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job space\2 Consolidation IFRS\2021\1Q\consolidated\KASE\"/>
    </mc:Choice>
  </mc:AlternateContent>
  <bookViews>
    <workbookView xWindow="-120" yWindow="-120" windowWidth="29040" windowHeight="15840"/>
  </bookViews>
  <sheets>
    <sheet name="ф1" sheetId="1" r:id="rId1"/>
    <sheet name="ф2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2" l="1"/>
  <c r="B33" i="2" l="1"/>
  <c r="B56" i="2" l="1"/>
  <c r="B46" i="1"/>
  <c r="B48" i="1" s="1"/>
  <c r="B37" i="1"/>
  <c r="B24" i="1"/>
  <c r="B57" i="2" l="1"/>
  <c r="B11" i="2" l="1"/>
  <c r="B14" i="2"/>
  <c r="B17" i="2"/>
  <c r="B20" i="2" s="1"/>
  <c r="B37" i="2" l="1"/>
  <c r="B23" i="2"/>
  <c r="B26" i="2" s="1"/>
  <c r="B39" i="2" l="1"/>
  <c r="B41" i="2" s="1"/>
  <c r="B43" i="2" s="1"/>
  <c r="B58" i="2" l="1"/>
  <c r="B60" i="2" s="1"/>
  <c r="B49" i="1"/>
</calcChain>
</file>

<file path=xl/sharedStrings.xml><?xml version="1.0" encoding="utf-8"?>
<sst xmlns="http://schemas.openxmlformats.org/spreadsheetml/2006/main" count="119" uniqueCount="108">
  <si>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</si>
  <si>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</si>
  <si>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</si>
  <si>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</si>
  <si>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Ценные бумаги, оцениваемые по справедливой стоимости через прочий совокупный доход (МСФО (IAS) 39 - Финансовые активы, имеющиеся в наличии для продажи)</t>
  </si>
  <si>
    <t>Кредиты, выданные клиентам</t>
  </si>
  <si>
    <t>Ценные бумаги, оцениваемые по амортизированной стоимости 
(МСФО (IAS) 39 - Инвестиции, удерживаемые до срока погашения)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</si>
  <si>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</si>
  <si>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</si>
  <si>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</si>
  <si>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</si>
  <si>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</si>
  <si>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</si>
  <si>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</si>
  <si>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</si>
  <si>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</si>
  <si>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Счета и депозиты банков и прочих финансовых институтов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</si>
  <si>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</si>
  <si>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</si>
  <si>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</si>
  <si>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</si>
  <si>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Отложенное налоговое обязательство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</si>
  <si>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</si>
  <si>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</si>
  <si>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</si>
  <si>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</si>
  <si>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</si>
  <si>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</si>
  <si>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</si>
  <si>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</si>
  <si>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</si>
  <si>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</si>
  <si>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</si>
  <si>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</si>
  <si>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</si>
  <si>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</si>
  <si>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</si>
  <si>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</si>
  <si>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</si>
  <si>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 xml:space="preserve">Главный бухгалтер                                                        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</si>
  <si>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</si>
  <si>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</si>
  <si>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</si>
  <si>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</si>
  <si>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</si>
  <si>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</si>
  <si>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</si>
  <si>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</si>
  <si>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</si>
  <si>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</si>
  <si>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</si>
  <si>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</si>
  <si>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</si>
  <si>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</si>
  <si>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</si>
  <si>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договорам страхования</t>
  </si>
  <si>
    <t>Страховые претензии начисленные, нетто</t>
  </si>
  <si>
    <t>Чистая прибыль (убыток) от операций с финансовыми инструментами, оцениваемые по справедливой стоимости, изменения которой отражаются в составе прибыли или убытка</t>
  </si>
  <si>
    <t>Доход от выгодного приобретения дочерних компаний</t>
  </si>
  <si>
    <t xml:space="preserve">Прочие доходы </t>
  </si>
  <si>
    <t>Прочие операционные доходы</t>
  </si>
  <si>
    <t xml:space="preserve">Расходы на персонал </t>
  </si>
  <si>
    <t>Прочие общие и административные расходы</t>
  </si>
  <si>
    <t xml:space="preserve">Прочие операционные расходы </t>
  </si>
  <si>
    <t>Прибыль до налогообложения</t>
  </si>
  <si>
    <t>Расход по подоходному налогу</t>
  </si>
  <si>
    <t>Прибыль за период</t>
  </si>
  <si>
    <t>Прибыль, причитающаяся:</t>
  </si>
  <si>
    <t xml:space="preserve"> - акционерам Группы</t>
  </si>
  <si>
    <t xml:space="preserve"> - неконтролирующим акционерам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</si>
  <si>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</si>
  <si>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</si>
  <si>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</si>
  <si>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</si>
  <si>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>Прочий совокупный доход за период</t>
  </si>
  <si>
    <t>Общий совокупный доход за период</t>
  </si>
  <si>
    <t>Общий совокупный доход, причитающийся:</t>
  </si>
  <si>
    <t xml:space="preserve"> - акционерам Банка</t>
  </si>
  <si>
    <t>Резерв переоценки основных средств</t>
  </si>
  <si>
    <t>Прочие процентные доходы</t>
  </si>
  <si>
    <t xml:space="preserve">Процентные доходы, расcчитанные с использованием метода эффективной процентной ставки </t>
  </si>
  <si>
    <t xml:space="preserve">Финансовый Директор, член Правления                                              </t>
  </si>
  <si>
    <t>Мустафаева А.И.</t>
  </si>
  <si>
    <t>Резерв изменений справедливой стоимости финансовых активов</t>
  </si>
  <si>
    <t>Резерв изменений справедливой стоимости финансовых активов:</t>
  </si>
  <si>
    <t xml:space="preserve"> - чистое изменение справедливой стоимости финансовых активов</t>
  </si>
  <si>
    <t xml:space="preserve"> - чистое изменение справедливой стоимости финансовых активов, перенесенное в состав прибыли или убытка</t>
  </si>
  <si>
    <t>Производные финансовые инструменты</t>
  </si>
  <si>
    <t>Приобретенное право требования к МФРК по векселю</t>
  </si>
  <si>
    <t>Кредиторская задолженность по сделкам "репо"</t>
  </si>
  <si>
    <t>Производные финансовые обязательства</t>
  </si>
  <si>
    <t xml:space="preserve">Обязательства по аренде </t>
  </si>
  <si>
    <t>На конец отчетного периода</t>
  </si>
  <si>
    <t>Чистое изменения резерва на покрытие ожидаемых кредитных убытков по ценным бумагам, оцениваемым по справедливой стоимости через прочий совокупный доход</t>
  </si>
  <si>
    <t>Прочий совокупный доход, не подлежащий реклассификации в состав прибыли или убытка в последующих периодах:</t>
  </si>
  <si>
    <t xml:space="preserve"> - Резерв переоценка основных средств, за вычетом подоходного налога</t>
  </si>
  <si>
    <t>Всего статей прочего совокупного дохода, не подлежащих реклассификации в состав прибыли или убытка в последующих периодах</t>
  </si>
  <si>
    <t>ПРОМЕЖУТОЧНЫЙ СЖАТЫЙ ОТЧЕТ О ФИНАНСОВОМ ПОЛОЖЕНИИ</t>
  </si>
  <si>
    <t>ПРОМЕЖУТОЧНЫЙ СЖАТЫЙ ОТЧЕТ О ПРИБЫЛИ ИЛИ УБЫТКЕ И ПРОЧЕМ СОВОКУПНОМ ДОХОДЕ</t>
  </si>
  <si>
    <t>Бекенев Т.М.</t>
  </si>
  <si>
    <t>Доходы по операциям с производными финансовыми инструментами</t>
  </si>
  <si>
    <t>Убытки от обесценения финансовых инструментов</t>
  </si>
  <si>
    <t>Чистая прибыль (убыток) от операций с иностранной валютой</t>
  </si>
  <si>
    <t>Чистая прибыль (убыток) от операций с финансовыми инструментами, оцениваемыми по справедливой стоимости через прочий совокупный доход</t>
  </si>
  <si>
    <t>Доход от реструктуризации обязательств</t>
  </si>
  <si>
    <t>Исполнитель: Елемесов С.М. (вн. 147)</t>
  </si>
  <si>
    <t xml:space="preserve">  по состоянию на 31 марта 2021 года</t>
  </si>
  <si>
    <t>3 месяца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</si>
</sst>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_-;\-* #,##0_-;_-* &quot;-&quot;??_-;_-@_-"/>
    <numFmt numFmtId="166" formatCode="_(#,##0_);_(\(#,##0\);_(&quot;-&quot;_);_(@_)"/>
    <numFmt numFmtId="167" formatCode="_(* #,##0_);_(* \(#,##0\);_(* &quot;-&quot;_);_(@_)"/>
    <numFmt numFmtId="168" formatCode="_-* #,##0.00_р_._-;\-* #,##0.00_р_._-;_-* &quot;-&quot;??_р_._-;_-@_-"/>
    <numFmt numFmtId="169" formatCode="_(* #,##0_);_(* \(#,##0\);_(* &quot;-&quot;??_);_(@_)"/>
    <numFmt numFmtId="170" formatCode="#,##0_)\ ;\(#,##0\)\ ;&quot;-&quot;_)\ "/>
  </numFmts>
  <fonts count="15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>
      <alignment horizontal="center" vertical="top"/>
    </xf>
    <xf numFmtId="168" fontId="7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3" fillId="0" borderId="0">
      <alignment horizontal="right" vertical="top"/>
    </xf>
    <xf numFmtId="0" fontId="1" fillId="0" borderId="0"/>
  </cellStyleXfs>
  <cellXfs count="67">
    <xf numFmtId="0" fontId="0" fillId="0" borderId="0" xfId="0"/>
    <xf numFmtId="167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67" fontId="3" fillId="0" borderId="0" xfId="0" applyNumberFormat="1" applyFont="1" applyAlignment="1">
      <alignment horizontal="left" vertical="center" wrapText="1"/>
    </xf>
    <xf numFmtId="167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8" xfId="0" applyFont="1" applyBorder="1" applyAlignment="1">
      <alignment wrapText="1"/>
    </xf>
    <xf numFmtId="3" fontId="6" fillId="0" borderId="9" xfId="2" quotePrefix="1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wrapText="1"/>
    </xf>
    <xf numFmtId="165" fontId="9" fillId="0" borderId="11" xfId="1" applyNumberFormat="1" applyFont="1" applyBorder="1"/>
    <xf numFmtId="0" fontId="9" fillId="0" borderId="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0" xfId="0" applyFont="1"/>
    <xf numFmtId="3" fontId="10" fillId="0" borderId="0" xfId="0" applyNumberFormat="1" applyFont="1"/>
    <xf numFmtId="0" fontId="9" fillId="0" borderId="0" xfId="0" applyFont="1" applyAlignment="1">
      <alignment wrapText="1"/>
    </xf>
    <xf numFmtId="165" fontId="9" fillId="0" borderId="0" xfId="1" applyNumberFormat="1" applyFont="1"/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166" fontId="9" fillId="0" borderId="0" xfId="0" applyNumberFormat="1" applyFont="1"/>
    <xf numFmtId="0" fontId="9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0" xfId="0" applyFont="1" applyBorder="1"/>
    <xf numFmtId="166" fontId="9" fillId="0" borderId="0" xfId="0" applyNumberFormat="1" applyFont="1" applyBorder="1"/>
    <xf numFmtId="0" fontId="8" fillId="0" borderId="16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170" fontId="9" fillId="0" borderId="5" xfId="1" applyNumberFormat="1" applyFont="1" applyFill="1" applyBorder="1"/>
    <xf numFmtId="170" fontId="9" fillId="0" borderId="7" xfId="1" applyNumberFormat="1" applyFont="1" applyFill="1" applyBorder="1"/>
    <xf numFmtId="170" fontId="8" fillId="0" borderId="14" xfId="1" applyNumberFormat="1" applyFont="1" applyFill="1" applyBorder="1"/>
    <xf numFmtId="170" fontId="9" fillId="0" borderId="17" xfId="1" applyNumberFormat="1" applyFont="1" applyFill="1" applyBorder="1"/>
    <xf numFmtId="170" fontId="9" fillId="0" borderId="11" xfId="1" applyNumberFormat="1" applyFont="1" applyFill="1" applyBorder="1"/>
    <xf numFmtId="170" fontId="9" fillId="0" borderId="3" xfId="1" applyNumberFormat="1" applyFont="1" applyFill="1" applyBorder="1"/>
    <xf numFmtId="170" fontId="9" fillId="0" borderId="5" xfId="1" applyNumberFormat="1" applyFont="1" applyBorder="1"/>
    <xf numFmtId="170" fontId="9" fillId="0" borderId="7" xfId="1" applyNumberFormat="1" applyFont="1" applyBorder="1"/>
    <xf numFmtId="170" fontId="8" fillId="0" borderId="14" xfId="1" applyNumberFormat="1" applyFont="1" applyBorder="1"/>
    <xf numFmtId="170" fontId="8" fillId="0" borderId="11" xfId="1" applyNumberFormat="1" applyFont="1" applyBorder="1"/>
    <xf numFmtId="170" fontId="9" fillId="0" borderId="3" xfId="1" applyNumberFormat="1" applyFont="1" applyBorder="1"/>
    <xf numFmtId="170" fontId="8" fillId="0" borderId="5" xfId="1" applyNumberFormat="1" applyFont="1" applyBorder="1"/>
    <xf numFmtId="170" fontId="8" fillId="0" borderId="19" xfId="1" applyNumberFormat="1" applyFont="1" applyBorder="1" applyAlignment="1">
      <alignment wrapText="1"/>
    </xf>
    <xf numFmtId="170" fontId="9" fillId="0" borderId="17" xfId="1" applyNumberFormat="1" applyFont="1" applyBorder="1"/>
    <xf numFmtId="170" fontId="9" fillId="0" borderId="11" xfId="1" applyNumberFormat="1" applyFont="1" applyBorder="1"/>
    <xf numFmtId="170" fontId="9" fillId="0" borderId="13" xfId="1" applyNumberFormat="1" applyFont="1" applyBorder="1"/>
    <xf numFmtId="170" fontId="11" fillId="0" borderId="5" xfId="1" applyNumberFormat="1" applyFont="1" applyBorder="1"/>
    <xf numFmtId="170" fontId="11" fillId="0" borderId="7" xfId="1" applyNumberFormat="1" applyFont="1" applyBorder="1"/>
    <xf numFmtId="170" fontId="8" fillId="0" borderId="14" xfId="1" applyNumberFormat="1" applyFont="1" applyBorder="1" applyAlignment="1">
      <alignment wrapText="1"/>
    </xf>
    <xf numFmtId="170" fontId="8" fillId="0" borderId="18" xfId="1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20" xfId="0" applyFont="1" applyFill="1" applyBorder="1" applyAlignment="1">
      <alignment wrapText="1"/>
    </xf>
    <xf numFmtId="169" fontId="3" fillId="0" borderId="11" xfId="3" applyNumberFormat="1" applyFont="1" applyBorder="1" applyAlignment="1">
      <alignment horizontal="center" vertical="center" wrapText="1"/>
    </xf>
    <xf numFmtId="167" fontId="1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7">
    <cellStyle name="S2" xfId="5"/>
    <cellStyle name="S4" xfId="2"/>
    <cellStyle name="Обычный" xfId="0" builtinId="0"/>
    <cellStyle name="Обычный 16" xfId="6"/>
    <cellStyle name="Финансовый" xfId="1" builtinId="3"/>
    <cellStyle name="Финансовый 139" xfId="4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abSelected="1" view="pageBreakPreview" topLeftCell="A29" zoomScale="85" zoomScaleNormal="70" zoomScaleSheetLayoutView="85" workbookViewId="0">
      <selection activeCell="B56" sqref="B56"/>
    </sheetView>
  </sheetViews>
  <sheetFormatPr defaultRowHeight="18.75" x14ac:dyDescent="0.3"/>
  <cols>
    <col min="1" max="1" width="92.140625" style="18" customWidth="1"/>
    <col min="2" max="2" width="23.85546875" style="19" customWidth="1"/>
    <col min="3" max="16384" width="9.140625" style="16"/>
  </cols>
  <sheetData>
    <row r="1" spans="1:2" x14ac:dyDescent="0.3">
      <c r="A1" s="65" t="s">
        <v>97</v>
      </c>
      <c r="B1" s="65"/>
    </row>
    <row r="2" spans="1:2" x14ac:dyDescent="0.3">
      <c r="A2" s="65" t="s">
        <v>35</v>
      </c>
      <c r="B2" s="65"/>
    </row>
    <row r="3" spans="1:2" x14ac:dyDescent="0.3">
      <c r="A3" s="65" t="s">
        <v>36</v>
      </c>
      <c r="B3" s="65"/>
    </row>
    <row r="4" spans="1:2" x14ac:dyDescent="0.3">
      <c r="A4" s="65" t="s">
        <v>106</v>
      </c>
      <c r="B4" s="65"/>
    </row>
    <row r="5" spans="1:2" x14ac:dyDescent="0.3">
      <c r="A5" s="66" t="s">
        <v>37</v>
      </c>
      <c r="B5" s="66"/>
    </row>
    <row r="6" spans="1:2" ht="19.5" thickBot="1" x14ac:dyDescent="0.35">
      <c r="A6" s="7"/>
      <c r="B6" s="38" t="s">
        <v>38</v>
      </c>
    </row>
    <row r="7" spans="1:2" ht="57" thickBot="1" x14ac:dyDescent="0.35">
      <c r="A7" s="9"/>
      <c r="B7" s="10" t="s">
        <v>92</v>
      </c>
    </row>
    <row r="8" spans="1:2" x14ac:dyDescent="0.3">
      <c r="A8" s="11" t="s">
        <v>0</v>
      </c>
      <c r="B8" s="12"/>
    </row>
    <row r="9" spans="1:2" x14ac:dyDescent="0.3">
      <c r="A9" s="26" t="s">
        <v>1</v>
      </c>
      <c r="B9" s="39">
        <v>1338486074</v>
      </c>
    </row>
    <row r="10" spans="1:2" x14ac:dyDescent="0.3">
      <c r="A10" s="26" t="s">
        <v>87</v>
      </c>
      <c r="B10" s="39">
        <v>1370</v>
      </c>
    </row>
    <row r="11" spans="1:2" s="32" customFormat="1" x14ac:dyDescent="0.3">
      <c r="A11" s="62" t="s">
        <v>2</v>
      </c>
      <c r="B11" s="39">
        <v>79046557</v>
      </c>
    </row>
    <row r="12" spans="1:2" ht="38.25" customHeight="1" x14ac:dyDescent="0.3">
      <c r="A12" s="26" t="s">
        <v>3</v>
      </c>
      <c r="B12" s="39">
        <v>116531043</v>
      </c>
    </row>
    <row r="13" spans="1:2" ht="56.25" x14ac:dyDescent="0.3">
      <c r="A13" s="26" t="s">
        <v>4</v>
      </c>
      <c r="B13" s="39">
        <v>253428762</v>
      </c>
    </row>
    <row r="14" spans="1:2" ht="37.5" x14ac:dyDescent="0.3">
      <c r="A14" s="26" t="s">
        <v>6</v>
      </c>
      <c r="B14" s="39">
        <v>213467440</v>
      </c>
    </row>
    <row r="15" spans="1:2" x14ac:dyDescent="0.3">
      <c r="A15" s="26" t="s">
        <v>5</v>
      </c>
      <c r="B15" s="39">
        <v>928527928</v>
      </c>
    </row>
    <row r="16" spans="1:2" x14ac:dyDescent="0.3">
      <c r="A16" s="26" t="s">
        <v>88</v>
      </c>
      <c r="B16" s="39">
        <v>104056959</v>
      </c>
    </row>
    <row r="17" spans="1:2" x14ac:dyDescent="0.3">
      <c r="A17" s="26" t="s">
        <v>9</v>
      </c>
      <c r="B17" s="39">
        <v>5853807</v>
      </c>
    </row>
    <row r="18" spans="1:2" x14ac:dyDescent="0.3">
      <c r="A18" s="26" t="s">
        <v>7</v>
      </c>
      <c r="B18" s="39">
        <v>100938487</v>
      </c>
    </row>
    <row r="19" spans="1:2" x14ac:dyDescent="0.3">
      <c r="A19" s="26" t="s">
        <v>10</v>
      </c>
      <c r="B19" s="39">
        <v>2136996</v>
      </c>
    </row>
    <row r="20" spans="1:2" x14ac:dyDescent="0.3">
      <c r="A20" s="26" t="s">
        <v>8</v>
      </c>
      <c r="B20" s="39">
        <v>10229354</v>
      </c>
    </row>
    <row r="21" spans="1:2" x14ac:dyDescent="0.3">
      <c r="A21" s="26" t="s">
        <v>11</v>
      </c>
      <c r="B21" s="39">
        <v>829878</v>
      </c>
    </row>
    <row r="22" spans="1:2" x14ac:dyDescent="0.3">
      <c r="A22" s="26" t="s">
        <v>12</v>
      </c>
      <c r="B22" s="39">
        <v>2375049</v>
      </c>
    </row>
    <row r="23" spans="1:2" ht="19.5" thickBot="1" x14ac:dyDescent="0.35">
      <c r="A23" s="27" t="s">
        <v>13</v>
      </c>
      <c r="B23" s="40">
        <v>99355888</v>
      </c>
    </row>
    <row r="24" spans="1:2" ht="19.5" thickBot="1" x14ac:dyDescent="0.35">
      <c r="A24" s="31" t="s">
        <v>14</v>
      </c>
      <c r="B24" s="41">
        <f>SUM(B9:B23)</f>
        <v>3255265592</v>
      </c>
    </row>
    <row r="25" spans="1:2" ht="19.5" thickBot="1" x14ac:dyDescent="0.35">
      <c r="A25" s="34" t="s">
        <v>15</v>
      </c>
      <c r="B25" s="42"/>
    </row>
    <row r="26" spans="1:2" x14ac:dyDescent="0.3">
      <c r="A26" s="28" t="s">
        <v>16</v>
      </c>
      <c r="B26" s="43">
        <v>78491993</v>
      </c>
    </row>
    <row r="27" spans="1:2" x14ac:dyDescent="0.3">
      <c r="A27" s="30" t="s">
        <v>89</v>
      </c>
      <c r="B27" s="44">
        <v>48588455</v>
      </c>
    </row>
    <row r="28" spans="1:2" x14ac:dyDescent="0.3">
      <c r="A28" s="30" t="s">
        <v>90</v>
      </c>
      <c r="B28" s="44">
        <v>1341642</v>
      </c>
    </row>
    <row r="29" spans="1:2" x14ac:dyDescent="0.3">
      <c r="A29" s="26" t="s">
        <v>17</v>
      </c>
      <c r="B29" s="39">
        <v>1891283747</v>
      </c>
    </row>
    <row r="30" spans="1:2" x14ac:dyDescent="0.3">
      <c r="A30" s="26" t="s">
        <v>18</v>
      </c>
      <c r="B30" s="39">
        <v>234969372</v>
      </c>
    </row>
    <row r="31" spans="1:2" x14ac:dyDescent="0.3">
      <c r="A31" s="26" t="s">
        <v>19</v>
      </c>
      <c r="B31" s="39">
        <v>200355923</v>
      </c>
    </row>
    <row r="32" spans="1:2" x14ac:dyDescent="0.3">
      <c r="A32" s="26" t="s">
        <v>91</v>
      </c>
      <c r="B32" s="39">
        <v>4942526</v>
      </c>
    </row>
    <row r="33" spans="1:2" x14ac:dyDescent="0.3">
      <c r="A33" s="13" t="s">
        <v>22</v>
      </c>
      <c r="B33" s="45">
        <v>102729</v>
      </c>
    </row>
    <row r="34" spans="1:2" x14ac:dyDescent="0.3">
      <c r="A34" s="13" t="s">
        <v>21</v>
      </c>
      <c r="B34" s="45">
        <v>154369317</v>
      </c>
    </row>
    <row r="35" spans="1:2" x14ac:dyDescent="0.3">
      <c r="A35" s="26" t="s">
        <v>20</v>
      </c>
      <c r="B35" s="39">
        <v>13410147</v>
      </c>
    </row>
    <row r="36" spans="1:2" ht="19.5" thickBot="1" x14ac:dyDescent="0.35">
      <c r="A36" s="14" t="s">
        <v>23</v>
      </c>
      <c r="B36" s="46">
        <v>48555052</v>
      </c>
    </row>
    <row r="37" spans="1:2" ht="19.5" thickBot="1" x14ac:dyDescent="0.35">
      <c r="A37" s="20" t="s">
        <v>24</v>
      </c>
      <c r="B37" s="47">
        <f>SUM(B26:B36)</f>
        <v>2676410903</v>
      </c>
    </row>
    <row r="38" spans="1:2" x14ac:dyDescent="0.3">
      <c r="A38" s="11" t="s">
        <v>25</v>
      </c>
      <c r="B38" s="48"/>
    </row>
    <row r="39" spans="1:2" x14ac:dyDescent="0.3">
      <c r="A39" s="13" t="s">
        <v>26</v>
      </c>
      <c r="B39" s="45">
        <v>89937021</v>
      </c>
    </row>
    <row r="40" spans="1:2" x14ac:dyDescent="0.3">
      <c r="A40" s="13" t="s">
        <v>27</v>
      </c>
      <c r="B40" s="45">
        <v>-149486</v>
      </c>
    </row>
    <row r="41" spans="1:2" x14ac:dyDescent="0.3">
      <c r="A41" s="13" t="s">
        <v>78</v>
      </c>
      <c r="B41" s="45">
        <v>305400</v>
      </c>
    </row>
    <row r="42" spans="1:2" x14ac:dyDescent="0.3">
      <c r="A42" s="13" t="s">
        <v>83</v>
      </c>
      <c r="B42" s="45">
        <v>4922183</v>
      </c>
    </row>
    <row r="43" spans="1:2" x14ac:dyDescent="0.3">
      <c r="A43" s="13" t="s">
        <v>28</v>
      </c>
      <c r="B43" s="45">
        <v>-1458810</v>
      </c>
    </row>
    <row r="44" spans="1:2" hidden="1" x14ac:dyDescent="0.3">
      <c r="A44" s="13" t="s">
        <v>29</v>
      </c>
      <c r="B44" s="45">
        <v>0</v>
      </c>
    </row>
    <row r="45" spans="1:2" ht="19.5" thickBot="1" x14ac:dyDescent="0.35">
      <c r="A45" s="14" t="s">
        <v>30</v>
      </c>
      <c r="B45" s="46">
        <v>450723921</v>
      </c>
    </row>
    <row r="46" spans="1:2" ht="19.5" thickBot="1" x14ac:dyDescent="0.35">
      <c r="A46" s="20" t="s">
        <v>31</v>
      </c>
      <c r="B46" s="47">
        <f>SUM(B39:B45)</f>
        <v>544280229</v>
      </c>
    </row>
    <row r="47" spans="1:2" ht="19.5" thickBot="1" x14ac:dyDescent="0.35">
      <c r="A47" s="15" t="s">
        <v>32</v>
      </c>
      <c r="B47" s="49">
        <v>34574460</v>
      </c>
    </row>
    <row r="48" spans="1:2" ht="19.5" thickBot="1" x14ac:dyDescent="0.35">
      <c r="A48" s="20" t="s">
        <v>33</v>
      </c>
      <c r="B48" s="47">
        <f>B46+B47</f>
        <v>578854689</v>
      </c>
    </row>
    <row r="49" spans="1:2" ht="19.5" thickBot="1" x14ac:dyDescent="0.35">
      <c r="A49" s="20" t="s">
        <v>34</v>
      </c>
      <c r="B49" s="47">
        <f>B48+B37</f>
        <v>3255265592</v>
      </c>
    </row>
    <row r="52" spans="1:2" x14ac:dyDescent="0.3">
      <c r="A52" s="1" t="s">
        <v>81</v>
      </c>
      <c r="B52" s="2" t="s">
        <v>82</v>
      </c>
    </row>
    <row r="53" spans="1:2" x14ac:dyDescent="0.3">
      <c r="A53" s="4"/>
      <c r="B53" s="17"/>
    </row>
    <row r="54" spans="1:2" x14ac:dyDescent="0.3">
      <c r="A54" s="1" t="s">
        <v>39</v>
      </c>
      <c r="B54" s="5" t="s">
        <v>99</v>
      </c>
    </row>
    <row r="55" spans="1:2" x14ac:dyDescent="0.3">
      <c r="A55" s="1"/>
      <c r="B55" s="5"/>
    </row>
    <row r="56" spans="1:2" x14ac:dyDescent="0.3">
      <c r="A56" s="64" t="s">
        <v>105</v>
      </c>
      <c r="B56" s="5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73" orientation="portrait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topLeftCell="A46" zoomScale="85" zoomScaleNormal="90" zoomScaleSheetLayoutView="85" workbookViewId="0">
      <selection activeCell="B30" sqref="A30:XFD30"/>
    </sheetView>
  </sheetViews>
  <sheetFormatPr defaultRowHeight="18.75" x14ac:dyDescent="0.3"/>
  <cols>
    <col min="1" max="1" width="91.140625" style="18" customWidth="1"/>
    <col min="2" max="2" width="24.85546875" style="16" customWidth="1"/>
    <col min="3" max="5" width="9.140625" style="16"/>
    <col min="6" max="6" width="14.5703125" style="16" customWidth="1"/>
    <col min="7" max="7" width="9.140625" style="16"/>
    <col min="8" max="8" width="12.28515625" style="16" bestFit="1" customWidth="1"/>
    <col min="9" max="16384" width="9.140625" style="16"/>
  </cols>
  <sheetData>
    <row r="1" spans="1:9" ht="41.25" customHeight="1" x14ac:dyDescent="0.3">
      <c r="A1" s="59" t="s">
        <v>98</v>
      </c>
    </row>
    <row r="2" spans="1:9" x14ac:dyDescent="0.3">
      <c r="A2" s="60" t="s">
        <v>35</v>
      </c>
    </row>
    <row r="3" spans="1:9" x14ac:dyDescent="0.3">
      <c r="A3" s="59" t="s">
        <v>36</v>
      </c>
    </row>
    <row r="4" spans="1:9" x14ac:dyDescent="0.3">
      <c r="A4" s="59" t="s">
        <v>106</v>
      </c>
    </row>
    <row r="5" spans="1:9" x14ac:dyDescent="0.3">
      <c r="A5" s="61" t="s">
        <v>37</v>
      </c>
    </row>
    <row r="6" spans="1:9" ht="19.5" thickBot="1" x14ac:dyDescent="0.35">
      <c r="A6" s="8"/>
      <c r="B6" s="37" t="s">
        <v>38</v>
      </c>
    </row>
    <row r="7" spans="1:9" x14ac:dyDescent="0.3">
      <c r="A7" s="6"/>
      <c r="B7" s="63" t="s">
        <v>107</v>
      </c>
    </row>
    <row r="8" spans="1:9" ht="37.5" x14ac:dyDescent="0.3">
      <c r="A8" s="13" t="s">
        <v>80</v>
      </c>
      <c r="B8" s="45">
        <v>51841931</v>
      </c>
      <c r="I8" s="29"/>
    </row>
    <row r="9" spans="1:9" x14ac:dyDescent="0.3">
      <c r="A9" s="14" t="s">
        <v>79</v>
      </c>
      <c r="B9" s="46">
        <v>676000</v>
      </c>
      <c r="I9" s="29"/>
    </row>
    <row r="10" spans="1:9" ht="19.5" thickBot="1" x14ac:dyDescent="0.35">
      <c r="A10" s="14" t="s">
        <v>40</v>
      </c>
      <c r="B10" s="46">
        <v>-35518210</v>
      </c>
      <c r="I10" s="29"/>
    </row>
    <row r="11" spans="1:9" ht="19.5" thickBot="1" x14ac:dyDescent="0.35">
      <c r="A11" s="20" t="s">
        <v>41</v>
      </c>
      <c r="B11" s="47">
        <f>B8+B10+B9</f>
        <v>16999721</v>
      </c>
      <c r="I11" s="29"/>
    </row>
    <row r="12" spans="1:9" x14ac:dyDescent="0.3">
      <c r="A12" s="15" t="s">
        <v>42</v>
      </c>
      <c r="B12" s="49">
        <v>8351573</v>
      </c>
      <c r="I12" s="29"/>
    </row>
    <row r="13" spans="1:9" ht="19.5" thickBot="1" x14ac:dyDescent="0.35">
      <c r="A13" s="14" t="s">
        <v>43</v>
      </c>
      <c r="B13" s="46">
        <v>-5042936</v>
      </c>
      <c r="I13" s="29"/>
    </row>
    <row r="14" spans="1:9" ht="19.5" thickBot="1" x14ac:dyDescent="0.35">
      <c r="A14" s="20" t="s">
        <v>44</v>
      </c>
      <c r="B14" s="47">
        <f>B12+B13</f>
        <v>3308637</v>
      </c>
      <c r="I14" s="29"/>
    </row>
    <row r="15" spans="1:9" x14ac:dyDescent="0.3">
      <c r="A15" s="15" t="s">
        <v>45</v>
      </c>
      <c r="B15" s="49">
        <v>5955042</v>
      </c>
      <c r="I15" s="29"/>
    </row>
    <row r="16" spans="1:9" x14ac:dyDescent="0.3">
      <c r="A16" s="13" t="s">
        <v>46</v>
      </c>
      <c r="B16" s="45">
        <v>-1576131</v>
      </c>
      <c r="I16" s="29"/>
    </row>
    <row r="17" spans="1:9" x14ac:dyDescent="0.3">
      <c r="A17" s="21" t="s">
        <v>47</v>
      </c>
      <c r="B17" s="50">
        <f>B15+B16</f>
        <v>4378911</v>
      </c>
      <c r="I17" s="29"/>
    </row>
    <row r="18" spans="1:9" x14ac:dyDescent="0.3">
      <c r="A18" s="13" t="s">
        <v>48</v>
      </c>
      <c r="B18" s="45">
        <v>-2367162</v>
      </c>
      <c r="I18" s="29"/>
    </row>
    <row r="19" spans="1:9" ht="38.25" thickBot="1" x14ac:dyDescent="0.35">
      <c r="A19" s="13" t="s">
        <v>49</v>
      </c>
      <c r="B19" s="45">
        <v>914830</v>
      </c>
      <c r="I19" s="29"/>
    </row>
    <row r="20" spans="1:9" ht="19.5" thickBot="1" x14ac:dyDescent="0.35">
      <c r="A20" s="20" t="s">
        <v>50</v>
      </c>
      <c r="B20" s="47">
        <f>SUM(B17:B19)</f>
        <v>2926579</v>
      </c>
      <c r="I20" s="29"/>
    </row>
    <row r="21" spans="1:9" x14ac:dyDescent="0.3">
      <c r="A21" s="13" t="s">
        <v>51</v>
      </c>
      <c r="B21" s="45">
        <v>-672879</v>
      </c>
      <c r="I21" s="29"/>
    </row>
    <row r="22" spans="1:9" x14ac:dyDescent="0.3">
      <c r="A22" s="13" t="s">
        <v>52</v>
      </c>
      <c r="B22" s="45">
        <v>35685</v>
      </c>
      <c r="I22" s="29"/>
    </row>
    <row r="23" spans="1:9" x14ac:dyDescent="0.3">
      <c r="A23" s="21" t="s">
        <v>53</v>
      </c>
      <c r="B23" s="50">
        <f>B21+B22</f>
        <v>-637194</v>
      </c>
      <c r="I23" s="29"/>
    </row>
    <row r="24" spans="1:9" x14ac:dyDescent="0.3">
      <c r="A24" s="13" t="s">
        <v>54</v>
      </c>
      <c r="B24" s="45">
        <v>-841415</v>
      </c>
      <c r="I24" s="29"/>
    </row>
    <row r="25" spans="1:9" ht="19.5" thickBot="1" x14ac:dyDescent="0.35">
      <c r="A25" s="14" t="s">
        <v>55</v>
      </c>
      <c r="B25" s="46">
        <v>518572</v>
      </c>
      <c r="I25" s="29"/>
    </row>
    <row r="26" spans="1:9" ht="19.5" thickBot="1" x14ac:dyDescent="0.35">
      <c r="A26" s="20" t="s">
        <v>56</v>
      </c>
      <c r="B26" s="47">
        <f>SUM(B23:B25)</f>
        <v>-960037</v>
      </c>
      <c r="I26" s="29"/>
    </row>
    <row r="27" spans="1:9" ht="56.25" x14ac:dyDescent="0.3">
      <c r="A27" s="15" t="s">
        <v>57</v>
      </c>
      <c r="B27" s="49">
        <v>-31995</v>
      </c>
      <c r="I27" s="29"/>
    </row>
    <row r="28" spans="1:9" x14ac:dyDescent="0.3">
      <c r="A28" s="13" t="s">
        <v>102</v>
      </c>
      <c r="B28" s="45">
        <v>5901675</v>
      </c>
      <c r="I28" s="29"/>
    </row>
    <row r="29" spans="1:9" ht="56.25" x14ac:dyDescent="0.3">
      <c r="A29" s="13" t="s">
        <v>103</v>
      </c>
      <c r="B29" s="45">
        <v>218648</v>
      </c>
      <c r="I29" s="29"/>
    </row>
    <row r="30" spans="1:9" hidden="1" x14ac:dyDescent="0.3">
      <c r="A30" s="13" t="s">
        <v>104</v>
      </c>
      <c r="B30" s="45">
        <v>0</v>
      </c>
      <c r="I30" s="29"/>
    </row>
    <row r="31" spans="1:9" x14ac:dyDescent="0.3">
      <c r="A31" s="14" t="s">
        <v>100</v>
      </c>
      <c r="B31" s="46">
        <v>3020044</v>
      </c>
      <c r="I31" s="29"/>
    </row>
    <row r="32" spans="1:9" ht="19.5" thickBot="1" x14ac:dyDescent="0.35">
      <c r="A32" s="14" t="s">
        <v>59</v>
      </c>
      <c r="B32" s="46">
        <v>3011666</v>
      </c>
      <c r="I32" s="29"/>
    </row>
    <row r="33" spans="1:9" ht="19.5" thickBot="1" x14ac:dyDescent="0.35">
      <c r="A33" s="20" t="s">
        <v>60</v>
      </c>
      <c r="B33" s="51">
        <f>SUM(B27:B32)</f>
        <v>12120038</v>
      </c>
      <c r="I33" s="29"/>
    </row>
    <row r="34" spans="1:9" x14ac:dyDescent="0.3">
      <c r="A34" s="15" t="s">
        <v>101</v>
      </c>
      <c r="B34" s="49">
        <v>1372047</v>
      </c>
      <c r="I34" s="29"/>
    </row>
    <row r="35" spans="1:9" x14ac:dyDescent="0.3">
      <c r="A35" s="13" t="s">
        <v>61</v>
      </c>
      <c r="B35" s="45">
        <v>-12016625</v>
      </c>
      <c r="I35" s="29"/>
    </row>
    <row r="36" spans="1:9" ht="19.5" thickBot="1" x14ac:dyDescent="0.35">
      <c r="A36" s="14" t="s">
        <v>62</v>
      </c>
      <c r="B36" s="46">
        <v>-8635958</v>
      </c>
      <c r="I36" s="29"/>
    </row>
    <row r="37" spans="1:9" ht="19.5" thickBot="1" x14ac:dyDescent="0.35">
      <c r="A37" s="20" t="s">
        <v>63</v>
      </c>
      <c r="B37" s="47">
        <f>SUM(B34:B36)</f>
        <v>-19280536</v>
      </c>
      <c r="I37" s="29"/>
    </row>
    <row r="38" spans="1:9" ht="19.5" thickBot="1" x14ac:dyDescent="0.35">
      <c r="A38" s="13" t="s">
        <v>58</v>
      </c>
      <c r="B38" s="45"/>
      <c r="I38" s="29"/>
    </row>
    <row r="39" spans="1:9" ht="19.5" thickBot="1" x14ac:dyDescent="0.35">
      <c r="A39" s="20" t="s">
        <v>64</v>
      </c>
      <c r="B39" s="51">
        <f>B11+B14+B20+B26+B33+B37+B38</f>
        <v>15114402</v>
      </c>
      <c r="I39" s="29"/>
    </row>
    <row r="40" spans="1:9" ht="19.5" thickBot="1" x14ac:dyDescent="0.35">
      <c r="A40" s="22" t="s">
        <v>65</v>
      </c>
      <c r="B40" s="52">
        <v>-1170875</v>
      </c>
      <c r="I40" s="29"/>
    </row>
    <row r="41" spans="1:9" ht="19.5" thickBot="1" x14ac:dyDescent="0.35">
      <c r="A41" s="20" t="s">
        <v>66</v>
      </c>
      <c r="B41" s="47">
        <f>B39+B40</f>
        <v>13943527</v>
      </c>
      <c r="I41" s="29"/>
    </row>
    <row r="42" spans="1:9" x14ac:dyDescent="0.3">
      <c r="A42" s="11" t="s">
        <v>67</v>
      </c>
      <c r="B42" s="53"/>
      <c r="I42" s="29"/>
    </row>
    <row r="43" spans="1:9" x14ac:dyDescent="0.3">
      <c r="A43" s="13" t="s">
        <v>68</v>
      </c>
      <c r="B43" s="45">
        <f>B41-B44</f>
        <v>13396239</v>
      </c>
      <c r="I43" s="29"/>
    </row>
    <row r="44" spans="1:9" ht="19.5" thickBot="1" x14ac:dyDescent="0.35">
      <c r="A44" s="23" t="s">
        <v>69</v>
      </c>
      <c r="B44" s="54">
        <v>547288</v>
      </c>
      <c r="I44" s="29"/>
    </row>
    <row r="45" spans="1:9" ht="19.5" thickBot="1" x14ac:dyDescent="0.35">
      <c r="A45" s="22"/>
      <c r="B45" s="52"/>
      <c r="I45" s="29"/>
    </row>
    <row r="46" spans="1:9" ht="19.5" thickBot="1" x14ac:dyDescent="0.35">
      <c r="A46" s="20" t="s">
        <v>70</v>
      </c>
      <c r="B46" s="47"/>
      <c r="I46" s="29"/>
    </row>
    <row r="47" spans="1:9" ht="37.5" x14ac:dyDescent="0.3">
      <c r="A47" s="35" t="s">
        <v>71</v>
      </c>
      <c r="B47" s="49"/>
      <c r="I47" s="29"/>
    </row>
    <row r="48" spans="1:9" x14ac:dyDescent="0.3">
      <c r="A48" s="13" t="s">
        <v>84</v>
      </c>
      <c r="B48" s="39"/>
      <c r="I48" s="29"/>
    </row>
    <row r="49" spans="1:9" x14ac:dyDescent="0.3">
      <c r="A49" s="13" t="s">
        <v>85</v>
      </c>
      <c r="B49" s="39">
        <v>-2866942</v>
      </c>
      <c r="I49" s="29"/>
    </row>
    <row r="50" spans="1:9" ht="37.5" x14ac:dyDescent="0.3">
      <c r="A50" s="13" t="s">
        <v>86</v>
      </c>
      <c r="B50" s="39">
        <v>19116</v>
      </c>
      <c r="I50" s="29"/>
    </row>
    <row r="51" spans="1:9" ht="56.25" x14ac:dyDescent="0.3">
      <c r="A51" s="13" t="s">
        <v>93</v>
      </c>
      <c r="B51" s="39">
        <v>1066687</v>
      </c>
      <c r="I51" s="29"/>
    </row>
    <row r="52" spans="1:9" s="32" customFormat="1" ht="37.5" x14ac:dyDescent="0.3">
      <c r="A52" s="13" t="s">
        <v>72</v>
      </c>
      <c r="B52" s="39">
        <v>-706530</v>
      </c>
      <c r="I52" s="33"/>
    </row>
    <row r="53" spans="1:9" ht="37.5" x14ac:dyDescent="0.3">
      <c r="A53" s="25" t="s">
        <v>73</v>
      </c>
      <c r="B53" s="55">
        <f>SUM(B49:B52)</f>
        <v>-2487669</v>
      </c>
      <c r="I53" s="29"/>
    </row>
    <row r="54" spans="1:9" ht="37.5" x14ac:dyDescent="0.3">
      <c r="A54" s="35" t="s">
        <v>94</v>
      </c>
      <c r="B54" s="49"/>
      <c r="I54" s="29"/>
    </row>
    <row r="55" spans="1:9" x14ac:dyDescent="0.3">
      <c r="A55" s="13" t="s">
        <v>95</v>
      </c>
      <c r="B55" s="39">
        <v>-14539</v>
      </c>
      <c r="I55" s="29"/>
    </row>
    <row r="56" spans="1:9" ht="38.25" thickBot="1" x14ac:dyDescent="0.35">
      <c r="A56" s="36" t="s">
        <v>96</v>
      </c>
      <c r="B56" s="56">
        <f>SUM(B55)</f>
        <v>-14539</v>
      </c>
      <c r="I56" s="29"/>
    </row>
    <row r="57" spans="1:9" ht="19.5" thickBot="1" x14ac:dyDescent="0.35">
      <c r="A57" s="20" t="s">
        <v>74</v>
      </c>
      <c r="B57" s="57">
        <f>B53+B56</f>
        <v>-2502208</v>
      </c>
      <c r="I57" s="29"/>
    </row>
    <row r="58" spans="1:9" ht="19.5" thickBot="1" x14ac:dyDescent="0.35">
      <c r="A58" s="24" t="s">
        <v>75</v>
      </c>
      <c r="B58" s="58">
        <f>B41+B57</f>
        <v>11441319</v>
      </c>
      <c r="I58" s="29"/>
    </row>
    <row r="59" spans="1:9" x14ac:dyDescent="0.3">
      <c r="A59" s="11" t="s">
        <v>76</v>
      </c>
      <c r="B59" s="53"/>
      <c r="I59" s="29"/>
    </row>
    <row r="60" spans="1:9" x14ac:dyDescent="0.3">
      <c r="A60" s="13" t="s">
        <v>77</v>
      </c>
      <c r="B60" s="45">
        <f>B58-B61</f>
        <v>11379542</v>
      </c>
      <c r="I60" s="29"/>
    </row>
    <row r="61" spans="1:9" ht="19.5" thickBot="1" x14ac:dyDescent="0.35">
      <c r="A61" s="23" t="s">
        <v>69</v>
      </c>
      <c r="B61" s="54">
        <v>61777</v>
      </c>
      <c r="I61" s="29"/>
    </row>
    <row r="62" spans="1:9" x14ac:dyDescent="0.3">
      <c r="B62" s="19"/>
    </row>
    <row r="63" spans="1:9" x14ac:dyDescent="0.3">
      <c r="B63" s="19"/>
    </row>
    <row r="64" spans="1:9" x14ac:dyDescent="0.3">
      <c r="A64" s="1" t="s">
        <v>81</v>
      </c>
      <c r="B64" s="2" t="s">
        <v>82</v>
      </c>
    </row>
    <row r="65" spans="1:2" x14ac:dyDescent="0.3">
      <c r="A65" s="3"/>
      <c r="B65" s="17"/>
    </row>
    <row r="66" spans="1:2" x14ac:dyDescent="0.3">
      <c r="A66" s="1" t="s">
        <v>39</v>
      </c>
      <c r="B66" s="5" t="s">
        <v>99</v>
      </c>
    </row>
    <row r="68" spans="1:2" x14ac:dyDescent="0.3">
      <c r="A68" s="64" t="s">
        <v>105</v>
      </c>
      <c r="B68" s="5"/>
    </row>
  </sheetData>
  <pageMargins left="0.7" right="0.7" top="0.75" bottom="0.75" header="0.3" footer="0.3"/>
  <pageSetup paperSize="9" scale="72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</vt:lpstr>
      <vt:lpstr>ф2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Султан Елемесов</cp:lastModifiedBy>
  <dcterms:created xsi:type="dcterms:W3CDTF">2019-09-06T03:48:06Z</dcterms:created>
  <dcterms:modified xsi:type="dcterms:W3CDTF">2021-04-30T07:46:33Z</dcterms:modified>
</cp:coreProperties>
</file>