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Bakhmat\Documents\АНТ ОТЧЕТЫ\Биржа 2020\2 кв. 2020\"/>
    </mc:Choice>
  </mc:AlternateContent>
  <bookViews>
    <workbookView xWindow="0" yWindow="0" windowWidth="19200" windowHeight="10035" activeTab="3"/>
  </bookViews>
  <sheets>
    <sheet name="баланс" sheetId="1" r:id="rId1"/>
    <sheet name="ОПиУ" sheetId="2" r:id="rId2"/>
    <sheet name="оддс" sheetId="3" r:id="rId3"/>
    <sheet name="оик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B25" i="1"/>
  <c r="C25" i="1"/>
  <c r="B35" i="1"/>
  <c r="C35" i="1"/>
  <c r="B41" i="1"/>
  <c r="C41" i="1"/>
  <c r="B46" i="1"/>
  <c r="C46" i="1"/>
  <c r="B48" i="1" l="1"/>
  <c r="B42" i="1"/>
  <c r="C26" i="1"/>
  <c r="B26" i="1"/>
  <c r="C42" i="1"/>
  <c r="C48" i="1"/>
  <c r="B53" i="1" l="1"/>
  <c r="C53" i="1"/>
  <c r="D12" i="4"/>
  <c r="D16" i="4"/>
  <c r="D52" i="3"/>
  <c r="D40" i="3"/>
  <c r="C40" i="3"/>
  <c r="C52" i="3" s="1"/>
  <c r="C28" i="3"/>
  <c r="D28" i="3"/>
  <c r="B14" i="2"/>
  <c r="B19" i="2" s="1"/>
  <c r="C16" i="4" l="1"/>
  <c r="E15" i="4"/>
  <c r="E14" i="4"/>
  <c r="E16" i="4" l="1"/>
  <c r="D16" i="3"/>
  <c r="C16" i="3"/>
  <c r="D8" i="3"/>
  <c r="E10" i="4" l="1"/>
  <c r="C8" i="3" l="1"/>
  <c r="C25" i="3" s="1"/>
  <c r="D61" i="3" l="1"/>
  <c r="D67" i="3" s="1"/>
  <c r="C61" i="3"/>
  <c r="C67" i="3" s="1"/>
  <c r="C71" i="3" s="1"/>
  <c r="C75" i="3" s="1"/>
  <c r="D25" i="3" l="1"/>
  <c r="D71" i="3" s="1"/>
  <c r="D75" i="3" s="1"/>
  <c r="E11" i="4"/>
  <c r="E12" i="4" s="1"/>
  <c r="C12" i="4"/>
  <c r="C14" i="2" l="1"/>
  <c r="C19" i="2" s="1"/>
  <c r="C21" i="2" l="1"/>
  <c r="C23" i="2" s="1"/>
  <c r="B21" i="2" l="1"/>
  <c r="B23" i="2" s="1"/>
</calcChain>
</file>

<file path=xl/sharedStrings.xml><?xml version="1.0" encoding="utf-8"?>
<sst xmlns="http://schemas.openxmlformats.org/spreadsheetml/2006/main" count="153" uniqueCount="130">
  <si>
    <t xml:space="preserve">АО КРТД «ЗАНГАР» </t>
  </si>
  <si>
    <t>ОТЧЕТ О ФИНАНСОВОМ ПОЛОЖЕНИИ</t>
  </si>
  <si>
    <t xml:space="preserve"> (в тысячах тенге) </t>
  </si>
  <si>
    <t xml:space="preserve">На конец отчетного периода </t>
  </si>
  <si>
    <t>На начало отчетного периода</t>
  </si>
  <si>
    <t>АКТИВ</t>
  </si>
  <si>
    <t>ТЕКУЩИЕ АКТИВЫ:</t>
  </si>
  <si>
    <t>Денежные средства</t>
  </si>
  <si>
    <t xml:space="preserve">Дебиторская задолженность </t>
  </si>
  <si>
    <t>Товарно-материальные  запасы</t>
  </si>
  <si>
    <t xml:space="preserve">Предоплата по прочим налогам и платежам </t>
  </si>
  <si>
    <t>Текущая часть долгосрочной дебиторской задолженности</t>
  </si>
  <si>
    <t>-</t>
  </si>
  <si>
    <t xml:space="preserve">Прочие  текущие активы </t>
  </si>
  <si>
    <t>Итого текущие активы</t>
  </si>
  <si>
    <t>ДОЛГОСРОЧНЫЕ АКТИВЫ:</t>
  </si>
  <si>
    <t xml:space="preserve">Долгосрочная дебиторская задолженность </t>
  </si>
  <si>
    <t>Итого долгосрочные активы</t>
  </si>
  <si>
    <t>ВСЕГО АКТИВЫ</t>
  </si>
  <si>
    <t>СОБСТВЕННЫЙ КАПИТАЛ И ОБЯЗАТЕЛЬСТВА</t>
  </si>
  <si>
    <t>ТЕКУЩИЕ ОБЯЗАТЕЛЬСТВА:</t>
  </si>
  <si>
    <t xml:space="preserve">Займы </t>
  </si>
  <si>
    <t>Кредиторская задолженность</t>
  </si>
  <si>
    <t>Обязательства по прочим налогам и платежам</t>
  </si>
  <si>
    <t xml:space="preserve">Прочие текущие обязательства </t>
  </si>
  <si>
    <t>Итого текущие обязательства</t>
  </si>
  <si>
    <t>ДОЛГОСРОЧНЫЕ ОБЯЗАТЕЛЬСТВА</t>
  </si>
  <si>
    <t>Займы</t>
  </si>
  <si>
    <t xml:space="preserve">Обязательства по отсроченному подоходному налогу </t>
  </si>
  <si>
    <t>Итого долгосрочные обязательства</t>
  </si>
  <si>
    <t>СОБСТВЕННЫЙ КАПИТАЛ</t>
  </si>
  <si>
    <t>Акционерный капитал</t>
  </si>
  <si>
    <t>Нераспределенная прибыль</t>
  </si>
  <si>
    <t>Итого собственный капитал</t>
  </si>
  <si>
    <t>ВСЕГО СОБСТВЕННЫЙ КАПИТАЛ И ОБЯЗАТЕЛЬСТВА</t>
  </si>
  <si>
    <t>Балансовая стоимость привилегированной акции (тенге)</t>
  </si>
  <si>
    <t>Балансовая стоимость простой акции (тенге)</t>
  </si>
  <si>
    <t xml:space="preserve">(в тысячах тенге) </t>
  </si>
  <si>
    <t>Себестоимость реализованной продукции и оказанных услуг</t>
  </si>
  <si>
    <t>Валовая прибыль</t>
  </si>
  <si>
    <t>Административные расходы</t>
  </si>
  <si>
    <t>Доходы от финансирования</t>
  </si>
  <si>
    <t>Расходы по финансированию</t>
  </si>
  <si>
    <t>Прибыль (убыток) до налогообложения</t>
  </si>
  <si>
    <t>Прочий совокупный доход</t>
  </si>
  <si>
    <t xml:space="preserve">ОТЧЕТ О ДВИЖЕНИИ ДЕНЕГ </t>
  </si>
  <si>
    <t>(прямой метод)</t>
  </si>
  <si>
    <t>тыс. тенге</t>
  </si>
  <si>
    <t>НАИМЕНОВАНИЕ ПОКАЗАТЕЛЕЙ</t>
  </si>
  <si>
    <t>I. ДВИЖЕНИЕ  ДЕНЕЖНЫХ  СРЕДСТВ  ОТ ОПЕРАЦИОННОЙ ДЕЯТЕЛЬНОСТИ</t>
  </si>
  <si>
    <t>1. Поступление денежных средств, всего</t>
  </si>
  <si>
    <t xml:space="preserve">      в том числе:</t>
  </si>
  <si>
    <t xml:space="preserve">           прочие поступления</t>
  </si>
  <si>
    <t>2. Выбытие денежных средств, всего</t>
  </si>
  <si>
    <t xml:space="preserve">           платежи поставщикам за товары и услуги</t>
  </si>
  <si>
    <t xml:space="preserve">       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</si>
  <si>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</si>
  <si>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</si>
  <si>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</si>
  <si>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</si>
  <si>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</si>
  <si>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фьючерсные и форвардные контракты, опционы и свопы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</si>
  <si>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</si>
  <si>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</si>
  <si>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</si>
  <si>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 xml:space="preserve">3. Чистая сумма денежных средств от инвестиционной деятельности </t>
  </si>
  <si>
    <t>III.  ДВИЖЕНИЕ  ДЕНЕЖНЫХ  СРЕДСТВ  ОТ ФИНАНСОВОЙ ДЕЯТЕЛЬНОСТИ</t>
  </si>
  <si>
    <t xml:space="preserve">           эмиссия акций и других ценных бумаг</t>
  </si>
  <si>
    <t xml:space="preserve">           получение займов</t>
  </si>
  <si>
    <t xml:space="preserve">           получение вознаграждения по финансируемой аренде</t>
  </si>
  <si>
    <t xml:space="preserve">           погашение займов</t>
  </si>
  <si>
    <t xml:space="preserve">           приобретение собственных акций</t>
  </si>
  <si>
    <t xml:space="preserve">           выплата дивидендов</t>
  </si>
  <si>
    <t xml:space="preserve">3. Чистая сумма денежных средств от финансовой деятельности </t>
  </si>
  <si>
    <t>АО КРТД «ЗАНГАР»</t>
  </si>
  <si>
    <t>ОТЧЕТ ОБ ИЗМЕНЕНИЯХ   В КАПИТАЛЕ</t>
  </si>
  <si>
    <t>Уставный капитал</t>
  </si>
  <si>
    <t>Нераспределенная прибыль       (непокрытый убыток)</t>
  </si>
  <si>
    <t xml:space="preserve">Сальдо на начало отчетного периода </t>
  </si>
  <si>
    <t>Совокупный доход (убыток)</t>
  </si>
  <si>
    <t>Итого на конец отчетного периода</t>
  </si>
  <si>
    <t>Прибыль на акцию базовая и разводненная  (в тенге)</t>
  </si>
  <si>
    <t>Авансовые платежи по корпоративному подоходному налогу</t>
  </si>
  <si>
    <t xml:space="preserve">  Инвестиционная собственность</t>
  </si>
  <si>
    <t xml:space="preserve">  Основные средства </t>
  </si>
  <si>
    <t>Нематериальные активы</t>
  </si>
  <si>
    <r>
      <t xml:space="preserve">   </t>
    </r>
    <r>
      <rPr>
        <sz val="10"/>
        <color theme="1"/>
        <rFont val="Times New Roman"/>
        <family val="1"/>
        <charset val="204"/>
      </rPr>
      <t>Прочие долгосрочные обязательства</t>
    </r>
  </si>
  <si>
    <t>Прочие прибыли и убытки</t>
  </si>
  <si>
    <t>(Расход)/экономия по корпоративному подоходному налогу</t>
  </si>
  <si>
    <t>Прибыль(убыток) за период</t>
  </si>
  <si>
    <t xml:space="preserve">Совокупный доход (убыток) за период, за вычетом корпоративного подоходного налога </t>
  </si>
  <si>
    <t>Выручка  от реализации продукции и оказания услуг</t>
  </si>
  <si>
    <t>Вознаграждения по займам</t>
  </si>
  <si>
    <t>ИТОГО обязательства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</si>
  <si>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</si>
  <si>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</si>
  <si>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</si>
  <si>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</si>
  <si>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</si>
  <si>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</si>
  <si>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</si>
  <si>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</si>
  <si>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</si>
  <si>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</si>
  <si>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</si>
  <si>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</si>
  <si>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 xml:space="preserve">           полученные дивиденды</t>
  </si>
  <si>
    <t xml:space="preserve">           полученные вознаграждения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</si>
  <si>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</si>
  <si>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</si>
  <si>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</si>
  <si>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</si>
  <si>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</si>
  <si>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4. Влияние обменных курсов валют к тенге</t>
  </si>
  <si>
    <t xml:space="preserve">5. Увеличение +/- уменьшение денежных средств 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</si>
  <si>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</si>
  <si>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</si>
  <si>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ПРИБЫЛЯХ И УБЫТКАХ И ПРОЧЕМ СОВОКУПНОМ ДОХОДЕ</t>
  </si>
  <si>
    <t xml:space="preserve">2020 года </t>
  </si>
  <si>
    <t>2019 года</t>
  </si>
  <si>
    <t xml:space="preserve">          полученные вознаграждения</t>
  </si>
  <si>
    <t xml:space="preserve">          выплата по договорам страхования</t>
  </si>
  <si>
    <t>по состоянию на 30 июня 2020 года</t>
  </si>
  <si>
    <t>за  1 полугодие  2020 года</t>
  </si>
  <si>
    <t>1 полугодие</t>
  </si>
  <si>
    <t>1 полугодие 2020 года</t>
  </si>
  <si>
    <t>1 полугодие 2019 года</t>
  </si>
  <si>
    <r>
      <rPr>
        <b/>
        <sz val="14"/>
        <color theme="1"/>
        <rFont val="Calibri"/>
        <family val="2"/>
        <charset val="204"/>
        <scheme val="minor"/>
      </rPr>
      <t>АО КРТД "Зангар"</t>
    </r>
    <r>
      <rPr>
        <sz val="14"/>
        <color theme="1"/>
        <rFont val="Calibri"/>
        <family val="2"/>
        <charset val="204"/>
        <scheme val="minor"/>
      </rPr>
      <t xml:space="preserve">  за  1 полугодие  2020 год</t>
    </r>
  </si>
  <si>
    <t xml:space="preserve">          1 полугодие      2020 г.</t>
  </si>
  <si>
    <t xml:space="preserve">          1полугодие     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</si>
</sst>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9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164" fontId="6" fillId="0" borderId="0" applyFont="0" applyFill="0" applyBorder="0" applyAlignment="0" applyProtection="0"/>
  </cellStyleXfs>
  <cellXfs count="165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/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3" fontId="11" fillId="0" borderId="10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3" fontId="12" fillId="2" borderId="13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2" fillId="2" borderId="14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indent="3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3" fontId="11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/>
    <xf numFmtId="0" fontId="4" fillId="0" borderId="9" xfId="0" applyFont="1" applyBorder="1" applyAlignment="1">
      <alignment vertical="center"/>
    </xf>
    <xf numFmtId="3" fontId="12" fillId="0" borderId="0" xfId="0" applyNumberFormat="1" applyFont="1" applyFill="1" applyBorder="1"/>
    <xf numFmtId="0" fontId="4" fillId="0" borderId="18" xfId="0" applyFont="1" applyBorder="1" applyAlignment="1">
      <alignment vertical="center"/>
    </xf>
    <xf numFmtId="3" fontId="12" fillId="3" borderId="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indent="1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3" fontId="13" fillId="4" borderId="14" xfId="0" applyNumberFormat="1" applyFont="1" applyFill="1" applyBorder="1" applyAlignment="1">
      <alignment horizontal="center"/>
    </xf>
    <xf numFmtId="0" fontId="0" fillId="0" borderId="0" xfId="0" applyAlignment="1"/>
    <xf numFmtId="0" fontId="4" fillId="3" borderId="0" xfId="0" applyFont="1" applyFill="1" applyAlignment="1">
      <alignment vertical="center"/>
    </xf>
    <xf numFmtId="0" fontId="14" fillId="0" borderId="23" xfId="0" applyFont="1" applyBorder="1" applyAlignment="1">
      <alignment horizontal="center"/>
    </xf>
    <xf numFmtId="0" fontId="13" fillId="0" borderId="20" xfId="0" applyFont="1" applyBorder="1"/>
    <xf numFmtId="3" fontId="13" fillId="0" borderId="20" xfId="0" applyNumberFormat="1" applyFont="1" applyBorder="1" applyAlignment="1">
      <alignment horizontal="center"/>
    </xf>
    <xf numFmtId="0" fontId="13" fillId="0" borderId="14" xfId="0" applyFont="1" applyBorder="1"/>
    <xf numFmtId="3" fontId="13" fillId="0" borderId="14" xfId="0" applyNumberFormat="1" applyFont="1" applyBorder="1" applyAlignment="1">
      <alignment horizontal="center" vertical="center"/>
    </xf>
    <xf numFmtId="0" fontId="11" fillId="0" borderId="0" xfId="0" applyFont="1"/>
    <xf numFmtId="0" fontId="13" fillId="0" borderId="6" xfId="0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/>
    </xf>
    <xf numFmtId="0" fontId="0" fillId="0" borderId="15" xfId="0" applyBorder="1"/>
    <xf numFmtId="0" fontId="13" fillId="0" borderId="24" xfId="0" applyFont="1" applyBorder="1"/>
    <xf numFmtId="0" fontId="11" fillId="0" borderId="26" xfId="0" applyFont="1" applyBorder="1"/>
    <xf numFmtId="3" fontId="13" fillId="0" borderId="24" xfId="0" applyNumberFormat="1" applyFont="1" applyBorder="1" applyAlignment="1">
      <alignment horizontal="center"/>
    </xf>
    <xf numFmtId="0" fontId="11" fillId="0" borderId="26" xfId="0" applyFont="1" applyBorder="1" applyAlignment="1">
      <alignment wrapText="1"/>
    </xf>
    <xf numFmtId="0" fontId="13" fillId="0" borderId="26" xfId="0" applyFont="1" applyBorder="1"/>
    <xf numFmtId="0" fontId="11" fillId="0" borderId="27" xfId="0" applyFont="1" applyBorder="1"/>
    <xf numFmtId="0" fontId="11" fillId="0" borderId="28" xfId="0" applyFont="1" applyBorder="1"/>
    <xf numFmtId="3" fontId="13" fillId="0" borderId="27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3" fontId="13" fillId="0" borderId="21" xfId="0" applyNumberFormat="1" applyFont="1" applyBorder="1" applyAlignment="1"/>
    <xf numFmtId="3" fontId="13" fillId="0" borderId="15" xfId="0" applyNumberFormat="1" applyFont="1" applyBorder="1" applyAlignment="1"/>
    <xf numFmtId="0" fontId="13" fillId="0" borderId="20" xfId="0" applyFont="1" applyFill="1" applyBorder="1" applyAlignment="1">
      <alignment horizontal="left" vertical="center"/>
    </xf>
    <xf numFmtId="0" fontId="17" fillId="0" borderId="14" xfId="0" applyFont="1" applyBorder="1"/>
    <xf numFmtId="0" fontId="13" fillId="0" borderId="20" xfId="0" applyFont="1" applyBorder="1" applyAlignment="1">
      <alignment horizontal="left"/>
    </xf>
    <xf numFmtId="3" fontId="13" fillId="0" borderId="16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27" xfId="0" applyFont="1" applyBorder="1"/>
    <xf numFmtId="3" fontId="13" fillId="0" borderId="11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0" fillId="0" borderId="0" xfId="0" applyNumberFormat="1" applyBorder="1"/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/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26" xfId="0" applyBorder="1"/>
    <xf numFmtId="0" fontId="0" fillId="0" borderId="29" xfId="0" applyBorder="1"/>
    <xf numFmtId="3" fontId="13" fillId="0" borderId="30" xfId="0" applyNumberFormat="1" applyFont="1" applyBorder="1" applyAlignment="1">
      <alignment horizontal="center" vertical="center"/>
    </xf>
    <xf numFmtId="0" fontId="13" fillId="0" borderId="25" xfId="0" applyFont="1" applyBorder="1"/>
    <xf numFmtId="3" fontId="18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9" fillId="0" borderId="0" xfId="0" applyFont="1" applyFill="1"/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13" fillId="0" borderId="23" xfId="0" applyNumberFormat="1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3" xfId="0" applyFont="1" applyFill="1" applyBorder="1" applyAlignment="1">
      <alignment vertical="center" wrapText="1"/>
    </xf>
    <xf numFmtId="0" fontId="22" fillId="0" borderId="1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22" fillId="3" borderId="2" xfId="0" applyNumberFormat="1" applyFont="1" applyFill="1" applyBorder="1" applyAlignment="1">
      <alignment horizontal="center" vertical="center"/>
    </xf>
    <xf numFmtId="3" fontId="23" fillId="3" borderId="7" xfId="0" applyNumberFormat="1" applyFont="1" applyFill="1" applyBorder="1" applyAlignment="1">
      <alignment horizontal="center" vertical="center"/>
    </xf>
    <xf numFmtId="3" fontId="22" fillId="3" borderId="4" xfId="0" applyNumberFormat="1" applyFont="1" applyFill="1" applyBorder="1" applyAlignment="1">
      <alignment horizontal="center" vertical="center"/>
    </xf>
    <xf numFmtId="3" fontId="22" fillId="3" borderId="2" xfId="0" applyNumberFormat="1" applyFont="1" applyFill="1" applyBorder="1" applyAlignment="1">
      <alignment horizontal="center"/>
    </xf>
    <xf numFmtId="3" fontId="22" fillId="3" borderId="6" xfId="0" applyNumberFormat="1" applyFont="1" applyFill="1" applyBorder="1" applyAlignment="1">
      <alignment horizontal="center" vertical="center"/>
    </xf>
    <xf numFmtId="3" fontId="22" fillId="3" borderId="7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22" fillId="3" borderId="5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22" fillId="0" borderId="22" xfId="0" applyFont="1" applyBorder="1"/>
    <xf numFmtId="3" fontId="24" fillId="0" borderId="24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/>
    </xf>
    <xf numFmtId="3" fontId="11" fillId="3" borderId="12" xfId="0" applyNumberFormat="1" applyFont="1" applyFill="1" applyBorder="1" applyAlignment="1">
      <alignment horizontal="center"/>
    </xf>
    <xf numFmtId="3" fontId="12" fillId="3" borderId="0" xfId="0" applyNumberFormat="1" applyFont="1" applyFill="1" applyBorder="1"/>
    <xf numFmtId="3" fontId="11" fillId="3" borderId="16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3" fontId="13" fillId="3" borderId="0" xfId="0" applyNumberFormat="1" applyFont="1" applyFill="1" applyBorder="1"/>
    <xf numFmtId="3" fontId="12" fillId="3" borderId="0" xfId="0" applyNumberFormat="1" applyFont="1" applyFill="1" applyBorder="1" applyAlignment="1">
      <alignment horizontal="right"/>
    </xf>
    <xf numFmtId="3" fontId="11" fillId="3" borderId="13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right"/>
    </xf>
    <xf numFmtId="2" fontId="12" fillId="3" borderId="14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center"/>
    </xf>
    <xf numFmtId="3" fontId="21" fillId="3" borderId="2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center"/>
    </xf>
    <xf numFmtId="0" fontId="0" fillId="3" borderId="0" xfId="0" applyFill="1"/>
    <xf numFmtId="3" fontId="2" fillId="3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</cellXfs>
  <cellStyles count="4">
    <cellStyle name="Normal_SHEET" xfId="2"/>
    <cellStyle name="Обычный" xfId="0" builtinId="0"/>
    <cellStyle name="Обычный 2" xfId="1"/>
    <cellStyle name="Финансовый 2" xfId="3"/>
  </cellStyles>
  <dxfs count="0"/>
  <tableStyles count="0" defaultTableStyle="TableStyleMedium2" defaultPivotStyle="PivotStyleLight16"/>
  <colors>
    <mruColors>
      <color rgb="FFCCFE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0</xdr:col>
      <xdr:colOff>1266825</xdr:colOff>
      <xdr:row>21</xdr:row>
      <xdr:rowOff>0</xdr:rowOff>
    </xdr:to>
    <xdr:sp macro="" textlink="">
      <xdr:nvSpPr>
        <xdr:cNvPr id="6" name="Текст 5"/>
        <xdr:cNvSpPr txBox="1">
          <a:spLocks noChangeArrowheads="1"/>
        </xdr:cNvSpPr>
      </xdr:nvSpPr>
      <xdr:spPr bwMode="auto">
        <a:xfrm>
          <a:off x="3590925" y="4733925"/>
          <a:ext cx="126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53"/>
  <sheetViews>
    <sheetView topLeftCell="A4" zoomScale="75" zoomScaleNormal="75" workbookViewId="0">
      <selection activeCell="B46" sqref="B46"/>
    </sheetView>
  </sheetViews>
  <sheetFormatPr defaultRowHeight="15" x14ac:dyDescent="0.25"/>
  <cols>
    <col min="1" max="1" width="63.140625" customWidth="1"/>
    <col min="2" max="2" width="20.7109375" customWidth="1"/>
    <col min="3" max="3" width="17.7109375" customWidth="1"/>
    <col min="4" max="4" width="9.140625" customWidth="1"/>
  </cols>
  <sheetData>
    <row r="4" spans="1:3" x14ac:dyDescent="0.25">
      <c r="A4" s="1" t="s">
        <v>0</v>
      </c>
    </row>
    <row r="5" spans="1:3" x14ac:dyDescent="0.25">
      <c r="A5" s="1" t="s">
        <v>1</v>
      </c>
    </row>
    <row r="6" spans="1:3" x14ac:dyDescent="0.25">
      <c r="A6" s="1" t="s">
        <v>122</v>
      </c>
    </row>
    <row r="7" spans="1:3" x14ac:dyDescent="0.25">
      <c r="A7" s="2" t="s">
        <v>2</v>
      </c>
    </row>
    <row r="8" spans="1:3" ht="25.5" x14ac:dyDescent="0.25">
      <c r="A8" s="3"/>
      <c r="B8" s="3" t="s">
        <v>3</v>
      </c>
      <c r="C8" s="96" t="s">
        <v>4</v>
      </c>
    </row>
    <row r="9" spans="1:3" x14ac:dyDescent="0.25">
      <c r="A9" s="4" t="s">
        <v>5</v>
      </c>
      <c r="B9" s="4"/>
      <c r="C9" s="97"/>
    </row>
    <row r="10" spans="1:3" ht="15.75" thickBot="1" x14ac:dyDescent="0.3">
      <c r="A10" s="43" t="s">
        <v>6</v>
      </c>
      <c r="B10" s="2"/>
      <c r="C10" s="98"/>
    </row>
    <row r="11" spans="1:3" x14ac:dyDescent="0.25">
      <c r="A11" s="24" t="s">
        <v>7</v>
      </c>
      <c r="B11" s="15">
        <v>84472</v>
      </c>
      <c r="C11" s="140">
        <v>67783</v>
      </c>
    </row>
    <row r="12" spans="1:3" x14ac:dyDescent="0.25">
      <c r="A12" s="24" t="s">
        <v>8</v>
      </c>
      <c r="B12" s="16">
        <v>31556</v>
      </c>
      <c r="C12" s="141">
        <v>41926</v>
      </c>
    </row>
    <row r="13" spans="1:3" x14ac:dyDescent="0.25">
      <c r="A13" s="24" t="s">
        <v>9</v>
      </c>
      <c r="B13" s="16">
        <v>5894</v>
      </c>
      <c r="C13" s="141">
        <v>6049</v>
      </c>
    </row>
    <row r="14" spans="1:3" x14ac:dyDescent="0.25">
      <c r="A14" s="25" t="s">
        <v>82</v>
      </c>
      <c r="B14" s="16">
        <v>113077</v>
      </c>
      <c r="C14" s="141">
        <v>113083</v>
      </c>
    </row>
    <row r="15" spans="1:3" x14ac:dyDescent="0.25">
      <c r="A15" s="24" t="s">
        <v>10</v>
      </c>
      <c r="B15" s="16">
        <v>826</v>
      </c>
      <c r="C15" s="141">
        <v>716</v>
      </c>
    </row>
    <row r="16" spans="1:3" x14ac:dyDescent="0.25">
      <c r="A16" s="24" t="s">
        <v>11</v>
      </c>
      <c r="B16" s="16">
        <v>1820184</v>
      </c>
      <c r="C16" s="141">
        <v>1820184</v>
      </c>
    </row>
    <row r="17" spans="1:4" ht="15.75" thickBot="1" x14ac:dyDescent="0.3">
      <c r="A17" s="24" t="s">
        <v>13</v>
      </c>
      <c r="B17" s="17">
        <v>18971</v>
      </c>
      <c r="C17" s="142">
        <v>26640</v>
      </c>
    </row>
    <row r="18" spans="1:4" ht="15.75" thickBot="1" x14ac:dyDescent="0.3">
      <c r="A18" s="26" t="s">
        <v>14</v>
      </c>
      <c r="B18" s="20">
        <f>SUM(B11:B17)</f>
        <v>2074980</v>
      </c>
      <c r="C18" s="20">
        <f>SUM(C11:C17)</f>
        <v>2076381</v>
      </c>
      <c r="D18" s="99"/>
    </row>
    <row r="19" spans="1:4" x14ac:dyDescent="0.25">
      <c r="A19" s="23"/>
      <c r="B19" s="33"/>
      <c r="C19" s="33"/>
    </row>
    <row r="20" spans="1:4" ht="15.75" thickBot="1" x14ac:dyDescent="0.3">
      <c r="A20" s="32" t="s">
        <v>15</v>
      </c>
      <c r="B20" s="31"/>
      <c r="C20" s="143"/>
    </row>
    <row r="21" spans="1:4" x14ac:dyDescent="0.25">
      <c r="A21" s="34" t="s">
        <v>16</v>
      </c>
      <c r="B21" s="15">
        <v>2731713</v>
      </c>
      <c r="C21" s="140">
        <v>2633778</v>
      </c>
    </row>
    <row r="22" spans="1:4" x14ac:dyDescent="0.25">
      <c r="A22" s="24" t="s">
        <v>83</v>
      </c>
      <c r="B22" s="19">
        <v>5585666</v>
      </c>
      <c r="C22" s="144">
        <v>5585666</v>
      </c>
    </row>
    <row r="23" spans="1:4" x14ac:dyDescent="0.25">
      <c r="A23" s="24" t="s">
        <v>84</v>
      </c>
      <c r="B23" s="16">
        <v>31105</v>
      </c>
      <c r="C23" s="141">
        <v>33945</v>
      </c>
    </row>
    <row r="24" spans="1:4" ht="15.75" thickBot="1" x14ac:dyDescent="0.3">
      <c r="A24" s="24" t="s">
        <v>85</v>
      </c>
      <c r="B24" s="16">
        <v>120</v>
      </c>
      <c r="C24" s="141">
        <v>158</v>
      </c>
    </row>
    <row r="25" spans="1:4" ht="15.75" thickBot="1" x14ac:dyDescent="0.3">
      <c r="A25" s="26" t="s">
        <v>17</v>
      </c>
      <c r="B25" s="20">
        <f>SUM(B21:B24)</f>
        <v>8348604</v>
      </c>
      <c r="C25" s="20">
        <f>SUM(C21:C24)</f>
        <v>8253547</v>
      </c>
    </row>
    <row r="26" spans="1:4" ht="15.75" thickBot="1" x14ac:dyDescent="0.3">
      <c r="A26" s="35" t="s">
        <v>18</v>
      </c>
      <c r="B26" s="20">
        <f>B18+B25</f>
        <v>10423584</v>
      </c>
      <c r="C26" s="20">
        <f>C18+C25</f>
        <v>10329928</v>
      </c>
    </row>
    <row r="27" spans="1:4" x14ac:dyDescent="0.25">
      <c r="A27" s="27"/>
      <c r="B27" s="28"/>
      <c r="C27" s="145"/>
    </row>
    <row r="28" spans="1:4" x14ac:dyDescent="0.25">
      <c r="A28" s="4" t="s">
        <v>19</v>
      </c>
      <c r="B28" s="29"/>
      <c r="C28" s="146"/>
    </row>
    <row r="29" spans="1:4" ht="15.75" thickBot="1" x14ac:dyDescent="0.3">
      <c r="A29" s="2" t="s">
        <v>20</v>
      </c>
      <c r="B29" s="31"/>
      <c r="C29" s="143"/>
    </row>
    <row r="30" spans="1:4" x14ac:dyDescent="0.25">
      <c r="A30" s="24" t="s">
        <v>21</v>
      </c>
      <c r="B30" s="15">
        <v>1952333</v>
      </c>
      <c r="C30" s="140">
        <v>2004782</v>
      </c>
    </row>
    <row r="31" spans="1:4" x14ac:dyDescent="0.25">
      <c r="A31" s="24" t="s">
        <v>92</v>
      </c>
      <c r="B31" s="19">
        <v>352214</v>
      </c>
      <c r="C31" s="144">
        <v>525203</v>
      </c>
    </row>
    <row r="32" spans="1:4" x14ac:dyDescent="0.25">
      <c r="A32" s="24" t="s">
        <v>22</v>
      </c>
      <c r="B32" s="16">
        <v>1699</v>
      </c>
      <c r="C32" s="141">
        <v>6166</v>
      </c>
    </row>
    <row r="33" spans="1:4" x14ac:dyDescent="0.25">
      <c r="A33" s="24" t="s">
        <v>23</v>
      </c>
      <c r="B33" s="16">
        <v>4596</v>
      </c>
      <c r="C33" s="141">
        <v>19614</v>
      </c>
    </row>
    <row r="34" spans="1:4" ht="15.75" thickBot="1" x14ac:dyDescent="0.3">
      <c r="A34" s="24" t="s">
        <v>24</v>
      </c>
      <c r="B34" s="17">
        <v>124329</v>
      </c>
      <c r="C34" s="142">
        <v>167044</v>
      </c>
    </row>
    <row r="35" spans="1:4" ht="15.75" thickBot="1" x14ac:dyDescent="0.3">
      <c r="A35" s="26" t="s">
        <v>25</v>
      </c>
      <c r="B35" s="18">
        <f>SUM(B30:B34)</f>
        <v>2435171</v>
      </c>
      <c r="C35" s="18">
        <f>SUM(C30:C34)</f>
        <v>2722809</v>
      </c>
    </row>
    <row r="36" spans="1:4" ht="15.75" thickBot="1" x14ac:dyDescent="0.3">
      <c r="A36" s="36" t="s">
        <v>26</v>
      </c>
      <c r="B36" s="37"/>
      <c r="C36" s="147"/>
    </row>
    <row r="37" spans="1:4" x14ac:dyDescent="0.25">
      <c r="A37" s="24" t="s">
        <v>27</v>
      </c>
      <c r="B37" s="15">
        <v>2930439</v>
      </c>
      <c r="C37" s="140">
        <v>2930439</v>
      </c>
    </row>
    <row r="38" spans="1:4" x14ac:dyDescent="0.25">
      <c r="A38" s="24" t="s">
        <v>92</v>
      </c>
      <c r="B38" s="19">
        <v>3118064</v>
      </c>
      <c r="C38" s="144">
        <v>2592861</v>
      </c>
    </row>
    <row r="39" spans="1:4" x14ac:dyDescent="0.25">
      <c r="A39" s="39" t="s">
        <v>28</v>
      </c>
      <c r="B39" s="16">
        <v>154760</v>
      </c>
      <c r="C39" s="141">
        <v>154760</v>
      </c>
    </row>
    <row r="40" spans="1:4" ht="15.75" thickBot="1" x14ac:dyDescent="0.3">
      <c r="A40" s="40" t="s">
        <v>86</v>
      </c>
      <c r="B40" s="21">
        <v>558447</v>
      </c>
      <c r="C40" s="148">
        <v>541988</v>
      </c>
    </row>
    <row r="41" spans="1:4" ht="15.75" thickBot="1" x14ac:dyDescent="0.3">
      <c r="A41" s="26" t="s">
        <v>29</v>
      </c>
      <c r="B41" s="18">
        <f>SUM(B37:B40)</f>
        <v>6761710</v>
      </c>
      <c r="C41" s="18">
        <f>SUM(C37:C40)</f>
        <v>6220048</v>
      </c>
    </row>
    <row r="42" spans="1:4" ht="15.75" thickBot="1" x14ac:dyDescent="0.3">
      <c r="A42" s="5" t="s">
        <v>93</v>
      </c>
      <c r="B42" s="41">
        <f>B35+B41</f>
        <v>9196881</v>
      </c>
      <c r="C42" s="41">
        <f>C35+C41</f>
        <v>8942857</v>
      </c>
    </row>
    <row r="43" spans="1:4" ht="15.75" thickBot="1" x14ac:dyDescent="0.3">
      <c r="A43" s="2" t="s">
        <v>30</v>
      </c>
      <c r="B43" s="31"/>
      <c r="C43" s="143"/>
    </row>
    <row r="44" spans="1:4" x14ac:dyDescent="0.25">
      <c r="A44" s="34" t="s">
        <v>31</v>
      </c>
      <c r="B44" s="15">
        <v>233923</v>
      </c>
      <c r="C44" s="140">
        <v>233923</v>
      </c>
    </row>
    <row r="45" spans="1:4" ht="15.75" thickBot="1" x14ac:dyDescent="0.3">
      <c r="A45" s="34" t="s">
        <v>32</v>
      </c>
      <c r="B45" s="17">
        <v>992780</v>
      </c>
      <c r="C45" s="142">
        <v>1153148</v>
      </c>
    </row>
    <row r="46" spans="1:4" ht="15.75" thickBot="1" x14ac:dyDescent="0.3">
      <c r="A46" s="26" t="s">
        <v>33</v>
      </c>
      <c r="B46" s="18">
        <f>SUM(B44:B45)</f>
        <v>1226703</v>
      </c>
      <c r="C46" s="18">
        <f>SUM(C44:C45)</f>
        <v>1387071</v>
      </c>
    </row>
    <row r="47" spans="1:4" ht="15.75" thickBot="1" x14ac:dyDescent="0.3">
      <c r="A47" s="27"/>
      <c r="B47" s="38"/>
      <c r="C47" s="149"/>
      <c r="D47" s="11"/>
    </row>
    <row r="48" spans="1:4" ht="15.75" thickBot="1" x14ac:dyDescent="0.3">
      <c r="A48" s="30" t="s">
        <v>34</v>
      </c>
      <c r="B48" s="20">
        <f>B35+B41+B46</f>
        <v>10423584</v>
      </c>
      <c r="C48" s="20">
        <f>C35+C41+C46</f>
        <v>10329928</v>
      </c>
    </row>
    <row r="49" spans="1:3" ht="15.75" thickBot="1" x14ac:dyDescent="0.3">
      <c r="A49" s="30" t="s">
        <v>35</v>
      </c>
      <c r="B49" s="22">
        <v>10</v>
      </c>
      <c r="C49" s="150">
        <v>10</v>
      </c>
    </row>
    <row r="50" spans="1:3" ht="15.75" thickBot="1" x14ac:dyDescent="0.3">
      <c r="A50" s="30" t="s">
        <v>36</v>
      </c>
      <c r="B50" s="22">
        <v>59.86</v>
      </c>
      <c r="C50" s="150">
        <v>67.91</v>
      </c>
    </row>
    <row r="51" spans="1:3" x14ac:dyDescent="0.25">
      <c r="C51" s="42"/>
    </row>
    <row r="53" spans="1:3" x14ac:dyDescent="0.25">
      <c r="B53" s="6">
        <f>B26-B48</f>
        <v>0</v>
      </c>
      <c r="C53" s="6">
        <f>C26-C48</f>
        <v>0</v>
      </c>
    </row>
  </sheetData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5"/>
  <sheetViews>
    <sheetView zoomScale="75" zoomScaleNormal="75" workbookViewId="0">
      <selection activeCell="F31" sqref="F31"/>
    </sheetView>
  </sheetViews>
  <sheetFormatPr defaultRowHeight="15" x14ac:dyDescent="0.25"/>
  <cols>
    <col min="1" max="1" width="67" customWidth="1"/>
    <col min="2" max="3" width="15.7109375" customWidth="1"/>
  </cols>
  <sheetData>
    <row r="2" spans="1:3" x14ac:dyDescent="0.25">
      <c r="A2" s="1" t="s">
        <v>0</v>
      </c>
    </row>
    <row r="3" spans="1:3" x14ac:dyDescent="0.25">
      <c r="A3" s="1"/>
    </row>
    <row r="4" spans="1:3" x14ac:dyDescent="0.25">
      <c r="A4" s="1" t="s">
        <v>117</v>
      </c>
    </row>
    <row r="5" spans="1:3" x14ac:dyDescent="0.25">
      <c r="A5" s="84" t="s">
        <v>123</v>
      </c>
    </row>
    <row r="6" spans="1:3" ht="15.75" thickBot="1" x14ac:dyDescent="0.3">
      <c r="A6" s="7"/>
    </row>
    <row r="7" spans="1:3" x14ac:dyDescent="0.25">
      <c r="A7" s="2" t="s">
        <v>37</v>
      </c>
    </row>
    <row r="8" spans="1:3" x14ac:dyDescent="0.25">
      <c r="A8" s="8"/>
    </row>
    <row r="9" spans="1:3" ht="33.75" customHeight="1" x14ac:dyDescent="0.25">
      <c r="A9" s="160"/>
      <c r="B9" s="112" t="s">
        <v>124</v>
      </c>
      <c r="C9" s="112" t="s">
        <v>124</v>
      </c>
    </row>
    <row r="10" spans="1:3" x14ac:dyDescent="0.25">
      <c r="A10" s="161"/>
      <c r="B10" s="113" t="s">
        <v>118</v>
      </c>
      <c r="C10" s="113" t="s">
        <v>119</v>
      </c>
    </row>
    <row r="11" spans="1:3" x14ac:dyDescent="0.25">
      <c r="A11" s="114"/>
      <c r="B11" s="115"/>
      <c r="C11" s="116"/>
    </row>
    <row r="12" spans="1:3" x14ac:dyDescent="0.25">
      <c r="A12" s="117" t="s">
        <v>91</v>
      </c>
      <c r="B12" s="125">
        <v>314594</v>
      </c>
      <c r="C12" s="125">
        <v>458285</v>
      </c>
    </row>
    <row r="13" spans="1:3" ht="15.75" thickBot="1" x14ac:dyDescent="0.3">
      <c r="A13" s="117" t="s">
        <v>38</v>
      </c>
      <c r="B13" s="135">
        <v>0</v>
      </c>
      <c r="C13" s="135">
        <v>0</v>
      </c>
    </row>
    <row r="14" spans="1:3" ht="15.75" thickBot="1" x14ac:dyDescent="0.3">
      <c r="A14" s="118" t="s">
        <v>39</v>
      </c>
      <c r="B14" s="126">
        <f>B12-B13</f>
        <v>314594</v>
      </c>
      <c r="C14" s="126">
        <f>C12-C13</f>
        <v>458285</v>
      </c>
    </row>
    <row r="15" spans="1:3" ht="15.75" thickTop="1" x14ac:dyDescent="0.25">
      <c r="A15" s="119" t="s">
        <v>40</v>
      </c>
      <c r="B15" s="127">
        <v>-203050</v>
      </c>
      <c r="C15" s="127">
        <v>-218227</v>
      </c>
    </row>
    <row r="16" spans="1:3" x14ac:dyDescent="0.25">
      <c r="A16" s="120" t="s">
        <v>87</v>
      </c>
      <c r="B16" s="128">
        <v>1461</v>
      </c>
      <c r="C16" s="128">
        <v>2949</v>
      </c>
    </row>
    <row r="17" spans="1:3" x14ac:dyDescent="0.25">
      <c r="A17" s="117" t="s">
        <v>41</v>
      </c>
      <c r="B17" s="129">
        <v>111866</v>
      </c>
      <c r="C17" s="129">
        <v>83865</v>
      </c>
    </row>
    <row r="18" spans="1:3" x14ac:dyDescent="0.25">
      <c r="A18" s="120" t="s">
        <v>42</v>
      </c>
      <c r="B18" s="125">
        <v>-385233</v>
      </c>
      <c r="C18" s="125">
        <v>-396644</v>
      </c>
    </row>
    <row r="19" spans="1:3" ht="15.75" thickBot="1" x14ac:dyDescent="0.3">
      <c r="A19" s="121" t="s">
        <v>43</v>
      </c>
      <c r="B19" s="130">
        <f>B14+B15+B16+B17+B18</f>
        <v>-160362</v>
      </c>
      <c r="C19" s="130">
        <f>C14+C15+C16+C17+C18</f>
        <v>-69772</v>
      </c>
    </row>
    <row r="20" spans="1:3" ht="16.5" thickTop="1" thickBot="1" x14ac:dyDescent="0.3">
      <c r="A20" s="122" t="s">
        <v>88</v>
      </c>
      <c r="B20" s="130">
        <v>-6</v>
      </c>
      <c r="C20" s="130">
        <v>-23</v>
      </c>
    </row>
    <row r="21" spans="1:3" ht="15.75" thickTop="1" x14ac:dyDescent="0.25">
      <c r="A21" s="121" t="s">
        <v>89</v>
      </c>
      <c r="B21" s="131">
        <f>B19+B20</f>
        <v>-160368</v>
      </c>
      <c r="C21" s="131">
        <f>C19+C20</f>
        <v>-69795</v>
      </c>
    </row>
    <row r="22" spans="1:3" x14ac:dyDescent="0.25">
      <c r="A22" s="121" t="s">
        <v>44</v>
      </c>
      <c r="B22" s="125" t="s">
        <v>12</v>
      </c>
      <c r="C22" s="125" t="s">
        <v>12</v>
      </c>
    </row>
    <row r="23" spans="1:3" ht="15.75" thickBot="1" x14ac:dyDescent="0.3">
      <c r="A23" s="121" t="s">
        <v>90</v>
      </c>
      <c r="B23" s="132">
        <f>B21</f>
        <v>-160368</v>
      </c>
      <c r="C23" s="132">
        <f>C21</f>
        <v>-69795</v>
      </c>
    </row>
    <row r="24" spans="1:3" ht="15.75" thickTop="1" x14ac:dyDescent="0.25">
      <c r="A24" s="123" t="s">
        <v>81</v>
      </c>
      <c r="B24" s="133">
        <v>-8.25</v>
      </c>
      <c r="C24" s="133">
        <v>-3.54</v>
      </c>
    </row>
    <row r="25" spans="1:3" x14ac:dyDescent="0.25">
      <c r="A25" s="124"/>
      <c r="B25" s="134"/>
      <c r="C25" s="152"/>
    </row>
  </sheetData>
  <mergeCells count="1">
    <mergeCell ref="A9:A10"/>
  </mergeCells>
  <pageMargins left="0.7" right="0.7" top="0.75" bottom="0.75" header="0.3" footer="0.3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6"/>
  <sheetViews>
    <sheetView zoomScale="75" zoomScaleNormal="75" workbookViewId="0">
      <selection activeCell="N59" sqref="N59"/>
    </sheetView>
  </sheetViews>
  <sheetFormatPr defaultRowHeight="15" x14ac:dyDescent="0.25"/>
  <cols>
    <col min="2" max="2" width="68.140625" customWidth="1"/>
    <col min="3" max="3" width="22.42578125" customWidth="1"/>
    <col min="4" max="4" width="23.140625" customWidth="1"/>
  </cols>
  <sheetData>
    <row r="2" spans="2:4" ht="18.75" x14ac:dyDescent="0.3">
      <c r="B2" s="13" t="s">
        <v>45</v>
      </c>
    </row>
    <row r="3" spans="2:4" ht="18.75" x14ac:dyDescent="0.3">
      <c r="B3" s="14" t="s">
        <v>127</v>
      </c>
    </row>
    <row r="4" spans="2:4" x14ac:dyDescent="0.25">
      <c r="B4" t="s">
        <v>46</v>
      </c>
    </row>
    <row r="5" spans="2:4" ht="15.75" thickBot="1" x14ac:dyDescent="0.3">
      <c r="D5" s="9" t="s">
        <v>47</v>
      </c>
    </row>
    <row r="6" spans="2:4" ht="30" thickBot="1" x14ac:dyDescent="0.3">
      <c r="B6" s="44" t="s">
        <v>48</v>
      </c>
      <c r="C6" s="151" t="s">
        <v>128</v>
      </c>
      <c r="D6" s="153" t="s">
        <v>129</v>
      </c>
    </row>
    <row r="7" spans="2:4" ht="15.75" thickBot="1" x14ac:dyDescent="0.3">
      <c r="B7" s="45" t="s">
        <v>49</v>
      </c>
      <c r="C7" s="103"/>
      <c r="D7" s="104"/>
    </row>
    <row r="8" spans="2:4" x14ac:dyDescent="0.25">
      <c r="B8" s="88" t="s">
        <v>50</v>
      </c>
      <c r="C8" s="105">
        <f>SUM(C10:C15)</f>
        <v>352579</v>
      </c>
      <c r="D8" s="105">
        <f>SUM(D10:D15)</f>
        <v>461108</v>
      </c>
    </row>
    <row r="9" spans="2:4" x14ac:dyDescent="0.25">
      <c r="B9" s="54" t="s">
        <v>51</v>
      </c>
      <c r="C9" s="106"/>
      <c r="D9" s="107"/>
    </row>
    <row r="10" spans="2:4" x14ac:dyDescent="0.25">
      <c r="B10" s="85" t="s">
        <v>94</v>
      </c>
      <c r="C10" s="108">
        <v>281137</v>
      </c>
      <c r="D10" s="136">
        <v>399709</v>
      </c>
    </row>
    <row r="11" spans="2:4" x14ac:dyDescent="0.25">
      <c r="B11" s="85" t="s">
        <v>95</v>
      </c>
      <c r="C11" s="81"/>
      <c r="D11" s="89"/>
    </row>
    <row r="12" spans="2:4" x14ac:dyDescent="0.25">
      <c r="B12" s="85" t="s">
        <v>96</v>
      </c>
      <c r="C12" s="82">
        <v>60047</v>
      </c>
      <c r="D12" s="89">
        <v>60481</v>
      </c>
    </row>
    <row r="13" spans="2:4" x14ac:dyDescent="0.25">
      <c r="B13" s="85" t="s">
        <v>97</v>
      </c>
      <c r="C13" s="82"/>
      <c r="D13" s="89"/>
    </row>
    <row r="14" spans="2:4" x14ac:dyDescent="0.25">
      <c r="B14" s="85" t="s">
        <v>120</v>
      </c>
      <c r="C14" s="82"/>
      <c r="D14" s="89"/>
    </row>
    <row r="15" spans="2:4" x14ac:dyDescent="0.25">
      <c r="B15" s="85" t="s">
        <v>52</v>
      </c>
      <c r="C15" s="82">
        <v>11395</v>
      </c>
      <c r="D15" s="89">
        <v>918</v>
      </c>
    </row>
    <row r="16" spans="2:4" x14ac:dyDescent="0.25">
      <c r="B16" s="57" t="s">
        <v>53</v>
      </c>
      <c r="C16" s="67">
        <f>SUM(C18:C24)</f>
        <v>264004</v>
      </c>
      <c r="D16" s="67">
        <f>SUM(D18:D24)</f>
        <v>313681</v>
      </c>
    </row>
    <row r="17" spans="2:4" x14ac:dyDescent="0.25">
      <c r="B17" s="54" t="s">
        <v>51</v>
      </c>
      <c r="C17" s="67"/>
      <c r="D17" s="137"/>
    </row>
    <row r="18" spans="2:4" x14ac:dyDescent="0.25">
      <c r="B18" s="85" t="s">
        <v>54</v>
      </c>
      <c r="C18" s="82">
        <v>127479</v>
      </c>
      <c r="D18" s="82">
        <v>170376</v>
      </c>
    </row>
    <row r="19" spans="2:4" x14ac:dyDescent="0.25">
      <c r="B19" s="85" t="s">
        <v>98</v>
      </c>
      <c r="C19" s="82"/>
      <c r="D19" s="82"/>
    </row>
    <row r="20" spans="2:4" x14ac:dyDescent="0.25">
      <c r="B20" s="85" t="s">
        <v>99</v>
      </c>
      <c r="C20" s="82">
        <v>62333</v>
      </c>
      <c r="D20" s="82">
        <v>55163</v>
      </c>
    </row>
    <row r="21" spans="2:4" x14ac:dyDescent="0.25">
      <c r="B21" s="85" t="s">
        <v>100</v>
      </c>
      <c r="C21" s="82"/>
      <c r="D21" s="82"/>
    </row>
    <row r="22" spans="2:4" x14ac:dyDescent="0.25">
      <c r="B22" s="85" t="s">
        <v>121</v>
      </c>
      <c r="C22" s="82"/>
      <c r="D22" s="82"/>
    </row>
    <row r="23" spans="2:4" x14ac:dyDescent="0.25">
      <c r="B23" s="85" t="s">
        <v>101</v>
      </c>
      <c r="C23" s="82">
        <v>54598</v>
      </c>
      <c r="D23" s="82">
        <v>73382</v>
      </c>
    </row>
    <row r="24" spans="2:4" ht="15.75" thickBot="1" x14ac:dyDescent="0.3">
      <c r="B24" s="86" t="s">
        <v>55</v>
      </c>
      <c r="C24" s="90">
        <v>19594</v>
      </c>
      <c r="D24" s="90">
        <v>14760</v>
      </c>
    </row>
    <row r="25" spans="2:4" ht="15.75" thickBot="1" x14ac:dyDescent="0.3">
      <c r="B25" s="47" t="s">
        <v>56</v>
      </c>
      <c r="C25" s="68">
        <f>C8-C16</f>
        <v>88575</v>
      </c>
      <c r="D25" s="87">
        <f>D8-D16</f>
        <v>147427</v>
      </c>
    </row>
    <row r="26" spans="2:4" ht="15.75" thickBot="1" x14ac:dyDescent="0.3">
      <c r="B26" s="49"/>
      <c r="C26" s="49"/>
      <c r="D26" s="50"/>
    </row>
    <row r="27" spans="2:4" ht="15.75" thickBot="1" x14ac:dyDescent="0.3">
      <c r="B27" s="45" t="s">
        <v>57</v>
      </c>
      <c r="C27" s="51"/>
      <c r="D27" s="52"/>
    </row>
    <row r="28" spans="2:4" x14ac:dyDescent="0.25">
      <c r="B28" s="53" t="s">
        <v>50</v>
      </c>
      <c r="C28" s="72">
        <f>SUM(C30:C39)</f>
        <v>0</v>
      </c>
      <c r="D28" s="72">
        <f>SUM(D30:D39)</f>
        <v>0</v>
      </c>
    </row>
    <row r="29" spans="2:4" x14ac:dyDescent="0.25">
      <c r="B29" s="54" t="s">
        <v>51</v>
      </c>
      <c r="C29" s="55"/>
      <c r="D29" s="69"/>
    </row>
    <row r="30" spans="2:4" x14ac:dyDescent="0.25">
      <c r="B30" s="54" t="s">
        <v>58</v>
      </c>
      <c r="C30" s="83"/>
      <c r="D30" s="69"/>
    </row>
    <row r="31" spans="2:4" x14ac:dyDescent="0.25">
      <c r="B31" s="54" t="s">
        <v>59</v>
      </c>
      <c r="C31" s="55"/>
      <c r="D31" s="69"/>
    </row>
    <row r="32" spans="2:4" x14ac:dyDescent="0.25">
      <c r="B32" s="54" t="s">
        <v>60</v>
      </c>
      <c r="C32" s="55"/>
      <c r="D32" s="69"/>
    </row>
    <row r="33" spans="2:4" ht="26.25" x14ac:dyDescent="0.25">
      <c r="B33" s="56" t="s">
        <v>102</v>
      </c>
      <c r="C33" s="55"/>
      <c r="D33" s="69"/>
    </row>
    <row r="34" spans="2:4" x14ac:dyDescent="0.25">
      <c r="B34" s="54" t="s">
        <v>103</v>
      </c>
      <c r="C34" s="55"/>
      <c r="D34" s="69"/>
    </row>
    <row r="35" spans="2:4" x14ac:dyDescent="0.25">
      <c r="B35" s="54" t="s">
        <v>104</v>
      </c>
      <c r="C35" s="55"/>
      <c r="D35" s="69"/>
    </row>
    <row r="36" spans="2:4" x14ac:dyDescent="0.25">
      <c r="B36" s="54" t="s">
        <v>105</v>
      </c>
      <c r="C36" s="55"/>
      <c r="D36" s="69"/>
    </row>
    <row r="37" spans="2:4" x14ac:dyDescent="0.25">
      <c r="B37" s="54" t="s">
        <v>106</v>
      </c>
      <c r="C37" s="55"/>
      <c r="D37" s="69"/>
    </row>
    <row r="38" spans="2:4" x14ac:dyDescent="0.25">
      <c r="B38" s="54" t="s">
        <v>107</v>
      </c>
      <c r="C38" s="55"/>
      <c r="D38" s="69"/>
    </row>
    <row r="39" spans="2:4" x14ac:dyDescent="0.25">
      <c r="B39" s="54" t="s">
        <v>52</v>
      </c>
      <c r="C39" s="55"/>
      <c r="D39" s="69"/>
    </row>
    <row r="40" spans="2:4" x14ac:dyDescent="0.25">
      <c r="B40" s="57" t="s">
        <v>53</v>
      </c>
      <c r="C40" s="55">
        <f>SUM(C42:C51)</f>
        <v>0</v>
      </c>
      <c r="D40" s="139">
        <f>SUM(D42:D51)</f>
        <v>0</v>
      </c>
    </row>
    <row r="41" spans="2:4" x14ac:dyDescent="0.25">
      <c r="B41" s="54" t="s">
        <v>51</v>
      </c>
      <c r="C41" s="55"/>
      <c r="D41" s="69"/>
    </row>
    <row r="42" spans="2:4" x14ac:dyDescent="0.25">
      <c r="B42" s="54" t="s">
        <v>62</v>
      </c>
      <c r="C42" s="138"/>
      <c r="D42" s="69"/>
    </row>
    <row r="43" spans="2:4" x14ac:dyDescent="0.25">
      <c r="B43" s="54" t="s">
        <v>63</v>
      </c>
      <c r="C43" s="55"/>
      <c r="D43" s="69"/>
    </row>
    <row r="44" spans="2:4" x14ac:dyDescent="0.25">
      <c r="B44" s="54" t="s">
        <v>64</v>
      </c>
      <c r="C44" s="55"/>
      <c r="D44" s="69"/>
    </row>
    <row r="45" spans="2:4" x14ac:dyDescent="0.25">
      <c r="B45" s="54" t="s">
        <v>108</v>
      </c>
      <c r="C45" s="55"/>
      <c r="D45" s="69"/>
    </row>
    <row r="46" spans="2:4" x14ac:dyDescent="0.25">
      <c r="B46" s="54" t="s">
        <v>109</v>
      </c>
      <c r="C46" s="55"/>
      <c r="D46" s="69"/>
    </row>
    <row r="47" spans="2:4" x14ac:dyDescent="0.25">
      <c r="B47" s="54" t="s">
        <v>110</v>
      </c>
      <c r="C47" s="55"/>
      <c r="D47" s="69"/>
    </row>
    <row r="48" spans="2:4" x14ac:dyDescent="0.25">
      <c r="B48" s="54" t="s">
        <v>111</v>
      </c>
      <c r="C48" s="55"/>
      <c r="D48" s="69"/>
    </row>
    <row r="49" spans="2:4" x14ac:dyDescent="0.25">
      <c r="B49" s="58" t="s">
        <v>61</v>
      </c>
      <c r="C49" s="55"/>
      <c r="D49" s="69"/>
    </row>
    <row r="50" spans="2:4" x14ac:dyDescent="0.25">
      <c r="B50" s="54" t="s">
        <v>112</v>
      </c>
      <c r="C50" s="55"/>
      <c r="D50" s="69"/>
    </row>
    <row r="51" spans="2:4" ht="15.75" thickBot="1" x14ac:dyDescent="0.3">
      <c r="B51" s="59" t="s">
        <v>55</v>
      </c>
      <c r="C51" s="60"/>
      <c r="D51" s="73"/>
    </row>
    <row r="52" spans="2:4" ht="15.75" thickBot="1" x14ac:dyDescent="0.3">
      <c r="B52" s="45" t="s">
        <v>65</v>
      </c>
      <c r="C52" s="46">
        <f>C28-C40</f>
        <v>0</v>
      </c>
      <c r="D52" s="61">
        <f>D28-D40</f>
        <v>0</v>
      </c>
    </row>
    <row r="53" spans="2:4" ht="16.5" thickBot="1" x14ac:dyDescent="0.3">
      <c r="B53" s="75"/>
      <c r="C53" s="74"/>
      <c r="D53" s="74"/>
    </row>
    <row r="54" spans="2:4" ht="15.75" thickBot="1" x14ac:dyDescent="0.3">
      <c r="B54" s="45" t="s">
        <v>66</v>
      </c>
      <c r="C54" s="62"/>
      <c r="D54" s="63"/>
    </row>
    <row r="55" spans="2:4" x14ac:dyDescent="0.25">
      <c r="B55" s="53" t="s">
        <v>50</v>
      </c>
      <c r="C55" s="93"/>
      <c r="D55" s="72"/>
    </row>
    <row r="56" spans="2:4" x14ac:dyDescent="0.25">
      <c r="B56" s="54" t="s">
        <v>51</v>
      </c>
      <c r="C56" s="76"/>
      <c r="D56" s="69"/>
    </row>
    <row r="57" spans="2:4" x14ac:dyDescent="0.25">
      <c r="B57" s="54" t="s">
        <v>67</v>
      </c>
      <c r="C57" s="76"/>
      <c r="D57" s="69"/>
    </row>
    <row r="58" spans="2:4" x14ac:dyDescent="0.25">
      <c r="B58" s="54" t="s">
        <v>68</v>
      </c>
      <c r="C58" s="76"/>
      <c r="D58" s="69"/>
    </row>
    <row r="59" spans="2:4" x14ac:dyDescent="0.25">
      <c r="B59" s="54" t="s">
        <v>69</v>
      </c>
      <c r="C59" s="76"/>
      <c r="D59" s="69"/>
    </row>
    <row r="60" spans="2:4" x14ac:dyDescent="0.25">
      <c r="B60" s="54" t="s">
        <v>52</v>
      </c>
      <c r="C60" s="76"/>
      <c r="D60" s="69"/>
    </row>
    <row r="61" spans="2:4" x14ac:dyDescent="0.25">
      <c r="B61" s="54" t="s">
        <v>53</v>
      </c>
      <c r="C61" s="76">
        <f>SUM(C63:C66)</f>
        <v>71886</v>
      </c>
      <c r="D61" s="76">
        <f>SUM(D63:D66)</f>
        <v>141197</v>
      </c>
    </row>
    <row r="62" spans="2:4" x14ac:dyDescent="0.25">
      <c r="B62" s="54" t="s">
        <v>51</v>
      </c>
      <c r="C62" s="76"/>
      <c r="D62" s="69"/>
    </row>
    <row r="63" spans="2:4" x14ac:dyDescent="0.25">
      <c r="B63" s="58" t="s">
        <v>70</v>
      </c>
      <c r="C63" s="82">
        <v>52448</v>
      </c>
      <c r="D63" s="95">
        <v>80000</v>
      </c>
    </row>
    <row r="64" spans="2:4" x14ac:dyDescent="0.25">
      <c r="B64" s="58" t="s">
        <v>71</v>
      </c>
      <c r="C64" s="81"/>
      <c r="D64" s="70"/>
    </row>
    <row r="65" spans="2:4" x14ac:dyDescent="0.25">
      <c r="B65" s="54" t="s">
        <v>72</v>
      </c>
      <c r="C65" s="82">
        <v>350</v>
      </c>
      <c r="D65" s="69">
        <v>1098</v>
      </c>
    </row>
    <row r="66" spans="2:4" ht="15.75" thickBot="1" x14ac:dyDescent="0.3">
      <c r="B66" s="59" t="s">
        <v>55</v>
      </c>
      <c r="C66" s="94">
        <v>19088</v>
      </c>
      <c r="D66" s="71">
        <v>60099</v>
      </c>
    </row>
    <row r="67" spans="2:4" ht="15.75" thickBot="1" x14ac:dyDescent="0.3">
      <c r="B67" s="45" t="s">
        <v>73</v>
      </c>
      <c r="C67" s="61">
        <f>C55-C61</f>
        <v>-71886</v>
      </c>
      <c r="D67" s="61">
        <f>D55-D61</f>
        <v>-141197</v>
      </c>
    </row>
    <row r="68" spans="2:4" ht="15.75" thickBot="1" x14ac:dyDescent="0.3">
      <c r="B68" s="11"/>
      <c r="C68" s="77"/>
      <c r="D68" s="78"/>
    </row>
    <row r="69" spans="2:4" ht="15.75" thickBot="1" x14ac:dyDescent="0.3">
      <c r="B69" s="64" t="s">
        <v>113</v>
      </c>
      <c r="C69" s="61"/>
      <c r="D69" s="48"/>
    </row>
    <row r="70" spans="2:4" ht="15.75" thickBot="1" x14ac:dyDescent="0.3">
      <c r="B70" s="11"/>
      <c r="C70" s="77"/>
      <c r="D70" s="79"/>
    </row>
    <row r="71" spans="2:4" ht="15.75" thickBot="1" x14ac:dyDescent="0.3">
      <c r="B71" s="65" t="s">
        <v>114</v>
      </c>
      <c r="C71" s="61">
        <f>C25+C52+C67</f>
        <v>16689</v>
      </c>
      <c r="D71" s="61">
        <f>D25+D52+D67</f>
        <v>6230</v>
      </c>
    </row>
    <row r="72" spans="2:4" ht="15.75" thickBot="1" x14ac:dyDescent="0.3">
      <c r="B72" s="80"/>
      <c r="C72" s="77"/>
      <c r="D72" s="79"/>
    </row>
    <row r="73" spans="2:4" ht="15.75" thickBot="1" x14ac:dyDescent="0.3">
      <c r="B73" s="66" t="s">
        <v>115</v>
      </c>
      <c r="C73" s="92">
        <v>67783</v>
      </c>
      <c r="D73" s="91">
        <v>58649</v>
      </c>
    </row>
    <row r="74" spans="2:4" ht="15.75" thickBot="1" x14ac:dyDescent="0.3">
      <c r="B74" s="11"/>
      <c r="C74" s="77"/>
      <c r="D74" s="79"/>
    </row>
    <row r="75" spans="2:4" ht="15.75" thickBot="1" x14ac:dyDescent="0.3">
      <c r="B75" s="45" t="s">
        <v>116</v>
      </c>
      <c r="C75" s="61">
        <f>C71+C73</f>
        <v>84472</v>
      </c>
      <c r="D75" s="61">
        <f>D73+D71</f>
        <v>64879</v>
      </c>
    </row>
    <row r="76" spans="2:4" x14ac:dyDescent="0.25">
      <c r="C76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7"/>
  <sheetViews>
    <sheetView tabSelected="1" workbookViewId="0">
      <selection activeCell="C26" sqref="C26"/>
    </sheetView>
  </sheetViews>
  <sheetFormatPr defaultRowHeight="15" x14ac:dyDescent="0.25"/>
  <cols>
    <col min="2" max="2" width="34.42578125" customWidth="1"/>
    <col min="3" max="3" width="12.42578125" customWidth="1"/>
    <col min="4" max="4" width="16.7109375" customWidth="1"/>
    <col min="5" max="5" width="16.42578125" customWidth="1"/>
  </cols>
  <sheetData>
    <row r="3" spans="2:5" x14ac:dyDescent="0.25">
      <c r="B3" s="4" t="s">
        <v>74</v>
      </c>
    </row>
    <row r="4" spans="2:5" x14ac:dyDescent="0.25">
      <c r="B4" s="1"/>
    </row>
    <row r="5" spans="2:5" x14ac:dyDescent="0.25">
      <c r="B5" s="4" t="s">
        <v>75</v>
      </c>
    </row>
    <row r="6" spans="2:5" x14ac:dyDescent="0.25">
      <c r="B6" s="4" t="s">
        <v>123</v>
      </c>
    </row>
    <row r="7" spans="2:5" x14ac:dyDescent="0.25">
      <c r="B7" s="2" t="s">
        <v>37</v>
      </c>
    </row>
    <row r="8" spans="2:5" ht="51" x14ac:dyDescent="0.25">
      <c r="B8" s="10"/>
      <c r="C8" s="12" t="s">
        <v>76</v>
      </c>
      <c r="D8" s="12" t="s">
        <v>77</v>
      </c>
      <c r="E8" s="12" t="s">
        <v>33</v>
      </c>
    </row>
    <row r="9" spans="2:5" x14ac:dyDescent="0.25">
      <c r="B9" s="162" t="s">
        <v>125</v>
      </c>
      <c r="C9" s="163"/>
      <c r="D9" s="163"/>
      <c r="E9" s="164"/>
    </row>
    <row r="10" spans="2:5" x14ac:dyDescent="0.25">
      <c r="B10" s="100" t="s">
        <v>78</v>
      </c>
      <c r="C10" s="109">
        <v>233923</v>
      </c>
      <c r="D10" s="110">
        <v>1153148</v>
      </c>
      <c r="E10" s="110">
        <f>SUM(C10:D10)</f>
        <v>1387071</v>
      </c>
    </row>
    <row r="11" spans="2:5" x14ac:dyDescent="0.25">
      <c r="B11" s="101" t="s">
        <v>79</v>
      </c>
      <c r="C11" s="111"/>
      <c r="D11" s="159">
        <v>-160368</v>
      </c>
      <c r="E11" s="110">
        <f>SUM(C11:D11)</f>
        <v>-160368</v>
      </c>
    </row>
    <row r="12" spans="2:5" x14ac:dyDescent="0.25">
      <c r="B12" s="102" t="s">
        <v>80</v>
      </c>
      <c r="C12" s="109">
        <f>SUM(C10:C11)</f>
        <v>233923</v>
      </c>
      <c r="D12" s="110">
        <f>SUM(D10:D11)</f>
        <v>992780</v>
      </c>
      <c r="E12" s="110">
        <f>SUM(E10:E11)</f>
        <v>1226703</v>
      </c>
    </row>
    <row r="13" spans="2:5" x14ac:dyDescent="0.25">
      <c r="B13" s="162" t="s">
        <v>126</v>
      </c>
      <c r="C13" s="163"/>
      <c r="D13" s="163"/>
      <c r="E13" s="164"/>
    </row>
    <row r="14" spans="2:5" x14ac:dyDescent="0.25">
      <c r="B14" s="100" t="s">
        <v>78</v>
      </c>
      <c r="C14" s="154">
        <v>233923</v>
      </c>
      <c r="D14" s="155">
        <v>1065540</v>
      </c>
      <c r="E14" s="155">
        <f>SUM(C14:D14)</f>
        <v>1299463</v>
      </c>
    </row>
    <row r="15" spans="2:5" x14ac:dyDescent="0.25">
      <c r="B15" s="101" t="s">
        <v>79</v>
      </c>
      <c r="C15" s="156"/>
      <c r="D15" s="158">
        <v>-69795</v>
      </c>
      <c r="E15" s="155">
        <f>SUM(C15:D15)</f>
        <v>-69795</v>
      </c>
    </row>
    <row r="16" spans="2:5" x14ac:dyDescent="0.25">
      <c r="B16" s="102" t="s">
        <v>80</v>
      </c>
      <c r="C16" s="154">
        <f>SUM(C14:C15)</f>
        <v>233923</v>
      </c>
      <c r="D16" s="155">
        <f>SUM(D14:D15)</f>
        <v>995745</v>
      </c>
      <c r="E16" s="155">
        <f>SUM(E14:E15)</f>
        <v>1229668</v>
      </c>
    </row>
    <row r="17" spans="3:5" x14ac:dyDescent="0.25">
      <c r="C17" s="157"/>
      <c r="D17" s="157"/>
      <c r="E17" s="157"/>
    </row>
  </sheetData>
  <mergeCells count="2">
    <mergeCell ref="B9:E9"/>
    <mergeCell ref="B13:E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оик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BK-Account1</dc:creator>
  <cp:lastModifiedBy>Антонина Бахмат</cp:lastModifiedBy>
  <cp:lastPrinted>2020-07-14T08:58:16Z</cp:lastPrinted>
  <dcterms:created xsi:type="dcterms:W3CDTF">2014-04-28T08:33:53Z</dcterms:created>
  <dcterms:modified xsi:type="dcterms:W3CDTF">2020-07-15T04:04:37Z</dcterms:modified>
</cp:coreProperties>
</file>