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17\2 кв 2017г\"/>
    </mc:Choice>
  </mc:AlternateContent>
  <bookViews>
    <workbookView xWindow="0" yWindow="0" windowWidth="19200" windowHeight="10035" activeTab="1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E13" i="4"/>
  <c r="C13" i="4"/>
  <c r="C66" i="3"/>
  <c r="C62" i="3"/>
  <c r="C60" i="3"/>
  <c r="C24" i="3"/>
  <c r="C15" i="3"/>
  <c r="C8" i="3"/>
  <c r="D54" i="3"/>
  <c r="D60" i="3" s="1"/>
  <c r="D27" i="3"/>
  <c r="D45" i="3" s="1"/>
  <c r="D15" i="3"/>
  <c r="D8" i="3"/>
  <c r="D24" i="3" s="1"/>
  <c r="C14" i="2"/>
  <c r="C20" i="2" s="1"/>
  <c r="C22" i="2" s="1"/>
  <c r="C24" i="2" s="1"/>
  <c r="C53" i="1"/>
  <c r="B53" i="1"/>
  <c r="C47" i="1"/>
  <c r="C48" i="1"/>
  <c r="B48" i="1"/>
  <c r="B47" i="1"/>
  <c r="C42" i="1"/>
  <c r="C43" i="1"/>
  <c r="B43" i="1"/>
  <c r="B42" i="1"/>
  <c r="C36" i="1"/>
  <c r="B36" i="1"/>
  <c r="C26" i="1"/>
  <c r="C27" i="1"/>
  <c r="B27" i="1"/>
  <c r="B26" i="1"/>
  <c r="C18" i="1"/>
  <c r="B18" i="1"/>
  <c r="D62" i="3" l="1"/>
  <c r="D66" i="3" s="1"/>
  <c r="B14" i="2"/>
  <c r="B20" i="2" s="1"/>
  <c r="B22" i="2" s="1"/>
  <c r="B24" i="2" s="1"/>
</calcChain>
</file>

<file path=xl/sharedStrings.xml><?xml version="1.0" encoding="utf-8"?>
<sst xmlns="http://schemas.openxmlformats.org/spreadsheetml/2006/main" count="143" uniqueCount="123">
  <si>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</si>
  <si>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</si>
  <si>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</si>
  <si>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</si>
  <si>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</si>
  <si>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</si>
  <si>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</si>
  <si>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</si>
  <si>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</si>
  <si>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</si>
  <si>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</si>
  <si>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</si>
  <si>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</si>
  <si>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</si>
  <si>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</si>
  <si>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</si>
  <si>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</si>
  <si>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</si>
  <si>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</si>
  <si>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</si>
  <si>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</si>
  <si>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</si>
  <si>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</si>
  <si>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</si>
  <si>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</si>
  <si>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</si>
  <si>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</si>
  <si>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</si>
  <si>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</si>
  <si>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</si>
  <si>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</si>
  <si>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</si>
  <si>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</si>
  <si>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</si>
  <si>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</si>
  <si>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</si>
  <si>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</si>
  <si>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</si>
  <si>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</si>
  <si>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</si>
  <si>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</si>
  <si>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</si>
  <si>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</si>
  <si>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</si>
  <si>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</si>
  <si>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</si>
  <si>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</si>
  <si>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</si>
  <si>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</si>
  <si>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</si>
  <si>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</si>
  <si>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</si>
  <si>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</si>
  <si>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</si>
  <si>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</si>
  <si>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</si>
  <si>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</si>
  <si>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</si>
  <si>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</si>
  <si>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</si>
  <si>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</si>
  <si>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</si>
  <si>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</si>
  <si>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</si>
  <si>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</si>
  <si>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</si>
  <si>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</si>
  <si>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</si>
  <si>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</si>
  <si>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</si>
  <si>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</si>
  <si>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</si>
  <si>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</si>
  <si>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</si>
  <si>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</si>
  <si>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</si>
  <si>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</si>
  <si>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</si>
  <si>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</si>
  <si>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</si>
  <si>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</si>
  <si>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</si>
  <si>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</si>
  <si>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</si>
  <si>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</si>
  <si>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</si>
  <si>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</si>
  <si>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</si>
  <si>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</si>
  <si>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</si>
  <si>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</si>
  <si>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</si>
  <si>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</si>
  <si>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</si>
  <si>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</si>
  <si>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</si>
  <si>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2016 года </t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</si>
  <si>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</si>
  <si>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</si>
  <si>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</si>
  <si>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</si>
  <si>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</si>
  <si>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1 полугодие</t>
  </si>
  <si>
    <t>1 полугодие 2016 года</t>
  </si>
  <si>
    <t>по состоянию на 30 июня 2017 года</t>
  </si>
  <si>
    <t>Долгосрочная дебиторская задолженность</t>
  </si>
  <si>
    <t xml:space="preserve">   Инвестиционная собственность</t>
  </si>
  <si>
    <t>Итого обязательства</t>
  </si>
  <si>
    <t>Вознаграждения по займам</t>
  </si>
  <si>
    <t>Обязательства по отложенному подоходному налогу</t>
  </si>
  <si>
    <t xml:space="preserve">Прочие долгосрочные обязательства                                                                                    </t>
  </si>
  <si>
    <t xml:space="preserve">  Авансы, выданные под долгосрочные активы</t>
  </si>
  <si>
    <t xml:space="preserve">  Нематериальные активы</t>
  </si>
  <si>
    <t xml:space="preserve">  Основные средства</t>
  </si>
  <si>
    <t>АКТИВЫ</t>
  </si>
  <si>
    <t xml:space="preserve">2017 года </t>
  </si>
  <si>
    <t>за 1 полугодие  2017года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</si>
  <si>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1 полугодие  2017года</t>
    </r>
  </si>
  <si>
    <t>1 полугодие 2017 года</t>
  </si>
  <si>
    <t>за  1 полугодие 2017 года</t>
  </si>
  <si>
    <t>Корректировка прибыли</t>
  </si>
  <si>
    <t>Итого</t>
  </si>
  <si>
    <t>ОТЧЕТ О ПРИБЫЛЯХ И УБЫТКАХ И ПРОЧЕМ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</si>
</sst>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0" fillId="0" borderId="2" xfId="0" applyBorder="1"/>
    <xf numFmtId="0" fontId="10" fillId="0" borderId="0" xfId="0" applyFont="1" applyBorder="1"/>
    <xf numFmtId="0" fontId="10" fillId="0" borderId="0" xfId="0" applyFont="1"/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0" fontId="4" fillId="0" borderId="9" xfId="0" applyFont="1" applyBorder="1" applyAlignment="1">
      <alignment vertical="center"/>
    </xf>
    <xf numFmtId="3" fontId="17" fillId="0" borderId="0" xfId="0" applyNumberFormat="1" applyFont="1" applyFill="1" applyBorder="1"/>
    <xf numFmtId="3" fontId="17" fillId="0" borderId="0" xfId="0" applyNumberFormat="1" applyFont="1" applyBorder="1"/>
    <xf numFmtId="0" fontId="4" fillId="0" borderId="19" xfId="0" applyFont="1" applyBorder="1" applyAlignment="1">
      <alignment vertical="center"/>
    </xf>
    <xf numFmtId="3" fontId="17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4" xfId="0" applyBorder="1"/>
    <xf numFmtId="0" fontId="10" fillId="0" borderId="20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/>
    </xf>
    <xf numFmtId="0" fontId="0" fillId="0" borderId="9" xfId="0" applyBorder="1"/>
    <xf numFmtId="0" fontId="0" fillId="0" borderId="18" xfId="0" applyBorder="1"/>
    <xf numFmtId="0" fontId="10" fillId="0" borderId="23" xfId="0" applyFont="1" applyBorder="1"/>
    <xf numFmtId="0" fontId="0" fillId="0" borderId="19" xfId="0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0" fillId="3" borderId="0" xfId="0" applyNumberForma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/>
    <xf numFmtId="3" fontId="1" fillId="3" borderId="2" xfId="0" applyNumberFormat="1" applyFont="1" applyFill="1" applyBorder="1" applyAlignment="1">
      <alignment horizontal="center" vertical="center"/>
    </xf>
    <xf numFmtId="0" fontId="0" fillId="0" borderId="21" xfId="0" applyBorder="1"/>
    <xf numFmtId="3" fontId="1" fillId="3" borderId="2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3" fontId="11" fillId="3" borderId="4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3" fontId="12" fillId="0" borderId="2" xfId="0" applyNumberFormat="1" applyFont="1" applyBorder="1"/>
    <xf numFmtId="3" fontId="13" fillId="0" borderId="42" xfId="0" applyNumberFormat="1" applyFont="1" applyBorder="1"/>
    <xf numFmtId="3" fontId="13" fillId="0" borderId="25" xfId="0" applyNumberFormat="1" applyFont="1" applyBorder="1"/>
    <xf numFmtId="3" fontId="12" fillId="0" borderId="26" xfId="0" applyNumberFormat="1" applyFont="1" applyBorder="1"/>
    <xf numFmtId="0" fontId="0" fillId="0" borderId="30" xfId="0" applyBorder="1"/>
    <xf numFmtId="3" fontId="13" fillId="0" borderId="43" xfId="0" applyNumberFormat="1" applyFont="1" applyBorder="1"/>
    <xf numFmtId="3" fontId="13" fillId="0" borderId="27" xfId="0" applyNumberFormat="1" applyFont="1" applyBorder="1"/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1266825</xdr:colOff>
      <xdr:row>22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3"/>
  <sheetViews>
    <sheetView zoomScale="75" zoomScaleNormal="75" workbookViewId="0">
      <selection activeCell="I51" sqref="I51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104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114</v>
      </c>
      <c r="B9" s="4"/>
      <c r="C9" s="4"/>
    </row>
    <row r="10" spans="1:3" ht="15.75" thickBot="1" x14ac:dyDescent="0.3">
      <c r="A10" s="2" t="s">
        <v>5</v>
      </c>
      <c r="B10" s="2"/>
      <c r="C10" s="2"/>
    </row>
    <row r="11" spans="1:3" x14ac:dyDescent="0.25">
      <c r="A11" s="34" t="s">
        <v>6</v>
      </c>
      <c r="B11" s="86">
        <v>18921</v>
      </c>
      <c r="C11" s="83">
        <v>3053</v>
      </c>
    </row>
    <row r="12" spans="1:3" x14ac:dyDescent="0.25">
      <c r="A12" s="34" t="s">
        <v>7</v>
      </c>
      <c r="B12" s="87">
        <v>113904</v>
      </c>
      <c r="C12" s="84">
        <v>117329</v>
      </c>
    </row>
    <row r="13" spans="1:3" x14ac:dyDescent="0.25">
      <c r="A13" s="34" t="s">
        <v>8</v>
      </c>
      <c r="B13" s="87">
        <v>6099</v>
      </c>
      <c r="C13" s="84">
        <v>6145</v>
      </c>
    </row>
    <row r="14" spans="1:3" x14ac:dyDescent="0.25">
      <c r="A14" s="35" t="s">
        <v>95</v>
      </c>
      <c r="B14" s="87">
        <v>151716</v>
      </c>
      <c r="C14" s="84">
        <v>152083</v>
      </c>
    </row>
    <row r="15" spans="1:3" x14ac:dyDescent="0.25">
      <c r="A15" s="34" t="s">
        <v>9</v>
      </c>
      <c r="B15" s="87">
        <v>54317</v>
      </c>
      <c r="C15" s="84">
        <v>78096</v>
      </c>
    </row>
    <row r="16" spans="1:3" x14ac:dyDescent="0.25">
      <c r="A16" s="34" t="s">
        <v>10</v>
      </c>
      <c r="B16" s="87">
        <v>966589</v>
      </c>
      <c r="C16" s="84">
        <v>969620</v>
      </c>
    </row>
    <row r="17" spans="1:3" ht="15.75" thickBot="1" x14ac:dyDescent="0.3">
      <c r="A17" s="34" t="s">
        <v>12</v>
      </c>
      <c r="B17" s="88">
        <v>2762</v>
      </c>
      <c r="C17" s="85">
        <v>6170</v>
      </c>
    </row>
    <row r="18" spans="1:3" ht="15.75" thickBot="1" x14ac:dyDescent="0.3">
      <c r="A18" s="36" t="s">
        <v>13</v>
      </c>
      <c r="B18" s="79">
        <f>SUM(B11:B17)</f>
        <v>1314308</v>
      </c>
      <c r="C18" s="80">
        <f>SUM(C11:C17)</f>
        <v>1332496</v>
      </c>
    </row>
    <row r="19" spans="1:3" x14ac:dyDescent="0.25">
      <c r="A19" s="33"/>
      <c r="B19" s="46"/>
      <c r="C19" s="46"/>
    </row>
    <row r="20" spans="1:3" ht="15.75" thickBot="1" x14ac:dyDescent="0.3">
      <c r="A20" s="45" t="s">
        <v>14</v>
      </c>
      <c r="B20" s="43"/>
      <c r="C20" s="44"/>
    </row>
    <row r="21" spans="1:3" x14ac:dyDescent="0.25">
      <c r="A21" s="47" t="s">
        <v>105</v>
      </c>
      <c r="B21" s="89">
        <v>3267171</v>
      </c>
      <c r="C21" s="95">
        <v>3044723</v>
      </c>
    </row>
    <row r="22" spans="1:3" x14ac:dyDescent="0.25">
      <c r="A22" s="34" t="s">
        <v>111</v>
      </c>
      <c r="B22" s="90" t="s">
        <v>11</v>
      </c>
      <c r="C22" s="87">
        <v>2039</v>
      </c>
    </row>
    <row r="23" spans="1:3" x14ac:dyDescent="0.25">
      <c r="A23" s="34" t="s">
        <v>106</v>
      </c>
      <c r="B23" s="91">
        <v>5814282</v>
      </c>
      <c r="C23" s="87">
        <v>5814282</v>
      </c>
    </row>
    <row r="24" spans="1:3" x14ac:dyDescent="0.25">
      <c r="A24" s="34" t="s">
        <v>113</v>
      </c>
      <c r="B24" s="91">
        <v>49376</v>
      </c>
      <c r="C24" s="87">
        <v>52298</v>
      </c>
    </row>
    <row r="25" spans="1:3" ht="15.75" thickBot="1" x14ac:dyDescent="0.3">
      <c r="A25" s="34" t="s">
        <v>112</v>
      </c>
      <c r="B25" s="92">
        <v>371</v>
      </c>
      <c r="C25" s="96">
        <v>409</v>
      </c>
    </row>
    <row r="26" spans="1:3" ht="15.75" thickBot="1" x14ac:dyDescent="0.3">
      <c r="A26" s="36" t="s">
        <v>15</v>
      </c>
      <c r="B26" s="93">
        <f>SUM(B21:B25)</f>
        <v>9131200</v>
      </c>
      <c r="C26" s="79">
        <f>SUM(C21:C25)</f>
        <v>8913751</v>
      </c>
    </row>
    <row r="27" spans="1:3" ht="15.75" thickBot="1" x14ac:dyDescent="0.3">
      <c r="A27" s="42" t="s">
        <v>16</v>
      </c>
      <c r="B27" s="94">
        <f>B18+B26</f>
        <v>10445508</v>
      </c>
      <c r="C27" s="78">
        <f>C18+C26</f>
        <v>10246247</v>
      </c>
    </row>
    <row r="28" spans="1:3" x14ac:dyDescent="0.25">
      <c r="A28" s="37"/>
      <c r="B28" s="38"/>
      <c r="C28" s="39"/>
    </row>
    <row r="29" spans="1:3" x14ac:dyDescent="0.25">
      <c r="A29" s="4" t="s">
        <v>17</v>
      </c>
      <c r="B29" s="40"/>
      <c r="C29" s="41"/>
    </row>
    <row r="30" spans="1:3" ht="15.75" thickBot="1" x14ac:dyDescent="0.3">
      <c r="A30" s="2" t="s">
        <v>18</v>
      </c>
      <c r="B30" s="43"/>
      <c r="C30" s="44"/>
    </row>
    <row r="31" spans="1:3" x14ac:dyDescent="0.25">
      <c r="A31" s="34" t="s">
        <v>19</v>
      </c>
      <c r="B31" s="89">
        <v>29426</v>
      </c>
      <c r="C31" s="95">
        <v>390681</v>
      </c>
    </row>
    <row r="32" spans="1:3" x14ac:dyDescent="0.25">
      <c r="A32" s="34" t="s">
        <v>20</v>
      </c>
      <c r="B32" s="91">
        <v>2295</v>
      </c>
      <c r="C32" s="87">
        <v>2295</v>
      </c>
    </row>
    <row r="33" spans="1:4" x14ac:dyDescent="0.25">
      <c r="A33" s="34" t="s">
        <v>21</v>
      </c>
      <c r="B33" s="91">
        <v>49472</v>
      </c>
      <c r="C33" s="87">
        <v>50227</v>
      </c>
    </row>
    <row r="34" spans="1:4" x14ac:dyDescent="0.25">
      <c r="A34" s="34" t="s">
        <v>22</v>
      </c>
      <c r="B34" s="91">
        <v>3046</v>
      </c>
      <c r="C34" s="87">
        <v>3518</v>
      </c>
    </row>
    <row r="35" spans="1:4" ht="15.75" thickBot="1" x14ac:dyDescent="0.3">
      <c r="A35" s="34" t="s">
        <v>23</v>
      </c>
      <c r="B35" s="98">
        <v>123549</v>
      </c>
      <c r="C35" s="88">
        <v>114948</v>
      </c>
    </row>
    <row r="36" spans="1:4" ht="15.75" thickBot="1" x14ac:dyDescent="0.3">
      <c r="A36" s="36" t="s">
        <v>24</v>
      </c>
      <c r="B36" s="93">
        <f>SUM(B31:B35)</f>
        <v>207788</v>
      </c>
      <c r="C36" s="79">
        <f>SUM(C31:C35)</f>
        <v>561669</v>
      </c>
    </row>
    <row r="37" spans="1:4" ht="15.75" thickBot="1" x14ac:dyDescent="0.3">
      <c r="A37" s="48" t="s">
        <v>25</v>
      </c>
      <c r="B37" s="81"/>
      <c r="C37" s="81"/>
    </row>
    <row r="38" spans="1:4" x14ac:dyDescent="0.25">
      <c r="A38" s="34" t="s">
        <v>26</v>
      </c>
      <c r="B38" s="89">
        <v>5400240</v>
      </c>
      <c r="C38" s="95">
        <v>5080709</v>
      </c>
    </row>
    <row r="39" spans="1:4" x14ac:dyDescent="0.25">
      <c r="A39" s="34" t="s">
        <v>108</v>
      </c>
      <c r="B39" s="91">
        <v>1327425</v>
      </c>
      <c r="C39" s="87">
        <v>942152</v>
      </c>
    </row>
    <row r="40" spans="1:4" x14ac:dyDescent="0.25">
      <c r="A40" s="49" t="s">
        <v>109</v>
      </c>
      <c r="B40" s="91">
        <v>517578</v>
      </c>
      <c r="C40" s="87">
        <v>517578</v>
      </c>
    </row>
    <row r="41" spans="1:4" ht="15.75" thickBot="1" x14ac:dyDescent="0.3">
      <c r="A41" s="49" t="s">
        <v>110</v>
      </c>
      <c r="B41" s="98">
        <v>754099</v>
      </c>
      <c r="C41" s="88">
        <v>812899</v>
      </c>
    </row>
    <row r="42" spans="1:4" ht="15.75" thickBot="1" x14ac:dyDescent="0.3">
      <c r="A42" s="36" t="s">
        <v>27</v>
      </c>
      <c r="B42" s="99">
        <f>SUM(B38:B41)</f>
        <v>7999342</v>
      </c>
      <c r="C42" s="97">
        <f>SUM(C38:C41)</f>
        <v>7353338</v>
      </c>
    </row>
    <row r="43" spans="1:4" ht="15.75" thickBot="1" x14ac:dyDescent="0.3">
      <c r="A43" s="36" t="s">
        <v>107</v>
      </c>
      <c r="B43" s="93">
        <f>B36+B42</f>
        <v>8207130</v>
      </c>
      <c r="C43" s="79">
        <f>C36+C42</f>
        <v>7915007</v>
      </c>
    </row>
    <row r="44" spans="1:4" ht="15.75" thickBot="1" x14ac:dyDescent="0.3">
      <c r="A44" s="2" t="s">
        <v>28</v>
      </c>
      <c r="B44" s="82"/>
      <c r="C44" s="48"/>
    </row>
    <row r="45" spans="1:4" x14ac:dyDescent="0.25">
      <c r="A45" s="47" t="s">
        <v>29</v>
      </c>
      <c r="B45" s="89">
        <v>233923</v>
      </c>
      <c r="C45" s="95">
        <v>233923</v>
      </c>
    </row>
    <row r="46" spans="1:4" ht="15.75" thickBot="1" x14ac:dyDescent="0.3">
      <c r="A46" s="47" t="s">
        <v>30</v>
      </c>
      <c r="B46" s="98">
        <v>2004455</v>
      </c>
      <c r="C46" s="88">
        <v>2097317</v>
      </c>
    </row>
    <row r="47" spans="1:4" ht="15.75" thickBot="1" x14ac:dyDescent="0.3">
      <c r="A47" s="36" t="s">
        <v>31</v>
      </c>
      <c r="B47" s="99">
        <f>SUM(B45:B46)</f>
        <v>2238378</v>
      </c>
      <c r="C47" s="97">
        <f>SUM(C45:C46)</f>
        <v>2331240</v>
      </c>
      <c r="D47" s="12"/>
    </row>
    <row r="48" spans="1:4" ht="15.75" thickBot="1" x14ac:dyDescent="0.3">
      <c r="A48" s="42" t="s">
        <v>32</v>
      </c>
      <c r="B48" s="93">
        <f>B43+B47</f>
        <v>10445508</v>
      </c>
      <c r="C48" s="79">
        <f>C43+C47</f>
        <v>10246247</v>
      </c>
    </row>
    <row r="49" spans="1:3" x14ac:dyDescent="0.25">
      <c r="A49" s="42" t="s">
        <v>33</v>
      </c>
      <c r="B49" s="100">
        <v>10</v>
      </c>
      <c r="C49" s="102">
        <v>10</v>
      </c>
    </row>
    <row r="50" spans="1:3" ht="15.75" thickBot="1" x14ac:dyDescent="0.3">
      <c r="A50" s="42" t="s">
        <v>34</v>
      </c>
      <c r="B50" s="101">
        <v>110.66</v>
      </c>
      <c r="C50" s="103">
        <v>115.32</v>
      </c>
    </row>
    <row r="53" spans="1:3" x14ac:dyDescent="0.25">
      <c r="B53" s="6">
        <f>B27-B48</f>
        <v>0</v>
      </c>
      <c r="C53" s="6">
        <f>C27-C48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zoomScale="75" zoomScaleNormal="75" workbookViewId="0">
      <selection activeCell="N16" sqref="N16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122</v>
      </c>
    </row>
    <row r="5" spans="1:3" x14ac:dyDescent="0.25">
      <c r="A5" s="1" t="s">
        <v>116</v>
      </c>
    </row>
    <row r="6" spans="1:3" ht="15.75" thickBot="1" x14ac:dyDescent="0.3">
      <c r="A6" s="7"/>
    </row>
    <row r="7" spans="1:3" x14ac:dyDescent="0.25">
      <c r="A7" s="2" t="s">
        <v>35</v>
      </c>
    </row>
    <row r="8" spans="1:3" x14ac:dyDescent="0.25">
      <c r="A8" s="8"/>
    </row>
    <row r="9" spans="1:3" ht="33.75" customHeight="1" x14ac:dyDescent="0.25">
      <c r="A9" s="76"/>
      <c r="B9" s="53" t="s">
        <v>102</v>
      </c>
      <c r="C9" s="53" t="s">
        <v>102</v>
      </c>
    </row>
    <row r="10" spans="1:3" x14ac:dyDescent="0.25">
      <c r="A10" s="77"/>
      <c r="B10" s="54" t="s">
        <v>115</v>
      </c>
      <c r="C10" s="54" t="s">
        <v>96</v>
      </c>
    </row>
    <row r="11" spans="1:3" x14ac:dyDescent="0.25">
      <c r="A11" s="57"/>
      <c r="B11" s="15"/>
      <c r="C11" s="15"/>
    </row>
    <row r="12" spans="1:3" x14ac:dyDescent="0.25">
      <c r="A12" s="58" t="s">
        <v>101</v>
      </c>
      <c r="B12" s="16">
        <v>294126</v>
      </c>
      <c r="C12" s="16">
        <v>342324</v>
      </c>
    </row>
    <row r="13" spans="1:3" ht="15.75" thickBot="1" x14ac:dyDescent="0.3">
      <c r="A13" s="58" t="s">
        <v>36</v>
      </c>
      <c r="B13" s="17">
        <v>0</v>
      </c>
      <c r="C13" s="17">
        <v>0</v>
      </c>
    </row>
    <row r="14" spans="1:3" ht="15.75" thickBot="1" x14ac:dyDescent="0.3">
      <c r="A14" s="50" t="s">
        <v>37</v>
      </c>
      <c r="B14" s="13">
        <f>B12-B13</f>
        <v>294126</v>
      </c>
      <c r="C14" s="13">
        <f>C12-C13</f>
        <v>342324</v>
      </c>
    </row>
    <row r="15" spans="1:3" ht="15.75" thickTop="1" x14ac:dyDescent="0.25">
      <c r="A15" s="58"/>
      <c r="B15" s="18"/>
      <c r="C15" s="18"/>
    </row>
    <row r="16" spans="1:3" x14ac:dyDescent="0.25">
      <c r="A16" s="5" t="s">
        <v>97</v>
      </c>
      <c r="B16" s="61">
        <v>36416</v>
      </c>
      <c r="C16" s="61">
        <v>58005</v>
      </c>
    </row>
    <row r="17" spans="1:3" x14ac:dyDescent="0.25">
      <c r="A17" s="58" t="s">
        <v>38</v>
      </c>
      <c r="B17" s="16">
        <v>-236399</v>
      </c>
      <c r="C17" s="16">
        <v>-221682</v>
      </c>
    </row>
    <row r="18" spans="1:3" x14ac:dyDescent="0.25">
      <c r="A18" s="58" t="s">
        <v>39</v>
      </c>
      <c r="B18" s="16">
        <v>223340</v>
      </c>
      <c r="C18" s="16">
        <v>206273</v>
      </c>
    </row>
    <row r="19" spans="1:3" x14ac:dyDescent="0.25">
      <c r="A19" s="34" t="s">
        <v>40</v>
      </c>
      <c r="B19" s="55">
        <v>-409980</v>
      </c>
      <c r="C19" s="55">
        <v>-326212</v>
      </c>
    </row>
    <row r="20" spans="1:3" ht="15.75" thickBot="1" x14ac:dyDescent="0.3">
      <c r="A20" s="4" t="s">
        <v>41</v>
      </c>
      <c r="B20" s="20">
        <f>B14+B17+B16+B18+B19</f>
        <v>-92497</v>
      </c>
      <c r="C20" s="20">
        <f>C14+C17+C16+C18+C19</f>
        <v>58708</v>
      </c>
    </row>
    <row r="21" spans="1:3" ht="16.5" thickTop="1" thickBot="1" x14ac:dyDescent="0.3">
      <c r="A21" s="5" t="s">
        <v>98</v>
      </c>
      <c r="B21" s="20">
        <v>-367</v>
      </c>
      <c r="C21" s="20">
        <v>-1466</v>
      </c>
    </row>
    <row r="22" spans="1:3" ht="15.75" thickTop="1" x14ac:dyDescent="0.25">
      <c r="A22" s="4" t="s">
        <v>99</v>
      </c>
      <c r="B22" s="56">
        <f>B20+B21</f>
        <v>-92864</v>
      </c>
      <c r="C22" s="56">
        <f>C20+C21</f>
        <v>57242</v>
      </c>
    </row>
    <row r="23" spans="1:3" ht="15.75" thickBot="1" x14ac:dyDescent="0.3">
      <c r="A23" s="59" t="s">
        <v>42</v>
      </c>
      <c r="B23" s="19" t="s">
        <v>11</v>
      </c>
      <c r="C23" s="19" t="s">
        <v>11</v>
      </c>
    </row>
    <row r="24" spans="1:3" ht="16.5" thickTop="1" thickBot="1" x14ac:dyDescent="0.3">
      <c r="A24" s="4" t="s">
        <v>100</v>
      </c>
      <c r="B24" s="14">
        <f>B22</f>
        <v>-92864</v>
      </c>
      <c r="C24" s="14">
        <f>C22</f>
        <v>57242</v>
      </c>
    </row>
    <row r="25" spans="1:3" ht="15.75" thickTop="1" x14ac:dyDescent="0.25">
      <c r="A25" s="59" t="s">
        <v>94</v>
      </c>
      <c r="B25" s="21">
        <v>-4.6900000000000004</v>
      </c>
      <c r="C25" s="21">
        <v>2.68</v>
      </c>
    </row>
    <row r="26" spans="1:3" x14ac:dyDescent="0.25">
      <c r="A26" s="60"/>
      <c r="B26" s="22"/>
      <c r="C26" s="22"/>
    </row>
  </sheetData>
  <mergeCells count="1"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9"/>
  <sheetViews>
    <sheetView topLeftCell="A13" zoomScale="75" zoomScaleNormal="75" workbookViewId="0">
      <selection activeCell="J16" sqref="J16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28" t="s">
        <v>43</v>
      </c>
    </row>
    <row r="3" spans="2:4" ht="18.75" x14ac:dyDescent="0.3">
      <c r="B3" s="29" t="s">
        <v>117</v>
      </c>
    </row>
    <row r="4" spans="2:4" x14ac:dyDescent="0.25">
      <c r="B4" t="s">
        <v>44</v>
      </c>
    </row>
    <row r="5" spans="2:4" x14ac:dyDescent="0.25">
      <c r="D5" s="10" t="s">
        <v>45</v>
      </c>
    </row>
    <row r="6" spans="2:4" x14ac:dyDescent="0.25">
      <c r="B6" s="30" t="s">
        <v>46</v>
      </c>
      <c r="C6" s="9" t="s">
        <v>118</v>
      </c>
      <c r="D6" s="9" t="s">
        <v>103</v>
      </c>
    </row>
    <row r="7" spans="2:4" x14ac:dyDescent="0.25">
      <c r="B7" s="32" t="s">
        <v>47</v>
      </c>
    </row>
    <row r="8" spans="2:4" x14ac:dyDescent="0.25">
      <c r="B8" s="62" t="s">
        <v>48</v>
      </c>
      <c r="C8" s="104">
        <f>SUM(C10:C14)</f>
        <v>438363</v>
      </c>
      <c r="D8" s="73">
        <f>SUM(D10:D14)</f>
        <v>700856</v>
      </c>
    </row>
    <row r="9" spans="2:4" x14ac:dyDescent="0.25">
      <c r="B9" s="62" t="s">
        <v>49</v>
      </c>
      <c r="C9" s="26"/>
      <c r="D9" s="70"/>
    </row>
    <row r="10" spans="2:4" x14ac:dyDescent="0.25">
      <c r="B10" s="62" t="s">
        <v>50</v>
      </c>
      <c r="C10" s="25">
        <v>74444</v>
      </c>
      <c r="D10" s="70">
        <v>18100</v>
      </c>
    </row>
    <row r="11" spans="2:4" x14ac:dyDescent="0.25">
      <c r="B11" s="62" t="s">
        <v>51</v>
      </c>
      <c r="C11" s="25">
        <v>266061</v>
      </c>
      <c r="D11" s="71">
        <v>426560</v>
      </c>
    </row>
    <row r="12" spans="2:4" x14ac:dyDescent="0.25">
      <c r="B12" s="62" t="s">
        <v>52</v>
      </c>
      <c r="C12" s="25">
        <v>83359</v>
      </c>
      <c r="D12" s="71">
        <v>28517</v>
      </c>
    </row>
    <row r="13" spans="2:4" x14ac:dyDescent="0.25">
      <c r="B13" s="62" t="s">
        <v>53</v>
      </c>
      <c r="C13" s="26"/>
      <c r="D13" s="70"/>
    </row>
    <row r="14" spans="2:4" x14ac:dyDescent="0.25">
      <c r="B14" s="62" t="s">
        <v>54</v>
      </c>
      <c r="C14" s="25">
        <v>14499</v>
      </c>
      <c r="D14" s="71">
        <v>227679</v>
      </c>
    </row>
    <row r="15" spans="2:4" x14ac:dyDescent="0.25">
      <c r="B15" s="62" t="s">
        <v>55</v>
      </c>
      <c r="C15" s="104">
        <f>SUM(C17:C23)</f>
        <v>381126</v>
      </c>
      <c r="D15" s="73">
        <f>SUM(D17:D23)</f>
        <v>703775</v>
      </c>
    </row>
    <row r="16" spans="2:4" x14ac:dyDescent="0.25">
      <c r="B16" s="62" t="s">
        <v>49</v>
      </c>
      <c r="C16" s="26"/>
      <c r="D16" s="70"/>
    </row>
    <row r="17" spans="2:4" x14ac:dyDescent="0.25">
      <c r="B17" s="62" t="s">
        <v>56</v>
      </c>
      <c r="C17" s="25">
        <v>167798</v>
      </c>
      <c r="D17" s="71">
        <v>132102</v>
      </c>
    </row>
    <row r="18" spans="2:4" x14ac:dyDescent="0.25">
      <c r="B18" s="62" t="s">
        <v>57</v>
      </c>
      <c r="C18" s="26"/>
      <c r="D18" s="70"/>
    </row>
    <row r="19" spans="2:4" x14ac:dyDescent="0.25">
      <c r="B19" s="62" t="s">
        <v>58</v>
      </c>
      <c r="C19" s="25">
        <v>63923</v>
      </c>
      <c r="D19" s="71">
        <v>54446</v>
      </c>
    </row>
    <row r="20" spans="2:4" x14ac:dyDescent="0.25">
      <c r="B20" s="62" t="s">
        <v>59</v>
      </c>
      <c r="C20" s="25">
        <v>25410</v>
      </c>
      <c r="D20" s="71">
        <v>198943</v>
      </c>
    </row>
    <row r="21" spans="2:4" x14ac:dyDescent="0.25">
      <c r="B21" s="62" t="s">
        <v>60</v>
      </c>
      <c r="C21" s="26"/>
      <c r="D21" s="70"/>
    </row>
    <row r="22" spans="2:4" x14ac:dyDescent="0.25">
      <c r="B22" s="62" t="s">
        <v>61</v>
      </c>
      <c r="C22" s="25">
        <v>40817</v>
      </c>
      <c r="D22" s="71">
        <v>71701</v>
      </c>
    </row>
    <row r="23" spans="2:4" ht="15.75" thickBot="1" x14ac:dyDescent="0.3">
      <c r="B23" s="63" t="s">
        <v>62</v>
      </c>
      <c r="C23" s="114">
        <v>83178</v>
      </c>
      <c r="D23" s="117">
        <v>246583</v>
      </c>
    </row>
    <row r="24" spans="2:4" ht="15.75" thickBot="1" x14ac:dyDescent="0.3">
      <c r="B24" s="64" t="s">
        <v>63</v>
      </c>
      <c r="C24" s="105">
        <f>C8-C15</f>
        <v>57237</v>
      </c>
      <c r="D24" s="105">
        <f>D8-D15</f>
        <v>-2919</v>
      </c>
    </row>
    <row r="25" spans="2:4" x14ac:dyDescent="0.25">
      <c r="B25" s="65"/>
      <c r="C25" s="67"/>
      <c r="D25" s="115"/>
    </row>
    <row r="26" spans="2:4" x14ac:dyDescent="0.25">
      <c r="B26" s="32" t="s">
        <v>64</v>
      </c>
      <c r="C26" s="26"/>
      <c r="D26" s="70"/>
    </row>
    <row r="27" spans="2:4" x14ac:dyDescent="0.25">
      <c r="B27" s="62" t="s">
        <v>48</v>
      </c>
      <c r="C27" s="26"/>
      <c r="D27" s="73">
        <f>SUM(D29:D35)</f>
        <v>11800</v>
      </c>
    </row>
    <row r="28" spans="2:4" x14ac:dyDescent="0.25">
      <c r="B28" s="62" t="s">
        <v>49</v>
      </c>
      <c r="C28" s="26"/>
      <c r="D28" s="70"/>
    </row>
    <row r="29" spans="2:4" x14ac:dyDescent="0.25">
      <c r="B29" s="62" t="s">
        <v>65</v>
      </c>
      <c r="C29" s="26"/>
      <c r="D29" s="70"/>
    </row>
    <row r="30" spans="2:4" x14ac:dyDescent="0.25">
      <c r="B30" s="62" t="s">
        <v>66</v>
      </c>
      <c r="C30" s="26"/>
      <c r="D30" s="70"/>
    </row>
    <row r="31" spans="2:4" x14ac:dyDescent="0.25">
      <c r="B31" s="62" t="s">
        <v>67</v>
      </c>
      <c r="C31" s="26"/>
      <c r="D31" s="70"/>
    </row>
    <row r="32" spans="2:4" x14ac:dyDescent="0.25">
      <c r="B32" s="62" t="s">
        <v>68</v>
      </c>
      <c r="C32" s="26"/>
      <c r="D32" s="70"/>
    </row>
    <row r="33" spans="2:4" x14ac:dyDescent="0.25">
      <c r="B33" s="62" t="s">
        <v>69</v>
      </c>
      <c r="C33" s="26"/>
      <c r="D33" s="70"/>
    </row>
    <row r="34" spans="2:4" x14ac:dyDescent="0.25">
      <c r="B34" s="62" t="s">
        <v>70</v>
      </c>
      <c r="C34" s="26"/>
      <c r="D34" s="70"/>
    </row>
    <row r="35" spans="2:4" x14ac:dyDescent="0.25">
      <c r="B35" s="62" t="s">
        <v>54</v>
      </c>
      <c r="C35" s="26"/>
      <c r="D35" s="71">
        <v>11800</v>
      </c>
    </row>
    <row r="36" spans="2:4" x14ac:dyDescent="0.25">
      <c r="B36" s="62" t="s">
        <v>55</v>
      </c>
      <c r="C36" s="26"/>
      <c r="D36" s="70"/>
    </row>
    <row r="37" spans="2:4" x14ac:dyDescent="0.25">
      <c r="B37" s="62" t="s">
        <v>49</v>
      </c>
      <c r="C37" s="26"/>
      <c r="D37" s="70"/>
    </row>
    <row r="38" spans="2:4" x14ac:dyDescent="0.25">
      <c r="B38" s="62" t="s">
        <v>71</v>
      </c>
      <c r="C38" s="26"/>
      <c r="D38" s="70"/>
    </row>
    <row r="39" spans="2:4" x14ac:dyDescent="0.25">
      <c r="B39" s="62" t="s">
        <v>72</v>
      </c>
      <c r="C39" s="26"/>
      <c r="D39" s="70"/>
    </row>
    <row r="40" spans="2:4" x14ac:dyDescent="0.25">
      <c r="B40" s="62" t="s">
        <v>73</v>
      </c>
      <c r="C40" s="26"/>
      <c r="D40" s="70"/>
    </row>
    <row r="41" spans="2:4" x14ac:dyDescent="0.25">
      <c r="B41" s="62" t="s">
        <v>74</v>
      </c>
      <c r="C41" s="26"/>
      <c r="D41" s="70"/>
    </row>
    <row r="42" spans="2:4" x14ac:dyDescent="0.25">
      <c r="B42" s="62" t="s">
        <v>75</v>
      </c>
      <c r="C42" s="26"/>
      <c r="D42" s="70"/>
    </row>
    <row r="43" spans="2:4" x14ac:dyDescent="0.25">
      <c r="B43" s="62" t="s">
        <v>70</v>
      </c>
      <c r="C43" s="26"/>
      <c r="D43" s="70"/>
    </row>
    <row r="44" spans="2:4" ht="15.75" thickBot="1" x14ac:dyDescent="0.3">
      <c r="B44" s="63" t="s">
        <v>62</v>
      </c>
      <c r="C44" s="66"/>
      <c r="D44" s="116"/>
    </row>
    <row r="45" spans="2:4" ht="15.75" thickBot="1" x14ac:dyDescent="0.3">
      <c r="B45" s="52" t="s">
        <v>76</v>
      </c>
      <c r="C45" s="75"/>
      <c r="D45" s="112">
        <f>D27-D36</f>
        <v>11800</v>
      </c>
    </row>
    <row r="46" spans="2:4" x14ac:dyDescent="0.25">
      <c r="B46" s="51"/>
      <c r="C46" s="68"/>
      <c r="D46" s="68"/>
    </row>
    <row r="47" spans="2:4" x14ac:dyDescent="0.25">
      <c r="B47" s="31" t="s">
        <v>77</v>
      </c>
      <c r="C47" s="69"/>
      <c r="D47" s="69"/>
    </row>
    <row r="48" spans="2:4" x14ac:dyDescent="0.25">
      <c r="B48" s="62" t="s">
        <v>48</v>
      </c>
      <c r="C48" s="26"/>
      <c r="D48" s="106"/>
    </row>
    <row r="49" spans="2:4" x14ac:dyDescent="0.25">
      <c r="B49" s="62" t="s">
        <v>49</v>
      </c>
      <c r="C49" s="26"/>
      <c r="D49" s="106"/>
    </row>
    <row r="50" spans="2:4" x14ac:dyDescent="0.25">
      <c r="B50" s="62" t="s">
        <v>78</v>
      </c>
      <c r="C50" s="26"/>
      <c r="D50" s="106"/>
    </row>
    <row r="51" spans="2:4" x14ac:dyDescent="0.25">
      <c r="B51" s="62" t="s">
        <v>79</v>
      </c>
      <c r="C51" s="26"/>
      <c r="D51" s="106"/>
    </row>
    <row r="52" spans="2:4" x14ac:dyDescent="0.25">
      <c r="B52" s="62" t="s">
        <v>80</v>
      </c>
      <c r="C52" s="26"/>
      <c r="D52" s="106"/>
    </row>
    <row r="53" spans="2:4" x14ac:dyDescent="0.25">
      <c r="B53" s="62" t="s">
        <v>54</v>
      </c>
      <c r="C53" s="26"/>
      <c r="D53" s="106"/>
    </row>
    <row r="54" spans="2:4" x14ac:dyDescent="0.25">
      <c r="B54" s="62" t="s">
        <v>55</v>
      </c>
      <c r="C54" s="25">
        <v>41369</v>
      </c>
      <c r="D54" s="107">
        <f>SUM(D56:D59)</f>
        <v>25405</v>
      </c>
    </row>
    <row r="55" spans="2:4" x14ac:dyDescent="0.25">
      <c r="B55" s="62" t="s">
        <v>49</v>
      </c>
      <c r="C55" s="26"/>
      <c r="D55" s="106"/>
    </row>
    <row r="56" spans="2:4" x14ac:dyDescent="0.25">
      <c r="B56" s="62" t="s">
        <v>81</v>
      </c>
      <c r="C56" s="25">
        <v>41022</v>
      </c>
      <c r="D56" s="108">
        <v>25405</v>
      </c>
    </row>
    <row r="57" spans="2:4" x14ac:dyDescent="0.25">
      <c r="B57" s="62" t="s">
        <v>82</v>
      </c>
      <c r="C57" s="26"/>
      <c r="D57" s="106"/>
    </row>
    <row r="58" spans="2:4" x14ac:dyDescent="0.25">
      <c r="B58" s="62" t="s">
        <v>83</v>
      </c>
      <c r="C58" s="26">
        <v>347</v>
      </c>
      <c r="D58" s="106"/>
    </row>
    <row r="59" spans="2:4" ht="15.75" thickBot="1" x14ac:dyDescent="0.3">
      <c r="B59" s="63" t="s">
        <v>62</v>
      </c>
      <c r="C59" s="66"/>
      <c r="D59" s="109"/>
    </row>
    <row r="60" spans="2:4" ht="15.75" thickBot="1" x14ac:dyDescent="0.3">
      <c r="B60" s="64" t="s">
        <v>84</v>
      </c>
      <c r="C60" s="112">
        <f>C48-C54</f>
        <v>-41369</v>
      </c>
      <c r="D60" s="112">
        <f>D48-D54</f>
        <v>-25405</v>
      </c>
    </row>
    <row r="61" spans="2:4" ht="15.75" thickBot="1" x14ac:dyDescent="0.3">
      <c r="B61" s="74"/>
      <c r="C61" s="113"/>
      <c r="D61" s="110"/>
    </row>
    <row r="62" spans="2:4" ht="15.75" thickBot="1" x14ac:dyDescent="0.3">
      <c r="B62" s="64" t="s">
        <v>85</v>
      </c>
      <c r="C62" s="112">
        <f>C24+C45+C60</f>
        <v>15868</v>
      </c>
      <c r="D62" s="112">
        <f>D24+D45+D60</f>
        <v>-16524</v>
      </c>
    </row>
    <row r="63" spans="2:4" x14ac:dyDescent="0.25">
      <c r="B63" s="65"/>
      <c r="C63" s="67"/>
      <c r="D63" s="111"/>
    </row>
    <row r="64" spans="2:4" x14ac:dyDescent="0.25">
      <c r="B64" s="62" t="s">
        <v>86</v>
      </c>
      <c r="C64" s="25">
        <v>3053</v>
      </c>
      <c r="D64" s="108">
        <v>23877</v>
      </c>
    </row>
    <row r="65" spans="2:4" ht="15.75" thickBot="1" x14ac:dyDescent="0.3">
      <c r="B65" s="63"/>
      <c r="C65" s="66"/>
      <c r="D65" s="109"/>
    </row>
    <row r="66" spans="2:4" ht="15.75" thickBot="1" x14ac:dyDescent="0.3">
      <c r="B66" s="64" t="s">
        <v>87</v>
      </c>
      <c r="C66" s="112">
        <f>C64+C62</f>
        <v>18921</v>
      </c>
      <c r="D66" s="112">
        <f>D64+D62</f>
        <v>7353</v>
      </c>
    </row>
    <row r="67" spans="2:4" ht="15.75" x14ac:dyDescent="0.25">
      <c r="C67" s="72"/>
      <c r="D67" s="24"/>
    </row>
    <row r="68" spans="2:4" x14ac:dyDescent="0.25">
      <c r="D68" s="23"/>
    </row>
    <row r="69" spans="2:4" x14ac:dyDescent="0.25">
      <c r="D6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L14" sqref="L14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88</v>
      </c>
    </row>
    <row r="4" spans="2:5" x14ac:dyDescent="0.25">
      <c r="B4" s="1"/>
    </row>
    <row r="5" spans="2:5" x14ac:dyDescent="0.25">
      <c r="B5" s="1" t="s">
        <v>89</v>
      </c>
    </row>
    <row r="6" spans="2:5" x14ac:dyDescent="0.25">
      <c r="B6" s="1" t="s">
        <v>119</v>
      </c>
    </row>
    <row r="7" spans="2:5" x14ac:dyDescent="0.25">
      <c r="B7" s="2" t="s">
        <v>35</v>
      </c>
    </row>
    <row r="8" spans="2:5" ht="51" x14ac:dyDescent="0.25">
      <c r="B8" s="11"/>
      <c r="C8" s="27" t="s">
        <v>90</v>
      </c>
      <c r="D8" s="27" t="s">
        <v>91</v>
      </c>
      <c r="E8" s="27" t="s">
        <v>31</v>
      </c>
    </row>
    <row r="9" spans="2:5" ht="15.75" thickBot="1" x14ac:dyDescent="0.3"/>
    <row r="10" spans="2:5" x14ac:dyDescent="0.25">
      <c r="B10" s="118" t="s">
        <v>92</v>
      </c>
      <c r="C10" s="121">
        <v>233923</v>
      </c>
      <c r="D10" s="121">
        <v>2097317</v>
      </c>
      <c r="E10" s="122">
        <v>2331240</v>
      </c>
    </row>
    <row r="11" spans="2:5" x14ac:dyDescent="0.25">
      <c r="B11" s="119" t="s">
        <v>120</v>
      </c>
      <c r="C11" s="120"/>
      <c r="D11" s="120">
        <v>2</v>
      </c>
      <c r="E11" s="123">
        <v>2</v>
      </c>
    </row>
    <row r="12" spans="2:5" x14ac:dyDescent="0.25">
      <c r="B12" s="119" t="s">
        <v>93</v>
      </c>
      <c r="C12" s="120"/>
      <c r="D12" s="120">
        <v>-92864</v>
      </c>
      <c r="E12" s="123">
        <v>-92864</v>
      </c>
    </row>
    <row r="13" spans="2:5" ht="15.75" thickBot="1" x14ac:dyDescent="0.3">
      <c r="B13" s="124" t="s">
        <v>121</v>
      </c>
      <c r="C13" s="125">
        <f>SUM(C10:C12)</f>
        <v>233923</v>
      </c>
      <c r="D13" s="125">
        <f t="shared" ref="D13:E13" si="0">SUM(D10:D12)</f>
        <v>2004455</v>
      </c>
      <c r="E13" s="126">
        <f t="shared" si="0"/>
        <v>2238378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dcterms:created xsi:type="dcterms:W3CDTF">2014-04-28T08:33:53Z</dcterms:created>
  <dcterms:modified xsi:type="dcterms:W3CDTF">2017-07-19T09:47:15Z</dcterms:modified>
</cp:coreProperties>
</file>