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K-Account1\Documents\АНТ ОТЧЕТЫ\Биржа 2014\2 кв 2014\"/>
    </mc:Choice>
  </mc:AlternateContent>
  <bookViews>
    <workbookView xWindow="0" yWindow="0" windowWidth="19200" windowHeight="10035" activeTab="1"/>
  </bookViews>
  <sheets>
    <sheet name="баланс" sheetId="1" r:id="rId1"/>
    <sheet name="ОПиУ" sheetId="2" r:id="rId2"/>
    <sheet name="оддс" sheetId="3" r:id="rId3"/>
    <sheet name="оик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D62" i="3" l="1"/>
  <c r="D60" i="3"/>
  <c r="D54" i="3"/>
  <c r="D48" i="3"/>
  <c r="C48" i="3"/>
  <c r="D45" i="3"/>
  <c r="D36" i="3"/>
  <c r="D27" i="3"/>
  <c r="C36" i="3"/>
  <c r="C27" i="3"/>
  <c r="C45" i="3" s="1"/>
  <c r="C54" i="3"/>
  <c r="C60" i="3" s="1"/>
  <c r="D15" i="3"/>
  <c r="D8" i="3"/>
  <c r="C15" i="3"/>
  <c r="C8" i="3"/>
  <c r="C24" i="3" l="1"/>
  <c r="C62" i="3" s="1"/>
  <c r="D24" i="3"/>
  <c r="E16" i="4"/>
  <c r="E14" i="4"/>
  <c r="E12" i="4"/>
  <c r="C14" i="2"/>
  <c r="C19" i="2" s="1"/>
  <c r="C21" i="2" s="1"/>
  <c r="C24" i="2" s="1"/>
  <c r="B14" i="2"/>
  <c r="B19" i="2" s="1"/>
  <c r="B21" i="2" s="1"/>
  <c r="B24" i="2" s="1"/>
  <c r="C48" i="1"/>
  <c r="C46" i="1"/>
  <c r="B46" i="1"/>
  <c r="C41" i="1"/>
  <c r="B41" i="1"/>
  <c r="C37" i="1"/>
  <c r="B37" i="1"/>
  <c r="C27" i="1"/>
  <c r="C28" i="1"/>
  <c r="B27" i="1"/>
  <c r="C19" i="1"/>
  <c r="B19" i="1"/>
  <c r="B48" i="1" l="1"/>
  <c r="B28" i="1"/>
</calcChain>
</file>

<file path=xl/sharedStrings.xml><?xml version="1.0" encoding="utf-8"?>
<sst xmlns="http://schemas.openxmlformats.org/spreadsheetml/2006/main" count="143" uniqueCount="121">
  <si>
    <t xml:space="preserve">АО КРТД «ЗАНГАР» </t>
  </si>
  <si>
    <t>ОТЧЕТ О ФИНАНСОВОМ ПОЛОЖЕНИИ</t>
  </si>
  <si>
    <t xml:space="preserve"> (в тысячах тенге) </t>
  </si>
  <si>
    <t xml:space="preserve">На конец отчетного периода </t>
  </si>
  <si>
    <t>На начало отчетного периода</t>
  </si>
  <si>
    <t>АКТИВ</t>
  </si>
  <si>
    <t>ТЕКУЩИЕ АКТИВЫ:</t>
  </si>
  <si>
    <t>Денежные средства</t>
  </si>
  <si>
    <t xml:space="preserve">Дебиторская задолженность </t>
  </si>
  <si>
    <t>Товарно-материальные  запасы</t>
  </si>
  <si>
    <t xml:space="preserve">    Авансовые платежи по корпоративному подоходному </t>
  </si>
  <si>
    <t xml:space="preserve">    налогу                      </t>
  </si>
  <si>
    <t xml:space="preserve">Предоплата по прочим налогам и платежам </t>
  </si>
  <si>
    <t>Текущая часть долгосрочной дебиторской задолженности</t>
  </si>
  <si>
    <t>-</t>
  </si>
  <si>
    <t xml:space="preserve">Прочие  текущие активы </t>
  </si>
  <si>
    <t>Итого текущие активы</t>
  </si>
  <si>
    <t>ДОЛГОСРОЧНЫЕ АКТИВЫ:</t>
  </si>
  <si>
    <t xml:space="preserve">Долгосрочная дебиторская задолженность </t>
  </si>
  <si>
    <t xml:space="preserve">    Инвестиционная собственность</t>
  </si>
  <si>
    <t xml:space="preserve">    Основные средства </t>
  </si>
  <si>
    <t xml:space="preserve">    Нематериальные активы</t>
  </si>
  <si>
    <t>Незавершенное строительство</t>
  </si>
  <si>
    <t>Итого долгосрочные активы</t>
  </si>
  <si>
    <t>ВСЕГО АКТИВЫ</t>
  </si>
  <si>
    <t>СОБСТВЕННЫЙ КАПИТАЛ И ОБЯЗАТЕЛЬСТВА</t>
  </si>
  <si>
    <t>ТЕКУЩИЕ ОБЯЗАТЕЛЬСТВА:</t>
  </si>
  <si>
    <t xml:space="preserve">Займы </t>
  </si>
  <si>
    <t>Кредиторская задолженность</t>
  </si>
  <si>
    <t xml:space="preserve">Авансы полученные </t>
  </si>
  <si>
    <t>Обязательства по прочим налогам и платежам</t>
  </si>
  <si>
    <t xml:space="preserve">Прочие текущие обязательства </t>
  </si>
  <si>
    <t>Итого текущие обязательства</t>
  </si>
  <si>
    <t>ДОЛГОСРОЧНЫЕ ОБЯЗАТЕЛЬСТВА</t>
  </si>
  <si>
    <t>Займы</t>
  </si>
  <si>
    <t xml:space="preserve">Обязательства по отсроченному подоходному налогу </t>
  </si>
  <si>
    <t>Итого долгосрочные обязательства</t>
  </si>
  <si>
    <t>СОБСТВЕННЫЙ КАПИТАЛ</t>
  </si>
  <si>
    <t>Акционерный капитал</t>
  </si>
  <si>
    <t>Нераспределенная прибыль</t>
  </si>
  <si>
    <t>Итого собственный капитал</t>
  </si>
  <si>
    <t>ВСЕГО СОБСТВЕННЫЙ КАПИТАЛ И ОБЯЗАТЕЛЬСТВА</t>
  </si>
  <si>
    <t>Балансовая стоимость привилегированной акции (тенге)</t>
  </si>
  <si>
    <t>Балансовая стоимость простой акции (тенге)</t>
  </si>
  <si>
    <t>ОТЧЕТ О СОВОКУПНОМ ДОХОДЕ</t>
  </si>
  <si>
    <t xml:space="preserve">(в тысячах тенге) </t>
  </si>
  <si>
    <t xml:space="preserve">2014 года </t>
  </si>
  <si>
    <t>2013 года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</si>
  <si>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</si>
  <si>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</si>
  <si>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</si>
  <si>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Прочие доходы (нетто)</t>
  </si>
  <si>
    <t>Административные расходы</t>
  </si>
  <si>
    <t>Доходы от финансирования</t>
  </si>
  <si>
    <t xml:space="preserve">Прибыль (убыток) за период </t>
  </si>
  <si>
    <t>Расходы по финансированию</t>
  </si>
  <si>
    <t>Прибыль (убыток) до налогообложения</t>
  </si>
  <si>
    <t>Расходы по корпоративному подоходному налогу</t>
  </si>
  <si>
    <t>Прочий совокупный доход</t>
  </si>
  <si>
    <t xml:space="preserve">Итого совокупный доход (убыток) за период, за вычетом корпоративного подоходного налога </t>
  </si>
  <si>
    <t xml:space="preserve">Прибыль на акцию базовая и разводненная </t>
  </si>
  <si>
    <t>(в тенге)</t>
  </si>
  <si>
    <t xml:space="preserve">ОТЧЕТ О ДВИЖЕНИИ ДЕНЕГ </t>
  </si>
  <si>
    <t>(прямой метод)</t>
  </si>
  <si>
    <t>тыс. тенге</t>
  </si>
  <si>
    <t>НАИМЕНОВАНИЕ ПОКАЗАТЕЛЕЙ</t>
  </si>
  <si>
    <t>I. ДВИЖЕНИЕ  ДЕНЕЖНЫХ  СРЕДСТВ  ОТ ОПЕРАЦИОННОЙ ДЕЯТЕЛЬНОСТИ</t>
  </si>
  <si>
    <t>1. Поступление денежных средств, всего</t>
  </si>
  <si>
    <t xml:space="preserve">      в том числе:</t>
  </si>
  <si>
    <t xml:space="preserve">           реализация товаров</t>
  </si>
  <si>
    <t xml:space="preserve">           предоставление услуг</t>
  </si>
  <si>
    <t xml:space="preserve">           авансы полученные</t>
  </si>
  <si>
    <t xml:space="preserve">           дивиденды</t>
  </si>
  <si>
    <t xml:space="preserve">           прочие поступления</t>
  </si>
  <si>
    <t>2. Выбытие денежных средств, всего</t>
  </si>
  <si>
    <t xml:space="preserve">           платежи поставщикам за товары и услуги</t>
  </si>
  <si>
    <t xml:space="preserve">           авансы выданные</t>
  </si>
  <si>
    <t xml:space="preserve">           выплаты по заработной плате</t>
  </si>
  <si>
    <t xml:space="preserve">           выплата вознаграждения по займам</t>
  </si>
  <si>
    <t xml:space="preserve">           корпоративный подоходный налог</t>
  </si>
  <si>
    <t xml:space="preserve">           другие платежи в бюджет</t>
  </si>
  <si>
    <t xml:space="preserve">           прочие выплаты</t>
  </si>
  <si>
    <t>3. Чистая сумма денежных средств от операционной деятельности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</si>
  <si>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</si>
  <si>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</si>
  <si>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</si>
  <si>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</si>
  <si>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 xml:space="preserve">           реализация финансовых активов</t>
  </si>
  <si>
    <t xml:space="preserve">           погашение займов, предоставленных другим организациям</t>
  </si>
  <si>
    <t xml:space="preserve">           фьючерсные и форвардные контракты, опционы и свопы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</si>
  <si>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</si>
  <si>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</si>
  <si>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</si>
  <si>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 xml:space="preserve">           приобретение финансовых активов</t>
  </si>
  <si>
    <t xml:space="preserve">           предоставление займов другим организациям</t>
  </si>
  <si>
    <t xml:space="preserve">3. Чистая сумма денежных средств от инвестиционной деятельности </t>
  </si>
  <si>
    <t>III.  ДВИЖЕНИЕ  ДЕНЕЖНЫХ  СРЕДСТВ  ОТ ФИНАНСОВОЙ ДЕЯТЕЛЬНОСТИ</t>
  </si>
  <si>
    <t xml:space="preserve">           эмиссия акций и других ценных бумаг</t>
  </si>
  <si>
    <t xml:space="preserve">           получение займов</t>
  </si>
  <si>
    <t xml:space="preserve">           получение вознаграждения по финансируемой аренде</t>
  </si>
  <si>
    <t xml:space="preserve">           погашение займов</t>
  </si>
  <si>
    <t xml:space="preserve">           приобретение собственных акций</t>
  </si>
  <si>
    <t xml:space="preserve">           выплата дивидендов</t>
  </si>
  <si>
    <t xml:space="preserve">3. Чистая сумма денежных средств от финансовой деятельности </t>
  </si>
  <si>
    <t xml:space="preserve">ИТОГО: Увеличение + / - уменьшение денежных средств       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</si>
  <si>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</si>
  <si>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</si>
  <si>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АО КРТД «ЗАНГАР»</t>
  </si>
  <si>
    <t>ОТЧЕТ ОБ ИЗМЕНЕНИЯХ   В КАПИТАЛЕ</t>
  </si>
  <si>
    <t>Уставный капитал</t>
  </si>
  <si>
    <t>Нераспределенная прибыль       (непокрытый убыток)</t>
  </si>
  <si>
    <t xml:space="preserve">Сальдо на начало отчетного периода </t>
  </si>
  <si>
    <t>Совокупный доход (убыток)</t>
  </si>
  <si>
    <t>Итого на конец отчетного периода</t>
  </si>
  <si>
    <t>1 полугодие 2014 года</t>
  </si>
  <si>
    <t>1 полугодие 2013 года</t>
  </si>
  <si>
    <t>по состоянию на 30 июня 2014 года</t>
  </si>
  <si>
    <t>за 1 полугодие 2014 года</t>
  </si>
  <si>
    <t>1 полугодие</t>
  </si>
  <si>
    <t>за  1 полугодие 2014 года</t>
  </si>
  <si>
    <t>АО КРТД "Зангар"  за 1 полугодие 2014года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</si>
</sst>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justify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2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/>
    <xf numFmtId="3" fontId="3" fillId="0" borderId="11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0" fillId="0" borderId="18" xfId="0" applyNumberFormat="1" applyBorder="1"/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2" fillId="0" borderId="2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11" fillId="0" borderId="18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4">
    <cellStyle name="Normal_SHEET" xfId="2"/>
    <cellStyle name="Обычный" xfId="0" builtinId="0"/>
    <cellStyle name="Обычный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0"/>
  <sheetViews>
    <sheetView topLeftCell="A16" zoomScale="75" zoomScaleNormal="75" workbookViewId="0">
      <selection activeCell="G42" sqref="G42"/>
    </sheetView>
  </sheetViews>
  <sheetFormatPr defaultRowHeight="15" x14ac:dyDescent="0.25"/>
  <cols>
    <col min="1" max="1" width="53" customWidth="1"/>
    <col min="2" max="2" width="20.7109375" customWidth="1"/>
    <col min="3" max="3" width="17.7109375" customWidth="1"/>
  </cols>
  <sheetData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116</v>
      </c>
    </row>
    <row r="7" spans="1:3" x14ac:dyDescent="0.25">
      <c r="A7" s="2" t="s">
        <v>2</v>
      </c>
    </row>
    <row r="8" spans="1:3" ht="25.5" x14ac:dyDescent="0.25">
      <c r="A8" s="3"/>
      <c r="B8" s="3" t="s">
        <v>3</v>
      </c>
      <c r="C8" s="3" t="s">
        <v>4</v>
      </c>
    </row>
    <row r="9" spans="1:3" x14ac:dyDescent="0.25">
      <c r="A9" s="4" t="s">
        <v>5</v>
      </c>
      <c r="B9" s="4"/>
      <c r="C9" s="4"/>
    </row>
    <row r="10" spans="1:3" x14ac:dyDescent="0.25">
      <c r="A10" s="2" t="s">
        <v>6</v>
      </c>
      <c r="B10" s="2"/>
      <c r="C10" s="2"/>
    </row>
    <row r="11" spans="1:3" x14ac:dyDescent="0.25">
      <c r="A11" s="5" t="s">
        <v>7</v>
      </c>
      <c r="B11" s="18">
        <v>10543</v>
      </c>
      <c r="C11" s="18">
        <v>12080</v>
      </c>
    </row>
    <row r="12" spans="1:3" x14ac:dyDescent="0.25">
      <c r="A12" s="5" t="s">
        <v>8</v>
      </c>
      <c r="B12" s="18">
        <v>445581</v>
      </c>
      <c r="C12" s="18">
        <v>356062</v>
      </c>
    </row>
    <row r="13" spans="1:3" x14ac:dyDescent="0.25">
      <c r="A13" s="5" t="s">
        <v>9</v>
      </c>
      <c r="B13" s="18">
        <v>6747</v>
      </c>
      <c r="C13" s="18">
        <v>1264</v>
      </c>
    </row>
    <row r="14" spans="1:3" x14ac:dyDescent="0.25">
      <c r="A14" s="69" t="s">
        <v>10</v>
      </c>
      <c r="B14" s="85">
        <v>128396</v>
      </c>
      <c r="C14" s="85">
        <v>151812</v>
      </c>
    </row>
    <row r="15" spans="1:3" x14ac:dyDescent="0.25">
      <c r="A15" s="5" t="s">
        <v>11</v>
      </c>
      <c r="B15" s="85"/>
      <c r="C15" s="85"/>
    </row>
    <row r="16" spans="1:3" x14ac:dyDescent="0.25">
      <c r="A16" s="5" t="s">
        <v>12</v>
      </c>
      <c r="B16" s="18">
        <v>9774</v>
      </c>
      <c r="C16" s="18">
        <v>16279</v>
      </c>
    </row>
    <row r="17" spans="1:7" x14ac:dyDescent="0.25">
      <c r="A17" s="5" t="s">
        <v>13</v>
      </c>
      <c r="B17" s="18" t="s">
        <v>14</v>
      </c>
      <c r="C17" s="18" t="s">
        <v>14</v>
      </c>
    </row>
    <row r="18" spans="1:7" ht="15.75" thickBot="1" x14ac:dyDescent="0.3">
      <c r="A18" s="5" t="s">
        <v>15</v>
      </c>
      <c r="B18" s="22">
        <v>915</v>
      </c>
      <c r="C18" s="8">
        <v>1601</v>
      </c>
    </row>
    <row r="19" spans="1:7" ht="15.75" thickBot="1" x14ac:dyDescent="0.3">
      <c r="A19" s="9" t="s">
        <v>16</v>
      </c>
      <c r="B19" s="21">
        <f>SUM(B11:B18)</f>
        <v>601956</v>
      </c>
      <c r="C19" s="10">
        <f>SUM(C11:C18)</f>
        <v>539098</v>
      </c>
      <c r="E19" s="7"/>
    </row>
    <row r="20" spans="1:7" x14ac:dyDescent="0.25">
      <c r="A20" s="2"/>
      <c r="B20" s="19"/>
      <c r="C20" s="19"/>
    </row>
    <row r="21" spans="1:7" x14ac:dyDescent="0.25">
      <c r="A21" s="2" t="s">
        <v>17</v>
      </c>
      <c r="B21" s="19"/>
      <c r="C21" s="19"/>
    </row>
    <row r="22" spans="1:7" x14ac:dyDescent="0.25">
      <c r="A22" s="11" t="s">
        <v>18</v>
      </c>
      <c r="B22" s="18">
        <v>3449318</v>
      </c>
      <c r="C22" s="18">
        <v>3292026</v>
      </c>
    </row>
    <row r="23" spans="1:7" x14ac:dyDescent="0.25">
      <c r="A23" s="5" t="s">
        <v>19</v>
      </c>
      <c r="B23" s="18">
        <v>3734044</v>
      </c>
      <c r="C23" s="18">
        <v>3734044</v>
      </c>
    </row>
    <row r="24" spans="1:7" x14ac:dyDescent="0.25">
      <c r="A24" s="5" t="s">
        <v>20</v>
      </c>
      <c r="B24" s="18">
        <v>257786</v>
      </c>
      <c r="C24" s="18">
        <v>213221</v>
      </c>
    </row>
    <row r="25" spans="1:7" x14ac:dyDescent="0.25">
      <c r="A25" s="5" t="s">
        <v>21</v>
      </c>
      <c r="B25" s="18">
        <v>600</v>
      </c>
      <c r="C25" s="18">
        <v>331</v>
      </c>
    </row>
    <row r="26" spans="1:7" ht="15.75" thickBot="1" x14ac:dyDescent="0.3">
      <c r="A26" s="12" t="s">
        <v>22</v>
      </c>
      <c r="B26" s="23">
        <v>733015</v>
      </c>
      <c r="C26" s="13">
        <v>660664</v>
      </c>
    </row>
    <row r="27" spans="1:7" ht="15.75" thickBot="1" x14ac:dyDescent="0.3">
      <c r="A27" s="9" t="s">
        <v>23</v>
      </c>
      <c r="B27" s="21">
        <f>B22+B23+B24+B25+B26</f>
        <v>8174763</v>
      </c>
      <c r="C27" s="15">
        <f>SUM(C22:C26)</f>
        <v>7900286</v>
      </c>
    </row>
    <row r="28" spans="1:7" ht="15.75" thickBot="1" x14ac:dyDescent="0.3">
      <c r="A28" s="2" t="s">
        <v>24</v>
      </c>
      <c r="B28" s="77">
        <f>B19+B27</f>
        <v>8776719</v>
      </c>
      <c r="C28" s="78">
        <f>C19+C27</f>
        <v>8439384</v>
      </c>
    </row>
    <row r="29" spans="1:7" ht="15.75" thickTop="1" x14ac:dyDescent="0.25">
      <c r="A29" s="5"/>
      <c r="B29" s="8"/>
      <c r="C29" s="8"/>
    </row>
    <row r="30" spans="1:7" x14ac:dyDescent="0.25">
      <c r="A30" s="4" t="s">
        <v>25</v>
      </c>
      <c r="B30" s="20"/>
      <c r="C30" s="20"/>
    </row>
    <row r="31" spans="1:7" x14ac:dyDescent="0.25">
      <c r="A31" s="2" t="s">
        <v>26</v>
      </c>
      <c r="B31" s="19"/>
      <c r="C31" s="19"/>
    </row>
    <row r="32" spans="1:7" x14ac:dyDescent="0.25">
      <c r="A32" s="5" t="s">
        <v>27</v>
      </c>
      <c r="B32" s="18">
        <v>543756</v>
      </c>
      <c r="C32" s="18">
        <v>635852</v>
      </c>
      <c r="G32" s="41"/>
    </row>
    <row r="33" spans="1:3" x14ac:dyDescent="0.25">
      <c r="A33" s="5" t="s">
        <v>28</v>
      </c>
      <c r="B33" s="18">
        <v>22820</v>
      </c>
      <c r="C33" s="18">
        <v>18378</v>
      </c>
    </row>
    <row r="34" spans="1:3" x14ac:dyDescent="0.25">
      <c r="A34" s="5" t="s">
        <v>29</v>
      </c>
      <c r="B34" s="18">
        <v>177787</v>
      </c>
      <c r="C34" s="18">
        <v>65136</v>
      </c>
    </row>
    <row r="35" spans="1:3" x14ac:dyDescent="0.25">
      <c r="A35" s="5" t="s">
        <v>30</v>
      </c>
      <c r="B35" s="18">
        <v>1515</v>
      </c>
      <c r="C35" s="18">
        <v>1686</v>
      </c>
    </row>
    <row r="36" spans="1:3" ht="15.75" thickBot="1" x14ac:dyDescent="0.3">
      <c r="A36" s="5" t="s">
        <v>31</v>
      </c>
      <c r="B36" s="23">
        <v>374153</v>
      </c>
      <c r="C36" s="8">
        <v>221386</v>
      </c>
    </row>
    <row r="37" spans="1:3" ht="15.75" thickBot="1" x14ac:dyDescent="0.3">
      <c r="A37" s="9" t="s">
        <v>32</v>
      </c>
      <c r="B37" s="21">
        <f>SUM(B32:B36)</f>
        <v>1120031</v>
      </c>
      <c r="C37" s="10">
        <f>SUM(C32:C36)</f>
        <v>942438</v>
      </c>
    </row>
    <row r="38" spans="1:3" x14ac:dyDescent="0.25">
      <c r="A38" s="2" t="s">
        <v>33</v>
      </c>
      <c r="B38" s="19"/>
      <c r="C38" s="19"/>
    </row>
    <row r="39" spans="1:3" x14ac:dyDescent="0.25">
      <c r="A39" s="5" t="s">
        <v>34</v>
      </c>
      <c r="B39" s="18">
        <v>5348563</v>
      </c>
      <c r="C39" s="18">
        <v>5124469</v>
      </c>
    </row>
    <row r="40" spans="1:3" ht="15.75" thickBot="1" x14ac:dyDescent="0.3">
      <c r="A40" s="14" t="s">
        <v>35</v>
      </c>
      <c r="B40" s="23">
        <v>603419</v>
      </c>
      <c r="C40" s="13">
        <v>603419</v>
      </c>
    </row>
    <row r="41" spans="1:3" ht="15.75" thickBot="1" x14ac:dyDescent="0.3">
      <c r="A41" s="9" t="s">
        <v>36</v>
      </c>
      <c r="B41" s="15">
        <f>SUM(B39:B40)</f>
        <v>5951982</v>
      </c>
      <c r="C41" s="15">
        <f>SUM(C39:C40)</f>
        <v>5727888</v>
      </c>
    </row>
    <row r="42" spans="1:3" x14ac:dyDescent="0.25">
      <c r="A42" s="5"/>
      <c r="B42" s="8"/>
      <c r="C42" s="8"/>
    </row>
    <row r="43" spans="1:3" x14ac:dyDescent="0.25">
      <c r="A43" s="2" t="s">
        <v>37</v>
      </c>
      <c r="B43" s="19"/>
      <c r="C43" s="19"/>
    </row>
    <row r="44" spans="1:3" x14ac:dyDescent="0.25">
      <c r="A44" s="11" t="s">
        <v>38</v>
      </c>
      <c r="B44" s="18">
        <v>233923</v>
      </c>
      <c r="C44" s="18">
        <v>233923</v>
      </c>
    </row>
    <row r="45" spans="1:3" x14ac:dyDescent="0.25">
      <c r="A45" s="11" t="s">
        <v>39</v>
      </c>
      <c r="B45" s="81">
        <v>1470783</v>
      </c>
      <c r="C45" s="82">
        <v>1535135</v>
      </c>
    </row>
    <row r="46" spans="1:3" ht="15.75" thickBot="1" x14ac:dyDescent="0.3">
      <c r="A46" s="9" t="s">
        <v>40</v>
      </c>
      <c r="B46" s="24">
        <f>SUM(B44:B45)</f>
        <v>1704706</v>
      </c>
      <c r="C46" s="15">
        <f>SUM(C44:C45)</f>
        <v>1769058</v>
      </c>
    </row>
    <row r="47" spans="1:3" ht="15.75" thickBot="1" x14ac:dyDescent="0.3">
      <c r="A47" s="5"/>
      <c r="B47" s="25"/>
      <c r="C47" s="8"/>
    </row>
    <row r="48" spans="1:3" ht="15.75" thickBot="1" x14ac:dyDescent="0.3">
      <c r="A48" s="2" t="s">
        <v>41</v>
      </c>
      <c r="B48" s="79">
        <f>B37+B41+B46</f>
        <v>8776719</v>
      </c>
      <c r="C48" s="80">
        <f>C37+C41+C46</f>
        <v>8439384</v>
      </c>
    </row>
    <row r="49" spans="1:3" x14ac:dyDescent="0.25">
      <c r="A49" s="2" t="s">
        <v>42</v>
      </c>
      <c r="B49" s="26">
        <v>10</v>
      </c>
      <c r="C49" s="6">
        <v>10</v>
      </c>
    </row>
    <row r="50" spans="1:3" x14ac:dyDescent="0.25">
      <c r="A50" s="2" t="s">
        <v>43</v>
      </c>
      <c r="B50" s="27">
        <v>83.84</v>
      </c>
      <c r="C50" s="27">
        <v>87.09</v>
      </c>
    </row>
  </sheetData>
  <mergeCells count="2">
    <mergeCell ref="B14:B15"/>
    <mergeCell ref="C14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zoomScale="75" zoomScaleNormal="75" workbookViewId="0">
      <selection activeCell="I20" sqref="I20"/>
    </sheetView>
  </sheetViews>
  <sheetFormatPr defaultRowHeight="15" x14ac:dyDescent="0.25"/>
  <cols>
    <col min="1" max="1" width="59.7109375" customWidth="1"/>
    <col min="2" max="2" width="13.28515625" customWidth="1"/>
    <col min="3" max="3" width="12.7109375" customWidth="1"/>
  </cols>
  <sheetData>
    <row r="2" spans="1:3" x14ac:dyDescent="0.25">
      <c r="A2" s="1" t="s">
        <v>0</v>
      </c>
    </row>
    <row r="3" spans="1:3" x14ac:dyDescent="0.25">
      <c r="A3" s="1"/>
    </row>
    <row r="4" spans="1:3" x14ac:dyDescent="0.25">
      <c r="A4" s="1" t="s">
        <v>44</v>
      </c>
    </row>
    <row r="5" spans="1:3" x14ac:dyDescent="0.25">
      <c r="A5" s="1" t="s">
        <v>117</v>
      </c>
    </row>
    <row r="6" spans="1:3" ht="15.75" thickBot="1" x14ac:dyDescent="0.3">
      <c r="A6" s="28"/>
    </row>
    <row r="7" spans="1:3" x14ac:dyDescent="0.25">
      <c r="A7" s="2" t="s">
        <v>45</v>
      </c>
    </row>
    <row r="8" spans="1:3" x14ac:dyDescent="0.25">
      <c r="A8" s="29"/>
    </row>
    <row r="9" spans="1:3" ht="33.75" customHeight="1" x14ac:dyDescent="0.25">
      <c r="A9" s="88"/>
      <c r="B9" s="54" t="s">
        <v>118</v>
      </c>
      <c r="C9" s="54" t="s">
        <v>118</v>
      </c>
    </row>
    <row r="10" spans="1:3" x14ac:dyDescent="0.25">
      <c r="A10" s="87"/>
      <c r="B10" s="55" t="s">
        <v>46</v>
      </c>
      <c r="C10" s="55" t="s">
        <v>47</v>
      </c>
    </row>
    <row r="11" spans="1:3" x14ac:dyDescent="0.25">
      <c r="A11" s="64"/>
      <c r="B11" s="64"/>
      <c r="C11" s="56"/>
    </row>
    <row r="12" spans="1:3" x14ac:dyDescent="0.25">
      <c r="A12" s="70" t="s">
        <v>48</v>
      </c>
      <c r="B12" s="65">
        <v>296224</v>
      </c>
      <c r="C12" s="57">
        <v>430587</v>
      </c>
    </row>
    <row r="13" spans="1:3" ht="15.75" thickBot="1" x14ac:dyDescent="0.3">
      <c r="A13" s="70" t="s">
        <v>49</v>
      </c>
      <c r="B13" s="66" t="s">
        <v>14</v>
      </c>
      <c r="C13" s="58">
        <v>-1</v>
      </c>
    </row>
    <row r="14" spans="1:3" ht="15.75" thickBot="1" x14ac:dyDescent="0.3">
      <c r="A14" s="73" t="s">
        <v>50</v>
      </c>
      <c r="B14" s="59">
        <f>SUM(B12:B13)</f>
        <v>296224</v>
      </c>
      <c r="C14" s="59">
        <f>SUM(C12:C13)</f>
        <v>430586</v>
      </c>
    </row>
    <row r="15" spans="1:3" ht="15.75" thickTop="1" x14ac:dyDescent="0.25">
      <c r="A15" s="70"/>
      <c r="B15" s="67"/>
      <c r="C15" s="60"/>
    </row>
    <row r="16" spans="1:3" x14ac:dyDescent="0.25">
      <c r="A16" s="70" t="s">
        <v>51</v>
      </c>
      <c r="B16" s="65">
        <v>56286</v>
      </c>
      <c r="C16" s="57">
        <v>29584</v>
      </c>
    </row>
    <row r="17" spans="1:3" x14ac:dyDescent="0.25">
      <c r="A17" s="70" t="s">
        <v>52</v>
      </c>
      <c r="B17" s="65">
        <v>-315795</v>
      </c>
      <c r="C17" s="57">
        <v>-246397</v>
      </c>
    </row>
    <row r="18" spans="1:3" x14ac:dyDescent="0.25">
      <c r="A18" s="70" t="s">
        <v>53</v>
      </c>
      <c r="B18" s="65">
        <v>191349</v>
      </c>
      <c r="C18" s="57">
        <v>171025</v>
      </c>
    </row>
    <row r="19" spans="1:3" x14ac:dyDescent="0.25">
      <c r="A19" s="73" t="s">
        <v>54</v>
      </c>
      <c r="B19" s="75">
        <f>B14+B16+B17+B18</f>
        <v>228064</v>
      </c>
      <c r="C19" s="76">
        <f>C14+C16+C17+C18</f>
        <v>384798</v>
      </c>
    </row>
    <row r="20" spans="1:3" ht="15.75" thickBot="1" x14ac:dyDescent="0.3">
      <c r="A20" s="70" t="s">
        <v>55</v>
      </c>
      <c r="B20" s="74">
        <v>-268958</v>
      </c>
      <c r="C20" s="74">
        <v>-255261</v>
      </c>
    </row>
    <row r="21" spans="1:3" ht="16.5" thickTop="1" thickBot="1" x14ac:dyDescent="0.3">
      <c r="A21" s="73" t="s">
        <v>56</v>
      </c>
      <c r="B21" s="59">
        <f>B19+B20</f>
        <v>-40894</v>
      </c>
      <c r="C21" s="61">
        <f>C19+C20</f>
        <v>129537</v>
      </c>
    </row>
    <row r="22" spans="1:3" ht="15.75" thickTop="1" x14ac:dyDescent="0.25">
      <c r="A22" s="70" t="s">
        <v>57</v>
      </c>
      <c r="B22" s="67">
        <v>-23457</v>
      </c>
      <c r="C22" s="57">
        <v>-53204</v>
      </c>
    </row>
    <row r="23" spans="1:3" ht="15.75" thickBot="1" x14ac:dyDescent="0.3">
      <c r="A23" s="71" t="s">
        <v>58</v>
      </c>
      <c r="B23" s="68" t="s">
        <v>14</v>
      </c>
      <c r="C23" s="62" t="s">
        <v>14</v>
      </c>
    </row>
    <row r="24" spans="1:3" ht="16.5" thickTop="1" thickBot="1" x14ac:dyDescent="0.3">
      <c r="A24" s="73" t="s">
        <v>59</v>
      </c>
      <c r="B24" s="63">
        <f>B21+B22</f>
        <v>-64351</v>
      </c>
      <c r="C24" s="63">
        <f>C21+C22</f>
        <v>76333</v>
      </c>
    </row>
    <row r="25" spans="1:3" ht="15.75" thickTop="1" x14ac:dyDescent="0.25">
      <c r="A25" s="71" t="s">
        <v>60</v>
      </c>
      <c r="B25" s="89">
        <v>-3.25</v>
      </c>
      <c r="C25" s="86">
        <v>3.82</v>
      </c>
    </row>
    <row r="26" spans="1:3" x14ac:dyDescent="0.25">
      <c r="A26" s="72" t="s">
        <v>61</v>
      </c>
      <c r="B26" s="90"/>
      <c r="C26" s="87"/>
    </row>
    <row r="27" spans="1:3" x14ac:dyDescent="0.25">
      <c r="A27" s="29"/>
    </row>
  </sheetData>
  <mergeCells count="3">
    <mergeCell ref="C25:C26"/>
    <mergeCell ref="A9:A10"/>
    <mergeCell ref="B25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7"/>
  <sheetViews>
    <sheetView topLeftCell="A34" zoomScale="75" zoomScaleNormal="75" workbookViewId="0">
      <selection activeCell="C66" sqref="C66"/>
    </sheetView>
  </sheetViews>
  <sheetFormatPr defaultRowHeight="15" x14ac:dyDescent="0.25"/>
  <cols>
    <col min="2" max="2" width="66.5703125" customWidth="1"/>
    <col min="3" max="3" width="20.7109375" customWidth="1"/>
    <col min="4" max="4" width="21.85546875" customWidth="1"/>
  </cols>
  <sheetData>
    <row r="2" spans="2:4" ht="15.75" x14ac:dyDescent="0.25">
      <c r="B2" s="33" t="s">
        <v>62</v>
      </c>
    </row>
    <row r="3" spans="2:4" x14ac:dyDescent="0.25">
      <c r="B3" t="s">
        <v>120</v>
      </c>
    </row>
    <row r="4" spans="2:4" x14ac:dyDescent="0.25">
      <c r="B4" t="s">
        <v>63</v>
      </c>
    </row>
    <row r="5" spans="2:4" x14ac:dyDescent="0.25">
      <c r="D5" s="32" t="s">
        <v>64</v>
      </c>
    </row>
    <row r="6" spans="2:4" x14ac:dyDescent="0.25">
      <c r="B6" t="s">
        <v>65</v>
      </c>
      <c r="C6" s="31" t="s">
        <v>114</v>
      </c>
      <c r="D6" s="31" t="s">
        <v>115</v>
      </c>
    </row>
    <row r="7" spans="2:4" x14ac:dyDescent="0.25">
      <c r="B7" t="s">
        <v>66</v>
      </c>
    </row>
    <row r="8" spans="2:4" ht="15.75" x14ac:dyDescent="0.25">
      <c r="B8" t="s">
        <v>67</v>
      </c>
      <c r="C8" s="50">
        <f>SUM(C10:C14)</f>
        <v>621129</v>
      </c>
      <c r="D8" s="50">
        <f>SUM(D10:D14)</f>
        <v>496424</v>
      </c>
    </row>
    <row r="9" spans="2:4" x14ac:dyDescent="0.25">
      <c r="B9" t="s">
        <v>68</v>
      </c>
      <c r="C9" s="31"/>
      <c r="D9" s="31"/>
    </row>
    <row r="10" spans="2:4" x14ac:dyDescent="0.25">
      <c r="B10" t="s">
        <v>69</v>
      </c>
      <c r="C10" s="30">
        <v>30000</v>
      </c>
      <c r="D10" s="30">
        <v>9408</v>
      </c>
    </row>
    <row r="11" spans="2:4" x14ac:dyDescent="0.25">
      <c r="B11" t="s">
        <v>70</v>
      </c>
      <c r="C11" s="31"/>
      <c r="D11" s="31"/>
    </row>
    <row r="12" spans="2:4" x14ac:dyDescent="0.25">
      <c r="B12" t="s">
        <v>71</v>
      </c>
      <c r="C12" s="30">
        <v>452157</v>
      </c>
      <c r="D12" s="30">
        <v>452820</v>
      </c>
    </row>
    <row r="13" spans="2:4" x14ac:dyDescent="0.25">
      <c r="B13" t="s">
        <v>72</v>
      </c>
      <c r="C13" s="31"/>
      <c r="D13" s="31"/>
    </row>
    <row r="14" spans="2:4" x14ac:dyDescent="0.25">
      <c r="B14" t="s">
        <v>73</v>
      </c>
      <c r="C14" s="83">
        <v>138972</v>
      </c>
      <c r="D14" s="30">
        <v>34196</v>
      </c>
    </row>
    <row r="15" spans="2:4" ht="15.75" x14ac:dyDescent="0.25">
      <c r="B15" t="s">
        <v>74</v>
      </c>
      <c r="C15" s="50">
        <f>SUM(C17:C23)</f>
        <v>753735</v>
      </c>
      <c r="D15" s="50">
        <f>SUM(D17:D23)</f>
        <v>724163</v>
      </c>
    </row>
    <row r="16" spans="2:4" x14ac:dyDescent="0.25">
      <c r="B16" t="s">
        <v>68</v>
      </c>
      <c r="C16" s="31"/>
      <c r="D16" s="31"/>
    </row>
    <row r="17" spans="2:4" x14ac:dyDescent="0.25">
      <c r="B17" t="s">
        <v>75</v>
      </c>
      <c r="C17" s="30">
        <v>370776</v>
      </c>
      <c r="D17" s="30">
        <v>374388</v>
      </c>
    </row>
    <row r="18" spans="2:4" x14ac:dyDescent="0.25">
      <c r="B18" t="s">
        <v>76</v>
      </c>
      <c r="C18" s="31"/>
      <c r="D18" s="31"/>
    </row>
    <row r="19" spans="2:4" x14ac:dyDescent="0.25">
      <c r="B19" t="s">
        <v>77</v>
      </c>
      <c r="C19" s="30">
        <v>54265</v>
      </c>
      <c r="D19" s="30">
        <v>60566</v>
      </c>
    </row>
    <row r="20" spans="2:4" x14ac:dyDescent="0.25">
      <c r="B20" t="s">
        <v>78</v>
      </c>
      <c r="C20" s="30">
        <v>151303</v>
      </c>
      <c r="D20" s="30">
        <v>121003</v>
      </c>
    </row>
    <row r="21" spans="2:4" x14ac:dyDescent="0.25">
      <c r="B21" t="s">
        <v>79</v>
      </c>
      <c r="C21" s="31"/>
      <c r="D21" s="30">
        <v>39053</v>
      </c>
    </row>
    <row r="22" spans="2:4" x14ac:dyDescent="0.25">
      <c r="B22" t="s">
        <v>80</v>
      </c>
      <c r="C22" s="30">
        <v>25405</v>
      </c>
      <c r="D22" s="30">
        <v>38492</v>
      </c>
    </row>
    <row r="23" spans="2:4" x14ac:dyDescent="0.25">
      <c r="B23" t="s">
        <v>81</v>
      </c>
      <c r="C23" s="30">
        <v>151986</v>
      </c>
      <c r="D23" s="30">
        <v>90661</v>
      </c>
    </row>
    <row r="24" spans="2:4" ht="15.75" x14ac:dyDescent="0.25">
      <c r="B24" t="s">
        <v>82</v>
      </c>
      <c r="C24" s="50">
        <f>C8-C15</f>
        <v>-132606</v>
      </c>
      <c r="D24" s="50">
        <f>D8-D15</f>
        <v>-227739</v>
      </c>
    </row>
    <row r="25" spans="2:4" x14ac:dyDescent="0.25">
      <c r="C25" s="31"/>
      <c r="D25" s="31"/>
    </row>
    <row r="26" spans="2:4" x14ac:dyDescent="0.25">
      <c r="B26" t="s">
        <v>83</v>
      </c>
      <c r="C26" s="31"/>
      <c r="D26" s="31"/>
    </row>
    <row r="27" spans="2:4" ht="15.75" x14ac:dyDescent="0.25">
      <c r="B27" t="s">
        <v>67</v>
      </c>
      <c r="C27" s="50">
        <f>SUM(C29:C35)</f>
        <v>3176</v>
      </c>
      <c r="D27" s="50">
        <f>SUM(D29:D35)</f>
        <v>450</v>
      </c>
    </row>
    <row r="28" spans="2:4" x14ac:dyDescent="0.25">
      <c r="B28" t="s">
        <v>68</v>
      </c>
      <c r="C28" s="31"/>
      <c r="D28" s="31"/>
    </row>
    <row r="29" spans="2:4" x14ac:dyDescent="0.25">
      <c r="B29" t="s">
        <v>84</v>
      </c>
      <c r="C29" s="31"/>
      <c r="D29" s="31">
        <v>450</v>
      </c>
    </row>
    <row r="30" spans="2:4" x14ac:dyDescent="0.25">
      <c r="B30" t="s">
        <v>85</v>
      </c>
      <c r="C30" s="31"/>
      <c r="D30" s="31"/>
    </row>
    <row r="31" spans="2:4" x14ac:dyDescent="0.25">
      <c r="B31" t="s">
        <v>86</v>
      </c>
      <c r="C31" s="31"/>
      <c r="D31" s="31"/>
    </row>
    <row r="32" spans="2:4" x14ac:dyDescent="0.25">
      <c r="B32" t="s">
        <v>87</v>
      </c>
      <c r="C32" s="31"/>
      <c r="D32" s="31"/>
    </row>
    <row r="33" spans="2:4" x14ac:dyDescent="0.25">
      <c r="B33" t="s">
        <v>88</v>
      </c>
      <c r="C33" s="30">
        <v>3031</v>
      </c>
      <c r="D33" s="31"/>
    </row>
    <row r="34" spans="2:4" x14ac:dyDescent="0.25">
      <c r="B34" t="s">
        <v>89</v>
      </c>
      <c r="C34" s="31"/>
      <c r="D34" s="31"/>
    </row>
    <row r="35" spans="2:4" x14ac:dyDescent="0.25">
      <c r="B35" t="s">
        <v>73</v>
      </c>
      <c r="C35" s="31">
        <v>145</v>
      </c>
      <c r="D35" s="31"/>
    </row>
    <row r="36" spans="2:4" ht="15.75" x14ac:dyDescent="0.25">
      <c r="B36" t="s">
        <v>74</v>
      </c>
      <c r="C36" s="84">
        <f>SUM(C38:C43)</f>
        <v>0</v>
      </c>
      <c r="D36" s="84">
        <f>SUM(D38:D43)</f>
        <v>0</v>
      </c>
    </row>
    <row r="37" spans="2:4" x14ac:dyDescent="0.25">
      <c r="B37" t="s">
        <v>68</v>
      </c>
      <c r="C37" s="31"/>
      <c r="D37" s="31"/>
    </row>
    <row r="38" spans="2:4" x14ac:dyDescent="0.25">
      <c r="B38" t="s">
        <v>90</v>
      </c>
      <c r="C38" s="31"/>
      <c r="D38" s="31"/>
    </row>
    <row r="39" spans="2:4" x14ac:dyDescent="0.25">
      <c r="B39" t="s">
        <v>91</v>
      </c>
      <c r="C39" s="31"/>
      <c r="D39" s="31"/>
    </row>
    <row r="40" spans="2:4" x14ac:dyDescent="0.25">
      <c r="B40" t="s">
        <v>92</v>
      </c>
      <c r="C40" s="31"/>
      <c r="D40" s="31"/>
    </row>
    <row r="41" spans="2:4" x14ac:dyDescent="0.25">
      <c r="B41" t="s">
        <v>93</v>
      </c>
      <c r="C41" s="31"/>
      <c r="D41" s="31"/>
    </row>
    <row r="42" spans="2:4" x14ac:dyDescent="0.25">
      <c r="B42" t="s">
        <v>94</v>
      </c>
      <c r="C42" s="31"/>
      <c r="D42" s="31"/>
    </row>
    <row r="43" spans="2:4" x14ac:dyDescent="0.25">
      <c r="B43" t="s">
        <v>89</v>
      </c>
      <c r="C43" s="31"/>
      <c r="D43" s="31"/>
    </row>
    <row r="44" spans="2:4" x14ac:dyDescent="0.25">
      <c r="B44" t="s">
        <v>81</v>
      </c>
      <c r="C44" s="31"/>
      <c r="D44" s="31"/>
    </row>
    <row r="45" spans="2:4" ht="15.75" x14ac:dyDescent="0.25">
      <c r="B45" t="s">
        <v>95</v>
      </c>
      <c r="C45" s="84">
        <f>C27-C36</f>
        <v>3176</v>
      </c>
      <c r="D45" s="84">
        <f>D27-D36</f>
        <v>450</v>
      </c>
    </row>
    <row r="46" spans="2:4" x14ac:dyDescent="0.25">
      <c r="C46" s="31"/>
      <c r="D46" s="31"/>
    </row>
    <row r="47" spans="2:4" x14ac:dyDescent="0.25">
      <c r="B47" t="s">
        <v>96</v>
      </c>
      <c r="C47" s="31"/>
      <c r="D47" s="31"/>
    </row>
    <row r="48" spans="2:4" ht="15.75" x14ac:dyDescent="0.25">
      <c r="B48" t="s">
        <v>67</v>
      </c>
      <c r="C48" s="50">
        <f>SUM(C50:C53)</f>
        <v>248607</v>
      </c>
      <c r="D48" s="50">
        <f>SUM(D50:D53)</f>
        <v>334357</v>
      </c>
    </row>
    <row r="49" spans="2:4" x14ac:dyDescent="0.25">
      <c r="B49" t="s">
        <v>68</v>
      </c>
      <c r="C49" s="31"/>
      <c r="D49" s="31"/>
    </row>
    <row r="50" spans="2:4" x14ac:dyDescent="0.25">
      <c r="B50" t="s">
        <v>97</v>
      </c>
      <c r="C50" s="31"/>
      <c r="D50" s="31"/>
    </row>
    <row r="51" spans="2:4" x14ac:dyDescent="0.25">
      <c r="B51" t="s">
        <v>98</v>
      </c>
      <c r="C51" s="30">
        <v>248603</v>
      </c>
      <c r="D51" s="31">
        <v>334357</v>
      </c>
    </row>
    <row r="52" spans="2:4" x14ac:dyDescent="0.25">
      <c r="B52" t="s">
        <v>99</v>
      </c>
      <c r="C52" s="31"/>
      <c r="D52" s="31"/>
    </row>
    <row r="53" spans="2:4" x14ac:dyDescent="0.25">
      <c r="B53" t="s">
        <v>73</v>
      </c>
      <c r="C53" s="31">
        <v>4</v>
      </c>
      <c r="D53" s="31"/>
    </row>
    <row r="54" spans="2:4" ht="15.75" x14ac:dyDescent="0.25">
      <c r="B54" t="s">
        <v>74</v>
      </c>
      <c r="C54" s="50">
        <f>SUM(C56:C59)</f>
        <v>120714</v>
      </c>
      <c r="D54" s="50">
        <f>SUM(D56:D59)</f>
        <v>116002</v>
      </c>
    </row>
    <row r="55" spans="2:4" x14ac:dyDescent="0.25">
      <c r="B55" t="s">
        <v>68</v>
      </c>
      <c r="C55" s="31"/>
      <c r="D55" s="31"/>
    </row>
    <row r="56" spans="2:4" x14ac:dyDescent="0.25">
      <c r="B56" t="s">
        <v>100</v>
      </c>
      <c r="C56" s="30">
        <v>117318</v>
      </c>
      <c r="D56" s="30">
        <v>113110</v>
      </c>
    </row>
    <row r="57" spans="2:4" x14ac:dyDescent="0.25">
      <c r="B57" t="s">
        <v>101</v>
      </c>
      <c r="C57" s="31"/>
      <c r="D57" s="31"/>
    </row>
    <row r="58" spans="2:4" x14ac:dyDescent="0.25">
      <c r="B58" t="s">
        <v>102</v>
      </c>
      <c r="C58" s="30">
        <v>3396</v>
      </c>
      <c r="D58" s="30">
        <v>2892</v>
      </c>
    </row>
    <row r="59" spans="2:4" x14ac:dyDescent="0.25">
      <c r="B59" t="s">
        <v>81</v>
      </c>
      <c r="C59" s="31"/>
      <c r="D59" s="31"/>
    </row>
    <row r="60" spans="2:4" ht="15.75" x14ac:dyDescent="0.25">
      <c r="B60" t="s">
        <v>103</v>
      </c>
      <c r="C60" s="50">
        <f>C48-C54</f>
        <v>127893</v>
      </c>
      <c r="D60" s="50">
        <f>D48-D54</f>
        <v>218355</v>
      </c>
    </row>
    <row r="61" spans="2:4" ht="15.75" x14ac:dyDescent="0.25">
      <c r="C61" s="51"/>
      <c r="D61" s="51"/>
    </row>
    <row r="62" spans="2:4" ht="15.75" x14ac:dyDescent="0.25">
      <c r="B62" t="s">
        <v>104</v>
      </c>
      <c r="C62" s="50">
        <f>C24+C45+C60</f>
        <v>-1537</v>
      </c>
      <c r="D62" s="50">
        <f>D24+D45+D60</f>
        <v>-8934</v>
      </c>
    </row>
    <row r="63" spans="2:4" ht="15.75" x14ac:dyDescent="0.25">
      <c r="C63" s="51"/>
      <c r="D63" s="51"/>
    </row>
    <row r="64" spans="2:4" ht="15.75" x14ac:dyDescent="0.25">
      <c r="B64" t="s">
        <v>105</v>
      </c>
      <c r="C64" s="52">
        <v>12080.468000000001</v>
      </c>
      <c r="D64" s="52">
        <v>13758.201999999999</v>
      </c>
    </row>
    <row r="65" spans="2:4" ht="15.75" x14ac:dyDescent="0.25">
      <c r="C65" s="51"/>
      <c r="D65" s="51"/>
    </row>
    <row r="66" spans="2:4" ht="15.75" x14ac:dyDescent="0.25">
      <c r="B66" t="s">
        <v>106</v>
      </c>
      <c r="C66" s="50">
        <v>10543.474</v>
      </c>
      <c r="D66" s="50">
        <v>4823.8159999999998</v>
      </c>
    </row>
    <row r="67" spans="2:4" ht="15.75" x14ac:dyDescent="0.25">
      <c r="C67" s="53"/>
      <c r="D67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workbookViewId="0">
      <selection activeCell="H18" sqref="H18"/>
    </sheetView>
  </sheetViews>
  <sheetFormatPr defaultRowHeight="15" x14ac:dyDescent="0.25"/>
  <cols>
    <col min="2" max="2" width="34.42578125" customWidth="1"/>
    <col min="3" max="3" width="12.42578125" customWidth="1"/>
    <col min="4" max="4" width="16.7109375" customWidth="1"/>
    <col min="5" max="5" width="16.42578125" customWidth="1"/>
  </cols>
  <sheetData>
    <row r="4" spans="2:5" x14ac:dyDescent="0.25">
      <c r="B4" s="1" t="s">
        <v>107</v>
      </c>
    </row>
    <row r="5" spans="2:5" x14ac:dyDescent="0.25">
      <c r="B5" s="1"/>
    </row>
    <row r="6" spans="2:5" x14ac:dyDescent="0.25">
      <c r="B6" s="1" t="s">
        <v>108</v>
      </c>
    </row>
    <row r="7" spans="2:5" x14ac:dyDescent="0.25">
      <c r="B7" s="1" t="s">
        <v>119</v>
      </c>
    </row>
    <row r="8" spans="2:5" x14ac:dyDescent="0.25">
      <c r="B8" s="2" t="s">
        <v>45</v>
      </c>
    </row>
    <row r="9" spans="2:5" ht="66.75" customHeight="1" x14ac:dyDescent="0.25">
      <c r="B9" s="35"/>
      <c r="C9" s="35" t="s">
        <v>109</v>
      </c>
      <c r="D9" s="35" t="s">
        <v>110</v>
      </c>
      <c r="E9" s="35" t="s">
        <v>40</v>
      </c>
    </row>
    <row r="10" spans="2:5" ht="15.75" thickBot="1" x14ac:dyDescent="0.3">
      <c r="B10" s="17"/>
      <c r="C10" s="16"/>
      <c r="D10" s="34"/>
      <c r="E10" s="34"/>
    </row>
    <row r="11" spans="2:5" x14ac:dyDescent="0.25">
      <c r="B11" s="91" t="s">
        <v>111</v>
      </c>
      <c r="C11" s="40"/>
      <c r="D11" s="39"/>
      <c r="E11" s="36"/>
    </row>
    <row r="12" spans="2:5" ht="15.75" thickBot="1" x14ac:dyDescent="0.3">
      <c r="B12" s="92"/>
      <c r="C12" s="42">
        <v>233923</v>
      </c>
      <c r="D12" s="43">
        <v>1535135</v>
      </c>
      <c r="E12" s="44">
        <f>C12+D12</f>
        <v>1769058</v>
      </c>
    </row>
    <row r="13" spans="2:5" x14ac:dyDescent="0.25">
      <c r="B13" s="93" t="s">
        <v>112</v>
      </c>
      <c r="C13" s="95"/>
      <c r="D13" s="45"/>
      <c r="E13" s="46"/>
    </row>
    <row r="14" spans="2:5" ht="15.75" thickBot="1" x14ac:dyDescent="0.3">
      <c r="B14" s="94"/>
      <c r="C14" s="96"/>
      <c r="D14" s="37">
        <v>-64351</v>
      </c>
      <c r="E14" s="38">
        <f>D14</f>
        <v>-64351</v>
      </c>
    </row>
    <row r="15" spans="2:5" x14ac:dyDescent="0.25">
      <c r="B15" s="97" t="s">
        <v>113</v>
      </c>
      <c r="C15" s="47"/>
      <c r="D15" s="48"/>
      <c r="E15" s="46"/>
    </row>
    <row r="16" spans="2:5" ht="15.75" thickBot="1" x14ac:dyDescent="0.3">
      <c r="B16" s="98"/>
      <c r="C16" s="37">
        <v>233923</v>
      </c>
      <c r="D16" s="49">
        <f>D12+D14</f>
        <v>1470784</v>
      </c>
      <c r="E16" s="44">
        <f>C16+D16</f>
        <v>1704707</v>
      </c>
    </row>
  </sheetData>
  <mergeCells count="4">
    <mergeCell ref="B11:B12"/>
    <mergeCell ref="B13:B14"/>
    <mergeCell ref="C13:C14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BK-Account1</dc:creator>
  <cp:lastModifiedBy>BK-Account1</cp:lastModifiedBy>
  <dcterms:created xsi:type="dcterms:W3CDTF">2014-04-28T08:33:53Z</dcterms:created>
  <dcterms:modified xsi:type="dcterms:W3CDTF">2014-07-31T04:59:42Z</dcterms:modified>
</cp:coreProperties>
</file>