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L:\Reports to NB RK, AFN, Nalogovaia and other\Биржа, НК, АФН, НБ РК ежеквартальные отчеты\KASE\2024\Листинг\2 Q\"/>
    </mc:Choice>
  </mc:AlternateContent>
  <xr:revisionPtr revIDLastSave="0" documentId="13_ncr:1_{5B6D08A3-A4E0-4469-A691-A9D36EFCA35D}" xr6:coauthVersionLast="47" xr6:coauthVersionMax="47" xr10:uidLastSave="{00000000-0000-0000-0000-000000000000}"/>
  <bookViews>
    <workbookView xWindow="-120" yWindow="-120" windowWidth="29040" windowHeight="15840" activeTab="3" xr2:uid="{662CB0AD-19C1-416D-A64E-AB8DA8DBE2D2}"/>
  </bookViews>
  <sheets>
    <sheet name="ОПиУ " sheetId="1" r:id="rId1"/>
    <sheet name="Баланс" sheetId="3" r:id="rId2"/>
    <sheet name="ДДС" sheetId="6" r:id="rId3"/>
    <sheet name="Отчет СК 30062024" sheetId="5" r:id="rId4"/>
  </sheets>
  <externalReferences>
    <externalReference r:id="rId5"/>
  </externalReferences>
  <definedNames>
    <definedName name="a" localSheetId="1" hidden="1">{#N/A,#N/A,FALSE,"Aging Summary";#N/A,#N/A,FALSE,"Ratio Analysis";#N/A,#N/A,FALSE,"Test 120 Day Accts";#N/A,#N/A,FALSE,"Tickmarks"}</definedName>
    <definedName name="a" localSheetId="0" hidden="1">{#N/A,#N/A,FALSE,"Aging Summary";#N/A,#N/A,FALSE,"Ratio Analysis";#N/A,#N/A,FALSE,"Test 120 Day Accts";#N/A,#N/A,FALSE,"Tickmarks"}</definedName>
    <definedName name="a" localSheetId="3" hidden="1">{#N/A,#N/A,FALSE,"Aging Summary";#N/A,#N/A,FALSE,"Ratio Analysis";#N/A,#N/A,FALSE,"Test 120 Day Accts";#N/A,#N/A,FALSE,"Tickmarks"}</definedName>
    <definedName name="a" hidden="1">{#N/A,#N/A,FALSE,"Aging Summary";#N/A,#N/A,FALSE,"Ratio Analysis";#N/A,#N/A,FALSE,"Test 120 Day Accts";#N/A,#N/A,FALSE,"Tickmarks"}</definedName>
    <definedName name="AS2DocOpenMode" hidden="1">"AS2DocumentEdit"</definedName>
    <definedName name="AS2HasNoAutoHeaderFooter" hidden="1">" "</definedName>
    <definedName name="TextRefCopyRangeCount" hidden="1">3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localSheetId="3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_xlnm.Print_Area" localSheetId="1">Баланс!$A$1:$D$57</definedName>
    <definedName name="_xlnm.Print_Area" localSheetId="2">ДДС!$A$1:$D$62</definedName>
    <definedName name="_xlnm.Print_Area" localSheetId="0">'ОПиУ '!$A$1:$D$50</definedName>
    <definedName name="_xlnm.Print_Area" localSheetId="3">'Отчет СК 30062024'!$A$1:$D$48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6" l="1"/>
  <c r="C20" i="6" l="1"/>
  <c r="D7" i="5" l="1"/>
  <c r="D9" i="5"/>
  <c r="D13" i="5" s="1"/>
  <c r="C10" i="5"/>
  <c r="C7" i="5"/>
  <c r="C14" i="5"/>
  <c r="D35" i="6"/>
  <c r="D30" i="6"/>
  <c r="D14" i="6"/>
  <c r="D20" i="6" s="1"/>
  <c r="D23" i="6" s="1"/>
  <c r="C38" i="6"/>
  <c r="C35" i="6"/>
  <c r="C30" i="6"/>
  <c r="A28" i="6"/>
  <c r="C23" i="6"/>
  <c r="C37" i="6" l="1"/>
  <c r="C40" i="6" s="1"/>
  <c r="D37" i="6"/>
  <c r="D40" i="6" s="1"/>
  <c r="D15" i="5" l="1"/>
  <c r="D14" i="5"/>
  <c r="D12" i="5"/>
  <c r="D11" i="5"/>
  <c r="B9" i="5"/>
  <c r="B13" i="5" s="1"/>
  <c r="B16" i="5" s="1"/>
  <c r="C9" i="5" l="1"/>
  <c r="D10" i="5"/>
  <c r="D16" i="5" l="1"/>
  <c r="C13" i="5"/>
  <c r="C16" i="5" s="1"/>
</calcChain>
</file>

<file path=xl/sharedStrings.xml><?xml version="1.0" encoding="utf-8"?>
<sst xmlns="http://schemas.openxmlformats.org/spreadsheetml/2006/main" count="149" uniqueCount="98">
  <si>
    <t>тыс. тенге</t>
  </si>
  <si>
    <t>Прим.</t>
  </si>
  <si>
    <t>Доходы по услугам и комиссиям</t>
  </si>
  <si>
    <t>Расходы по услугам и комиссии</t>
  </si>
  <si>
    <t>Валовой доход</t>
  </si>
  <si>
    <t>Финансовые доходы (расходы), нетто</t>
  </si>
  <si>
    <t>Операционные расходы</t>
  </si>
  <si>
    <t>Прочие операционные доходы (расходы), нетто</t>
  </si>
  <si>
    <t>Доход от курсовой разницы</t>
  </si>
  <si>
    <t>Доход (убыток) до налогообложения</t>
  </si>
  <si>
    <t>Расходы по подоходному налогу</t>
  </si>
  <si>
    <t>Чистый доход (убыток) за год</t>
  </si>
  <si>
    <t xml:space="preserve"> </t>
  </si>
  <si>
    <t>Прочий совокупный доход</t>
  </si>
  <si>
    <t>Общий совокупный доход (убыток) за год</t>
  </si>
  <si>
    <t xml:space="preserve">Главный бухгалтер </t>
  </si>
  <si>
    <t>Татыбаева А.Т.</t>
  </si>
  <si>
    <t>_______________</t>
  </si>
  <si>
    <t>(подпись)</t>
  </si>
  <si>
    <t>Председатель Правления</t>
  </si>
  <si>
    <t>Касымбекова А.Д.</t>
  </si>
  <si>
    <t>АО «Tengri Partners Investment Banking (Kazakhstan)»</t>
  </si>
  <si>
    <t>Промежуточный консолидированный отчет о доходах и расходах и прочем совокупном доходе</t>
  </si>
  <si>
    <t>АКТИВЫ</t>
  </si>
  <si>
    <t>Денежные средства</t>
  </si>
  <si>
    <t>Дебиторская задолженность по операциям репо</t>
  </si>
  <si>
    <t>Инвестиции, оцениваемые по справедливой стоимости через доходы или убытки</t>
  </si>
  <si>
    <t>Инвестиции, оцениваемые по справедливой стоимости через прочий совокупный доход</t>
  </si>
  <si>
    <t>Займы выданные</t>
  </si>
  <si>
    <t>Торговая и прочая дебиторская задолженность</t>
  </si>
  <si>
    <t>Авансы выданные и прочие текущие активы</t>
  </si>
  <si>
    <t>Основные средства</t>
  </si>
  <si>
    <t xml:space="preserve">ВСЕГО АКТИВЫ </t>
  </si>
  <si>
    <t>КАПИТАЛ И ОБЯЗАТЕЛЬСТВА</t>
  </si>
  <si>
    <t>Обязательства</t>
  </si>
  <si>
    <t>Прочие налоги к уплате</t>
  </si>
  <si>
    <t xml:space="preserve">Дивиденды к уплате </t>
  </si>
  <si>
    <t>Торговая и прочая кредиторская задолженность</t>
  </si>
  <si>
    <t>Капитал</t>
  </si>
  <si>
    <t>Акционерный капитал</t>
  </si>
  <si>
    <t>Непокрытый убыток</t>
  </si>
  <si>
    <t>ВСЕГО КАПИТАЛ И ОБЯЗАТЕЛЬСТВА</t>
  </si>
  <si>
    <t>Промежуточный консолидированный отчет о финансовом положении</t>
  </si>
  <si>
    <t>10 (а)</t>
  </si>
  <si>
    <t>10 (б)</t>
  </si>
  <si>
    <t>17 (г)</t>
  </si>
  <si>
    <t>17 (а)</t>
  </si>
  <si>
    <t>Промежуточный консолидированный отчет об изменениях в собственном капитале</t>
  </si>
  <si>
    <t>(в тысячах тенге)</t>
  </si>
  <si>
    <t xml:space="preserve"> Непокрытый убыток /Нераспределенная прибыль</t>
  </si>
  <si>
    <t>Итого капитал</t>
  </si>
  <si>
    <t>На 01.01.2023</t>
  </si>
  <si>
    <t>Чистый убыток за отчетный период</t>
  </si>
  <si>
    <t>Выпуск акций</t>
  </si>
  <si>
    <t>Дивиденды объявленные</t>
  </si>
  <si>
    <t>На 01.01.2024</t>
  </si>
  <si>
    <t>ОПЕРАЦИОННАЯ ДЕЯТЕЛЬНОСТЬ</t>
  </si>
  <si>
    <t>Доход до налогообложения</t>
  </si>
  <si>
    <t>Корректировки:</t>
  </si>
  <si>
    <t>Финансовые доходы</t>
  </si>
  <si>
    <t>Износ и амортизация</t>
  </si>
  <si>
    <t>Убытки от обесценения</t>
  </si>
  <si>
    <t>Нереализованный убыток от курсовой разницы</t>
  </si>
  <si>
    <t>Движение денежных средств от операционной деятельности до изменений оборотного капитала</t>
  </si>
  <si>
    <t>Увеличение авансов выданных и прочих текущих активов</t>
  </si>
  <si>
    <t>Увеличение торговой и прочей дебиторской задолженности</t>
  </si>
  <si>
    <t>Чистое выбытие по операциям обратное репо</t>
  </si>
  <si>
    <t>Увеличение прочих налогов к уплате</t>
  </si>
  <si>
    <t>Увеличение (уменьшение) торговой кредиторской задолженности</t>
  </si>
  <si>
    <t>Денежные средства от операционной деятельности до выплаты процентов и подоходного налога</t>
  </si>
  <si>
    <t>Проценты уплаченные</t>
  </si>
  <si>
    <t>Подоходный налог уплаченный</t>
  </si>
  <si>
    <t>Чистые денежные средства от (использованные в) операционной деятельности</t>
  </si>
  <si>
    <t>ИНВЕСТИЦИОННАЯ ДЕЯТЕЛЬНОСТЬ</t>
  </si>
  <si>
    <t>Приобретение основных средств</t>
  </si>
  <si>
    <t>Поступления от продажи инвестиций</t>
  </si>
  <si>
    <t>Погашение займов выданных</t>
  </si>
  <si>
    <t>Чистые денежные средства использованные в инвестиционной деятельности</t>
  </si>
  <si>
    <t>ФИНАНСОВАЯ ДЕЯТЕЛЬНОСТЬ</t>
  </si>
  <si>
    <t>Взносы в уставный капитал</t>
  </si>
  <si>
    <t>Дивиденды, выплаченные собственникам</t>
  </si>
  <si>
    <t>Чистые денежные средства (использованные в) от финансовой деятельности</t>
  </si>
  <si>
    <t>Чистое увеличение денежных средств</t>
  </si>
  <si>
    <t>Эффект изменения обменного курса на денежные средства</t>
  </si>
  <si>
    <t>Денежные средства на начало периода</t>
  </si>
  <si>
    <t>Денежные средства на конец года</t>
  </si>
  <si>
    <t>Промежуточный консолидированный отчет о движении денежных средств</t>
  </si>
  <si>
    <t>за период, закончившийся 30 июня 2024 года</t>
  </si>
  <si>
    <t>по состоянию на 30.06.2024 года</t>
  </si>
  <si>
    <t>За 6 месяцев, закончившиеся
 30 июня 2024</t>
  </si>
  <si>
    <t>За 6 месяцев, закончившиеся
 30 июня 2023</t>
  </si>
  <si>
    <t>за период, закончившийся на 30 июня 2024 года</t>
  </si>
  <si>
    <t>На 30 июня 2023</t>
  </si>
  <si>
    <t>На 30 июня 2024</t>
  </si>
  <si>
    <r>
      <t xml:space="preserve">За 6 месяцев, закончившиеся
 30 июня </t>
    </r>
    <r>
      <rPr>
        <b/>
        <sz val="10"/>
        <color theme="1"/>
        <rFont val="Calibri"/>
        <family val="2"/>
        <charset val="204"/>
      </rPr>
      <t>2024</t>
    </r>
  </si>
  <si>
    <r>
      <t xml:space="preserve">За 6 месяцев, закончившиеся
 30 июня </t>
    </r>
    <r>
      <rPr>
        <b/>
        <sz val="10"/>
        <color theme="1"/>
        <rFont val="Calibri"/>
        <family val="2"/>
        <charset val="204"/>
      </rPr>
      <t>2023</t>
    </r>
  </si>
  <si>
    <r>
      <t xml:space="preserve">на 30 июня </t>
    </r>
    <r>
      <rPr>
        <b/>
        <sz val="10"/>
        <color theme="1"/>
        <rFont val="Calibri"/>
        <family val="2"/>
        <charset val="204"/>
      </rPr>
      <t>2024</t>
    </r>
  </si>
  <si>
    <r>
      <t xml:space="preserve">на 31 декабря </t>
    </r>
    <r>
      <rPr>
        <b/>
        <sz val="10"/>
        <color theme="1"/>
        <rFont val="Calibri"/>
        <family val="2"/>
        <charset val="204"/>
      </rPr>
      <t>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</si>
</sst>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#,##0_);_(\(#,##0\);_(&quot;–&quot;_);_(@_)"/>
    <numFmt numFmtId="165" formatCode="#,##0.0"/>
    <numFmt numFmtId="166" formatCode="_-* #,##0_-;\-* #,##0_-;_-* &quot;-&quot;??_-;_-@_-"/>
    <numFmt numFmtId="167" formatCode="* #,##0_);* \(#,##0\);&quot;-&quot;??_);@"/>
    <numFmt numFmtId="168" formatCode="_-* #,##0.00\ _₽_-;\-* #,##0.00\ _₽_-;_-* &quot;-&quot;??\ _₽_-;_-@_-"/>
  </numFmts>
  <fonts count="8" x14ac:knownFonts="1">
    <font>
      <sz val="10"/>
      <name val="Arial"/>
      <family val="2"/>
      <charset val="204"/>
    </font>
    <font>
      <sz val="11"/>
      <color theme="1"/>
      <name val="Aptos Narrow"/>
      <family val="2"/>
      <charset val="204"/>
      <scheme val="minor"/>
    </font>
    <font>
      <sz val="10"/>
      <name val="Arial"/>
      <family val="2"/>
      <charset val="204"/>
    </font>
    <font>
      <sz val="10"/>
      <name val="Helv"/>
    </font>
    <font>
      <u/>
      <sz val="10"/>
      <color indexed="12"/>
      <name val="Arial"/>
      <family val="2"/>
      <charset val="204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i/>
      <sz val="10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1" fillId="0" borderId="0" applyFont="0" applyFill="0" applyBorder="0" applyAlignment="0" applyProtection="0"/>
  </cellStyleXfs>
  <cellXfs count="86"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/>
    </xf>
    <xf numFmtId="166" fontId="6" fillId="0" borderId="1" xfId="1" applyNumberFormat="1" applyFont="1" applyBorder="1" applyAlignment="1" applyProtection="1">
      <alignment horizontal="center" vertical="center" wrapText="1"/>
      <protection hidden="1"/>
    </xf>
    <xf numFmtId="0" fontId="6" fillId="0" borderId="1" xfId="2" applyFont="1" applyBorder="1" applyAlignment="1" applyProtection="1">
      <alignment horizontal="center" vertical="center" wrapText="1"/>
      <protection hidden="1"/>
    </xf>
    <xf numFmtId="0" fontId="6" fillId="0" borderId="0" xfId="0" applyFont="1" applyAlignment="1">
      <alignment vertical="center" wrapText="1"/>
    </xf>
    <xf numFmtId="166" fontId="6" fillId="0" borderId="0" xfId="1" applyNumberFormat="1" applyFont="1"/>
    <xf numFmtId="0" fontId="5" fillId="0" borderId="0" xfId="0" applyFont="1" applyAlignment="1">
      <alignment vertical="center" wrapText="1"/>
    </xf>
    <xf numFmtId="164" fontId="6" fillId="0" borderId="0" xfId="0" applyNumberFormat="1" applyFont="1"/>
    <xf numFmtId="164" fontId="6" fillId="0" borderId="1" xfId="0" applyNumberFormat="1" applyFont="1" applyBorder="1"/>
    <xf numFmtId="0" fontId="5" fillId="0" borderId="0" xfId="0" applyFont="1" applyAlignment="1">
      <alignment horizontal="center"/>
    </xf>
    <xf numFmtId="166" fontId="5" fillId="0" borderId="1" xfId="1" applyNumberFormat="1" applyFont="1" applyBorder="1"/>
    <xf numFmtId="166" fontId="6" fillId="0" borderId="1" xfId="1" applyNumberFormat="1" applyFont="1" applyBorder="1"/>
    <xf numFmtId="37" fontId="6" fillId="0" borderId="0" xfId="0" applyNumberFormat="1" applyFont="1" applyAlignment="1">
      <alignment vertical="center" wrapText="1"/>
    </xf>
    <xf numFmtId="164" fontId="5" fillId="0" borderId="1" xfId="0" applyNumberFormat="1" applyFont="1" applyBorder="1"/>
    <xf numFmtId="166" fontId="5" fillId="0" borderId="4" xfId="1" applyNumberFormat="1" applyFont="1" applyBorder="1"/>
    <xf numFmtId="49" fontId="6" fillId="0" borderId="0" xfId="0" applyNumberFormat="1" applyFont="1" applyAlignment="1">
      <alignment horizontal="left" vertical="center"/>
    </xf>
    <xf numFmtId="166" fontId="6" fillId="0" borderId="0" xfId="1" applyNumberFormat="1" applyFont="1" applyFill="1" applyBorder="1" applyAlignment="1">
      <alignment horizontal="center" vertical="center" wrapText="1"/>
    </xf>
    <xf numFmtId="166" fontId="6" fillId="0" borderId="0" xfId="1" applyNumberFormat="1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166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166" fontId="6" fillId="0" borderId="0" xfId="1" applyNumberFormat="1" applyFont="1" applyAlignment="1">
      <alignment vertical="center"/>
    </xf>
    <xf numFmtId="164" fontId="6" fillId="0" borderId="0" xfId="0" applyNumberFormat="1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166" fontId="6" fillId="0" borderId="0" xfId="1" applyNumberFormat="1" applyFont="1" applyProtection="1">
      <protection locked="0"/>
    </xf>
    <xf numFmtId="0" fontId="6" fillId="0" borderId="0" xfId="0" applyFont="1" applyProtection="1">
      <protection locked="0"/>
    </xf>
    <xf numFmtId="0" fontId="5" fillId="0" borderId="0" xfId="0" applyFont="1" applyAlignment="1">
      <alignment vertical="center"/>
    </xf>
    <xf numFmtId="4" fontId="6" fillId="0" borderId="0" xfId="0" applyNumberFormat="1" applyFont="1" applyProtection="1">
      <protection locked="0"/>
    </xf>
    <xf numFmtId="4" fontId="6" fillId="0" borderId="0" xfId="2" applyNumberFormat="1" applyFont="1" applyProtection="1">
      <protection locked="0"/>
    </xf>
    <xf numFmtId="0" fontId="6" fillId="0" borderId="0" xfId="2" applyFont="1" applyAlignment="1" applyProtection="1">
      <alignment horizontal="center"/>
      <protection hidden="1"/>
    </xf>
    <xf numFmtId="4" fontId="6" fillId="0" borderId="0" xfId="2" applyNumberFormat="1" applyFont="1" applyProtection="1">
      <protection hidden="1"/>
    </xf>
    <xf numFmtId="0" fontId="6" fillId="0" borderId="0" xfId="3" applyFont="1" applyFill="1" applyBorder="1" applyAlignment="1" applyProtection="1">
      <alignment horizontal="center"/>
      <protection locked="0"/>
    </xf>
    <xf numFmtId="164" fontId="6" fillId="2" borderId="0" xfId="0" applyNumberFormat="1" applyFont="1" applyFill="1"/>
    <xf numFmtId="4" fontId="5" fillId="0" borderId="0" xfId="2" applyNumberFormat="1" applyFont="1" applyProtection="1">
      <protection hidden="1"/>
    </xf>
    <xf numFmtId="164" fontId="5" fillId="2" borderId="2" xfId="0" applyNumberFormat="1" applyFont="1" applyFill="1" applyBorder="1"/>
    <xf numFmtId="164" fontId="5" fillId="0" borderId="2" xfId="0" applyNumberFormat="1" applyFont="1" applyBorder="1"/>
    <xf numFmtId="164" fontId="5" fillId="2" borderId="3" xfId="0" applyNumberFormat="1" applyFont="1" applyFill="1" applyBorder="1"/>
    <xf numFmtId="164" fontId="5" fillId="0" borderId="3" xfId="0" applyNumberFormat="1" applyFont="1" applyBorder="1"/>
    <xf numFmtId="4" fontId="6" fillId="0" borderId="0" xfId="0" applyNumberFormat="1" applyFont="1" applyAlignment="1" applyProtection="1">
      <alignment horizontal="left"/>
      <protection locked="0"/>
    </xf>
    <xf numFmtId="165" fontId="6" fillId="0" borderId="0" xfId="0" applyNumberFormat="1" applyFont="1"/>
    <xf numFmtId="166" fontId="6" fillId="0" borderId="0" xfId="1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166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1" xfId="2" applyFont="1" applyBorder="1" applyAlignment="1" applyProtection="1">
      <alignment horizontal="right" vertical="center" wrapText="1"/>
      <protection hidden="1"/>
    </xf>
    <xf numFmtId="0" fontId="6" fillId="0" borderId="0" xfId="2" applyFont="1" applyProtection="1">
      <protection locked="0"/>
    </xf>
    <xf numFmtId="4" fontId="6" fillId="0" borderId="0" xfId="0" applyNumberFormat="1" applyFont="1" applyProtection="1">
      <protection hidden="1"/>
    </xf>
    <xf numFmtId="0" fontId="6" fillId="0" borderId="0" xfId="2" applyFont="1" applyAlignment="1" applyProtection="1">
      <alignment horizontal="center"/>
      <protection locked="0"/>
    </xf>
    <xf numFmtId="4" fontId="6" fillId="0" borderId="0" xfId="0" applyNumberFormat="1" applyFont="1" applyAlignment="1" applyProtection="1">
      <alignment wrapText="1"/>
      <protection hidden="1"/>
    </xf>
    <xf numFmtId="164" fontId="5" fillId="2" borderId="4" xfId="0" applyNumberFormat="1" applyFont="1" applyFill="1" applyBorder="1"/>
    <xf numFmtId="164" fontId="5" fillId="0" borderId="4" xfId="0" applyNumberFormat="1" applyFont="1" applyBorder="1"/>
    <xf numFmtId="43" fontId="6" fillId="0" borderId="0" xfId="1" applyFont="1"/>
    <xf numFmtId="0" fontId="6" fillId="0" borderId="0" xfId="4" applyFont="1"/>
    <xf numFmtId="0" fontId="7" fillId="0" borderId="0" xfId="4" applyFont="1" applyAlignment="1">
      <alignment horizontal="right" wrapText="1"/>
    </xf>
    <xf numFmtId="0" fontId="5" fillId="0" borderId="5" xfId="4" applyFont="1" applyBorder="1" applyAlignment="1">
      <alignment horizontal="center" vertical="center" wrapText="1"/>
    </xf>
    <xf numFmtId="0" fontId="5" fillId="0" borderId="0" xfId="4" applyFont="1" applyAlignment="1">
      <alignment vertical="center" wrapText="1"/>
    </xf>
    <xf numFmtId="166" fontId="5" fillId="0" borderId="0" xfId="4" applyNumberFormat="1" applyFont="1" applyAlignment="1">
      <alignment horizontal="right" vertical="center" wrapText="1"/>
    </xf>
    <xf numFmtId="167" fontId="5" fillId="0" borderId="0" xfId="4" applyNumberFormat="1" applyFont="1" applyAlignment="1">
      <alignment wrapText="1"/>
    </xf>
    <xf numFmtId="0" fontId="6" fillId="0" borderId="0" xfId="4" applyFont="1" applyAlignment="1">
      <alignment vertical="center" wrapText="1"/>
    </xf>
    <xf numFmtId="167" fontId="6" fillId="0" borderId="0" xfId="4" applyNumberFormat="1" applyFont="1" applyAlignment="1">
      <alignment wrapText="1"/>
    </xf>
    <xf numFmtId="167" fontId="5" fillId="0" borderId="0" xfId="4" applyNumberFormat="1" applyFont="1" applyAlignment="1">
      <alignment horizontal="right" wrapText="1"/>
    </xf>
    <xf numFmtId="167" fontId="6" fillId="0" borderId="0" xfId="4" applyNumberFormat="1" applyFont="1"/>
    <xf numFmtId="166" fontId="5" fillId="0" borderId="6" xfId="4" applyNumberFormat="1" applyFont="1" applyBorder="1" applyAlignment="1">
      <alignment horizontal="right" vertical="center" wrapText="1"/>
    </xf>
    <xf numFmtId="167" fontId="5" fillId="0" borderId="6" xfId="0" applyNumberFormat="1" applyFont="1" applyBorder="1" applyAlignment="1">
      <alignment wrapText="1"/>
    </xf>
    <xf numFmtId="166" fontId="6" fillId="0" borderId="0" xfId="5" applyNumberFormat="1" applyFont="1" applyFill="1" applyAlignment="1">
      <alignment horizontal="right" vertical="center" wrapText="1"/>
    </xf>
    <xf numFmtId="167" fontId="6" fillId="0" borderId="0" xfId="4" applyNumberFormat="1" applyFont="1" applyAlignment="1">
      <alignment horizontal="right" wrapText="1"/>
    </xf>
    <xf numFmtId="167" fontId="5" fillId="0" borderId="6" xfId="4" applyNumberFormat="1" applyFont="1" applyBorder="1" applyAlignment="1">
      <alignment wrapText="1"/>
    </xf>
    <xf numFmtId="166" fontId="6" fillId="0" borderId="0" xfId="4" applyNumberFormat="1" applyFont="1"/>
    <xf numFmtId="166" fontId="6" fillId="0" borderId="0" xfId="5" applyNumberFormat="1" applyFont="1" applyFill="1" applyBorder="1" applyAlignment="1">
      <alignment horizontal="right" vertical="center" wrapText="1"/>
    </xf>
    <xf numFmtId="0" fontId="6" fillId="0" borderId="0" xfId="4" applyFont="1" applyAlignment="1">
      <alignment horizontal="left" vertical="center"/>
    </xf>
    <xf numFmtId="0" fontId="6" fillId="0" borderId="0" xfId="4" applyFont="1" applyAlignment="1">
      <alignment vertical="center"/>
    </xf>
    <xf numFmtId="0" fontId="6" fillId="0" borderId="0" xfId="4" applyFont="1" applyAlignment="1">
      <alignment horizontal="right"/>
    </xf>
    <xf numFmtId="0" fontId="6" fillId="0" borderId="0" xfId="4" applyFont="1" applyAlignment="1">
      <alignment horizontal="center" vertical="center" wrapText="1"/>
    </xf>
    <xf numFmtId="166" fontId="6" fillId="0" borderId="0" xfId="4" applyNumberFormat="1" applyFont="1" applyAlignment="1">
      <alignment vertical="center"/>
    </xf>
    <xf numFmtId="49" fontId="6" fillId="0" borderId="0" xfId="4" applyNumberFormat="1" applyFont="1" applyAlignment="1">
      <alignment horizontal="left" vertical="center"/>
    </xf>
    <xf numFmtId="0" fontId="6" fillId="0" borderId="0" xfId="4" applyFont="1" applyAlignment="1">
      <alignment horizontal="left" vertical="center" wrapText="1"/>
    </xf>
    <xf numFmtId="166" fontId="6" fillId="0" borderId="0" xfId="4" applyNumberFormat="1" applyFont="1" applyAlignment="1">
      <alignment horizontal="left" vertical="center"/>
    </xf>
    <xf numFmtId="168" fontId="6" fillId="0" borderId="0" xfId="4" applyNumberFormat="1" applyFont="1" applyAlignment="1">
      <alignment horizontal="right"/>
    </xf>
    <xf numFmtId="43" fontId="6" fillId="0" borderId="0" xfId="4" applyNumberFormat="1" applyFont="1" applyAlignment="1">
      <alignment horizontal="right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6" fillId="0" borderId="0" xfId="4" applyFont="1" applyAlignment="1">
      <alignment horizontal="left" vertical="center"/>
    </xf>
  </cellXfs>
  <cellStyles count="6">
    <cellStyle name="Style 1" xfId="2" xr:uid="{834CBD82-7A81-47CA-A631-F005DE31C84C}"/>
    <cellStyle name="Гиперссылка" xfId="3" builtinId="8"/>
    <cellStyle name="Обычный" xfId="0" builtinId="0"/>
    <cellStyle name="Обычный 2" xfId="4" xr:uid="{E83671C2-6980-4A2E-ABC2-00D1F55CC37D}"/>
    <cellStyle name="Финансовый" xfId="1" builtinId="3"/>
    <cellStyle name="Финансовый 2" xfId="5" xr:uid="{D3E86080-E67A-445E-9B3C-88EFD01E9FCF}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L:\Reports%20to%20NB%20RK,%20AFN,%20Nalogovaia%20and%20other\&#1041;&#1080;&#1088;&#1078;&#1072;,%20&#1053;&#1050;,%20&#1040;&#1060;&#1053;,%20&#1053;&#1041;%20&#1056;&#1050;%20&#1077;&#1078;&#1077;&#1082;&#1074;&#1072;&#1088;&#1090;&#1072;&#1083;&#1100;&#1085;&#1099;&#1077;%20&#1086;&#1090;&#1095;&#1077;&#1090;&#1099;\KASE\2024\&#1051;&#1080;&#1089;&#1090;&#1080;&#1085;&#1075;\CF_31032024.xlsx" TargetMode="External"/><Relationship Id="rId1" Type="http://schemas.openxmlformats.org/officeDocument/2006/relationships/externalLinkPath" Target="/Reports%20to%20NB%20RK,%20AFN,%20Nalogovaia%20and%20other/&#1041;&#1080;&#1088;&#1078;&#1072;,%20&#1053;&#1050;,%20&#1040;&#1060;&#1053;,%20&#1053;&#1041;%20&#1056;&#1050;%20&#1077;&#1078;&#1077;&#1082;&#1074;&#1072;&#1088;&#1090;&#1072;&#1083;&#1100;&#1085;&#1099;&#1077;%20&#1086;&#1090;&#1095;&#1077;&#1090;&#1099;/KASE/2024/&#1051;&#1080;&#1089;&#1090;&#1080;&#1085;&#1075;/1%20Q/CF_3103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F-23"/>
      <sheetName val="BS"/>
      <sheetName val="Лист4"/>
      <sheetName val="Cf -23 (1)"/>
      <sheetName val="5710"/>
      <sheetName val="Баланс 31032023"/>
      <sheetName val="CF"/>
      <sheetName val="Cf -22"/>
      <sheetName val="Баланс 01042022"/>
      <sheetName val="CF-21"/>
      <sheetName val="К сч"/>
      <sheetName val="Баланс 31032021"/>
      <sheetName val="1 кв 2021"/>
    </sheetNames>
    <sheetDataSet>
      <sheetData sheetId="0">
        <row r="15">
          <cell r="C15">
            <v>325176</v>
          </cell>
        </row>
        <row r="39">
          <cell r="B39" t="str">
            <v>Приобретение инвестиций</v>
          </cell>
        </row>
      </sheetData>
      <sheetData sheetId="1" refreshError="1"/>
      <sheetData sheetId="2" refreshError="1"/>
      <sheetData sheetId="3">
        <row r="15">
          <cell r="C15">
            <v>262686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DE451-FDFB-4F17-92E2-0256046D6956}">
  <sheetPr>
    <tabColor theme="1" tint="0.499984740745262"/>
    <outlinePr summaryBelow="0"/>
  </sheetPr>
  <dimension ref="A1:E50"/>
  <sheetViews>
    <sheetView view="pageBreakPreview" topLeftCell="A3" zoomScaleNormal="100" zoomScaleSheetLayoutView="100" workbookViewId="0">
      <selection activeCell="C6" sqref="C6"/>
    </sheetView>
  </sheetViews>
  <sheetFormatPr defaultColWidth="16" defaultRowHeight="12.75" x14ac:dyDescent="0.2"/>
  <cols>
    <col min="1" max="1" width="52.7109375" style="28" customWidth="1"/>
    <col min="2" max="2" width="9.42578125" style="28" customWidth="1"/>
    <col min="3" max="3" width="20.85546875" style="28" customWidth="1"/>
    <col min="4" max="4" width="22.140625" style="28" customWidth="1"/>
    <col min="5" max="16384" width="16" style="28"/>
  </cols>
  <sheetData>
    <row r="1" spans="1:5" ht="20.100000000000001" customHeight="1" x14ac:dyDescent="0.2">
      <c r="A1" s="83" t="s">
        <v>21</v>
      </c>
      <c r="B1" s="83"/>
      <c r="C1" s="83"/>
      <c r="D1" s="83"/>
      <c r="E1" s="29"/>
    </row>
    <row r="2" spans="1:5" ht="20.100000000000001" customHeight="1" x14ac:dyDescent="0.2">
      <c r="A2" s="83" t="s">
        <v>22</v>
      </c>
      <c r="B2" s="83"/>
      <c r="C2" s="83"/>
      <c r="D2" s="83"/>
      <c r="E2" s="1"/>
    </row>
    <row r="3" spans="1:5" ht="20.100000000000001" customHeight="1" x14ac:dyDescent="0.2">
      <c r="A3" s="83" t="s">
        <v>87</v>
      </c>
      <c r="B3" s="83"/>
      <c r="C3" s="83"/>
      <c r="D3" s="83"/>
      <c r="E3" s="1"/>
    </row>
    <row r="4" spans="1:5" ht="12" customHeight="1" x14ac:dyDescent="0.2">
      <c r="A4" s="30"/>
    </row>
    <row r="5" spans="1:5" ht="38.25" x14ac:dyDescent="0.2">
      <c r="A5" s="31" t="s">
        <v>0</v>
      </c>
      <c r="B5" s="32" t="s">
        <v>1</v>
      </c>
      <c r="C5" s="5" t="s">
        <v>94</v>
      </c>
      <c r="D5" s="5" t="s">
        <v>95</v>
      </c>
    </row>
    <row r="6" spans="1:5" ht="15" customHeight="1" x14ac:dyDescent="0.2">
      <c r="A6" s="33" t="s">
        <v>2</v>
      </c>
      <c r="B6" s="34">
        <v>3</v>
      </c>
      <c r="C6" s="35">
        <v>984729</v>
      </c>
      <c r="D6" s="9">
        <v>664153</v>
      </c>
    </row>
    <row r="7" spans="1:5" ht="15" customHeight="1" x14ac:dyDescent="0.2">
      <c r="A7" s="33" t="s">
        <v>3</v>
      </c>
      <c r="B7" s="34">
        <v>4</v>
      </c>
      <c r="C7" s="35">
        <v>-6821</v>
      </c>
      <c r="D7" s="9">
        <v>-1661</v>
      </c>
    </row>
    <row r="8" spans="1:5" ht="15" customHeight="1" x14ac:dyDescent="0.2">
      <c r="A8" s="36" t="s">
        <v>4</v>
      </c>
      <c r="B8" s="34"/>
      <c r="C8" s="37">
        <v>977908</v>
      </c>
      <c r="D8" s="38">
        <v>662492</v>
      </c>
    </row>
    <row r="9" spans="1:5" ht="15" customHeight="1" x14ac:dyDescent="0.2">
      <c r="A9" s="33" t="s">
        <v>5</v>
      </c>
      <c r="B9" s="34">
        <v>5</v>
      </c>
      <c r="C9" s="35">
        <v>20466</v>
      </c>
      <c r="D9" s="9">
        <v>14142</v>
      </c>
    </row>
    <row r="10" spans="1:5" ht="15" customHeight="1" x14ac:dyDescent="0.2">
      <c r="A10" s="33" t="s">
        <v>6</v>
      </c>
      <c r="B10" s="34">
        <v>6</v>
      </c>
      <c r="C10" s="35">
        <v>-757826</v>
      </c>
      <c r="D10" s="9">
        <v>-433774</v>
      </c>
    </row>
    <row r="11" spans="1:5" ht="15" customHeight="1" x14ac:dyDescent="0.2">
      <c r="A11" s="33" t="s">
        <v>7</v>
      </c>
      <c r="B11" s="34">
        <v>7</v>
      </c>
      <c r="C11" s="35">
        <v>-34842</v>
      </c>
      <c r="D11" s="9">
        <v>-2824</v>
      </c>
    </row>
    <row r="12" spans="1:5" ht="15" customHeight="1" x14ac:dyDescent="0.2">
      <c r="A12" s="33" t="s">
        <v>8</v>
      </c>
      <c r="B12" s="34"/>
      <c r="C12" s="35">
        <v>14464</v>
      </c>
      <c r="D12" s="9">
        <v>420</v>
      </c>
    </row>
    <row r="13" spans="1:5" ht="15" customHeight="1" x14ac:dyDescent="0.2">
      <c r="A13" s="36" t="s">
        <v>9</v>
      </c>
      <c r="B13" s="34"/>
      <c r="C13" s="37">
        <v>220170</v>
      </c>
      <c r="D13" s="38">
        <v>240456</v>
      </c>
    </row>
    <row r="14" spans="1:5" ht="15" customHeight="1" x14ac:dyDescent="0.2">
      <c r="A14" s="33" t="s">
        <v>10</v>
      </c>
      <c r="B14" s="34"/>
      <c r="C14" s="35">
        <v>0</v>
      </c>
      <c r="D14" s="9">
        <v>0</v>
      </c>
    </row>
    <row r="15" spans="1:5" ht="15" customHeight="1" x14ac:dyDescent="0.2">
      <c r="A15" s="36" t="s">
        <v>11</v>
      </c>
      <c r="B15" s="34" t="s">
        <v>12</v>
      </c>
      <c r="C15" s="37">
        <v>220170</v>
      </c>
      <c r="D15" s="38">
        <v>240456</v>
      </c>
    </row>
    <row r="16" spans="1:5" ht="15" customHeight="1" x14ac:dyDescent="0.2">
      <c r="A16" s="33" t="s">
        <v>13</v>
      </c>
      <c r="B16" s="34" t="s">
        <v>12</v>
      </c>
      <c r="C16" s="35">
        <v>0</v>
      </c>
      <c r="D16" s="9">
        <v>0</v>
      </c>
    </row>
    <row r="17" spans="1:4" ht="15" customHeight="1" thickBot="1" x14ac:dyDescent="0.25">
      <c r="A17" s="36" t="s">
        <v>14</v>
      </c>
      <c r="B17" s="34" t="s">
        <v>12</v>
      </c>
      <c r="C17" s="39">
        <v>220170</v>
      </c>
      <c r="D17" s="40">
        <v>240456</v>
      </c>
    </row>
    <row r="18" spans="1:4" ht="13.5" thickTop="1" x14ac:dyDescent="0.2">
      <c r="A18" s="41"/>
      <c r="C18" s="42"/>
      <c r="D18" s="42"/>
    </row>
    <row r="19" spans="1:4" x14ac:dyDescent="0.2">
      <c r="A19" s="41"/>
      <c r="C19" s="42"/>
      <c r="D19" s="42"/>
    </row>
    <row r="20" spans="1:4" x14ac:dyDescent="0.2">
      <c r="A20" s="41"/>
      <c r="C20" s="42"/>
      <c r="D20" s="42"/>
    </row>
    <row r="22" spans="1:4" x14ac:dyDescent="0.2">
      <c r="A22" s="6"/>
      <c r="B22" s="3"/>
      <c r="C22" s="2"/>
    </row>
    <row r="23" spans="1:4" x14ac:dyDescent="0.2">
      <c r="A23" s="17"/>
      <c r="B23" s="43"/>
      <c r="C23" s="44"/>
    </row>
    <row r="24" spans="1:4" x14ac:dyDescent="0.2">
      <c r="A24" s="20"/>
      <c r="B24" s="45"/>
      <c r="C24" s="44"/>
    </row>
    <row r="25" spans="1:4" x14ac:dyDescent="0.2">
      <c r="A25" s="82"/>
      <c r="B25" s="82"/>
      <c r="C25" s="82"/>
    </row>
    <row r="26" spans="1:4" x14ac:dyDescent="0.2">
      <c r="A26" s="6"/>
      <c r="B26" s="46"/>
      <c r="C26" s="46"/>
    </row>
    <row r="27" spans="1:4" x14ac:dyDescent="0.2">
      <c r="A27" s="17"/>
      <c r="B27" s="22"/>
      <c r="C27" s="44"/>
    </row>
    <row r="28" spans="1:4" x14ac:dyDescent="0.2">
      <c r="A28" s="20"/>
      <c r="B28" s="22"/>
      <c r="C28" s="44"/>
    </row>
    <row r="29" spans="1:4" x14ac:dyDescent="0.2">
      <c r="A29" s="2"/>
      <c r="B29" s="3"/>
      <c r="C29" s="2"/>
    </row>
    <row r="31" spans="1:4" x14ac:dyDescent="0.2">
      <c r="A31" s="6" t="s">
        <v>15</v>
      </c>
      <c r="B31" s="3"/>
      <c r="C31" s="2"/>
    </row>
    <row r="32" spans="1:4" x14ac:dyDescent="0.2">
      <c r="A32" s="17" t="s">
        <v>16</v>
      </c>
      <c r="B32" s="43"/>
      <c r="C32" s="44" t="s">
        <v>17</v>
      </c>
    </row>
    <row r="33" spans="1:3" x14ac:dyDescent="0.2">
      <c r="A33" s="20"/>
      <c r="B33" s="45"/>
      <c r="C33" s="44" t="s">
        <v>18</v>
      </c>
    </row>
    <row r="34" spans="1:3" x14ac:dyDescent="0.2">
      <c r="A34" s="82"/>
      <c r="B34" s="82"/>
      <c r="C34" s="82"/>
    </row>
    <row r="35" spans="1:3" x14ac:dyDescent="0.2">
      <c r="A35" s="6" t="s">
        <v>19</v>
      </c>
      <c r="B35" s="46"/>
      <c r="C35" s="46"/>
    </row>
    <row r="36" spans="1:3" x14ac:dyDescent="0.2">
      <c r="A36" s="17" t="s">
        <v>20</v>
      </c>
      <c r="B36" s="22"/>
      <c r="C36" s="44" t="s">
        <v>17</v>
      </c>
    </row>
    <row r="37" spans="1:3" x14ac:dyDescent="0.2">
      <c r="A37" s="20"/>
      <c r="B37" s="22"/>
      <c r="C37" s="44" t="s">
        <v>18</v>
      </c>
    </row>
    <row r="38" spans="1:3" x14ac:dyDescent="0.2">
      <c r="A38" s="25"/>
    </row>
    <row r="49" spans="1:4" x14ac:dyDescent="0.2">
      <c r="A49" s="25"/>
    </row>
    <row r="50" spans="1:4" x14ac:dyDescent="0.2">
      <c r="D50" s="28">
        <v>1</v>
      </c>
    </row>
  </sheetData>
  <sheetProtection formatColumns="0"/>
  <mergeCells count="5">
    <mergeCell ref="A34:C34"/>
    <mergeCell ref="A1:D1"/>
    <mergeCell ref="A2:D2"/>
    <mergeCell ref="A3:D3"/>
    <mergeCell ref="A25:C25"/>
  </mergeCells>
  <conditionalFormatting sqref="C18:D20">
    <cfRule type="cellIs" dxfId="1" priority="1" operator="lessThanOrEqual">
      <formula>-0.1</formula>
    </cfRule>
    <cfRule type="cellIs" dxfId="0" priority="2" operator="greaterThanOrEqual">
      <formula>0.1</formula>
    </cfRule>
  </conditionalFormatting>
  <pageMargins left="0.75" right="0.75" top="1" bottom="1" header="0.5" footer="0.5"/>
  <pageSetup paperSize="9" scale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D5052-EC03-4AB4-8BB2-8EBA13DBF1F8}">
  <sheetPr>
    <tabColor theme="1" tint="0.499984740745262"/>
    <outlinePr summaryBelow="0"/>
  </sheetPr>
  <dimension ref="A1:E57"/>
  <sheetViews>
    <sheetView view="pageBreakPreview" topLeftCell="A3" zoomScale="93" zoomScaleNormal="100" zoomScaleSheetLayoutView="93" workbookViewId="0">
      <selection activeCell="J15" sqref="J15"/>
    </sheetView>
  </sheetViews>
  <sheetFormatPr defaultColWidth="9.140625" defaultRowHeight="12.75" x14ac:dyDescent="0.2"/>
  <cols>
    <col min="1" max="1" width="56.140625" style="28" customWidth="1"/>
    <col min="2" max="2" width="14.42578125" style="28" customWidth="1"/>
    <col min="3" max="3" width="18" style="28" customWidth="1"/>
    <col min="4" max="4" width="19.42578125" style="28" customWidth="1"/>
    <col min="5" max="16383" width="9.140625" style="28"/>
    <col min="16384" max="16384" width="4.7109375" style="28" customWidth="1"/>
  </cols>
  <sheetData>
    <row r="1" spans="1:5" x14ac:dyDescent="0.2">
      <c r="A1" s="83" t="s">
        <v>21</v>
      </c>
      <c r="B1" s="83"/>
      <c r="C1" s="83"/>
      <c r="D1" s="83"/>
      <c r="E1" s="83"/>
    </row>
    <row r="2" spans="1:5" x14ac:dyDescent="0.2">
      <c r="A2" s="83" t="s">
        <v>42</v>
      </c>
      <c r="B2" s="83"/>
      <c r="C2" s="83"/>
      <c r="D2" s="83"/>
      <c r="E2" s="83"/>
    </row>
    <row r="3" spans="1:5" ht="20.100000000000001" customHeight="1" x14ac:dyDescent="0.2">
      <c r="A3" s="83" t="s">
        <v>88</v>
      </c>
      <c r="B3" s="83"/>
      <c r="C3" s="83"/>
      <c r="D3" s="83"/>
      <c r="E3" s="83"/>
    </row>
    <row r="4" spans="1:5" ht="12" customHeight="1" x14ac:dyDescent="0.2">
      <c r="A4" s="30"/>
    </row>
    <row r="5" spans="1:5" x14ac:dyDescent="0.2">
      <c r="A5" s="31" t="s">
        <v>0</v>
      </c>
      <c r="B5" s="32" t="s">
        <v>1</v>
      </c>
      <c r="C5" s="47" t="s">
        <v>96</v>
      </c>
      <c r="D5" s="47" t="s">
        <v>97</v>
      </c>
    </row>
    <row r="6" spans="1:5" x14ac:dyDescent="0.2">
      <c r="A6" s="36" t="s">
        <v>23</v>
      </c>
      <c r="B6" s="48" t="s">
        <v>12</v>
      </c>
      <c r="C6" s="48"/>
      <c r="D6" s="48"/>
    </row>
    <row r="7" spans="1:5" x14ac:dyDescent="0.2">
      <c r="A7" s="49" t="s">
        <v>24</v>
      </c>
      <c r="B7" s="50">
        <v>8</v>
      </c>
      <c r="C7" s="35">
        <v>38103</v>
      </c>
      <c r="D7" s="9">
        <v>97668</v>
      </c>
    </row>
    <row r="8" spans="1:5" x14ac:dyDescent="0.2">
      <c r="A8" s="49" t="s">
        <v>25</v>
      </c>
      <c r="B8" s="50">
        <v>9</v>
      </c>
      <c r="C8" s="35">
        <v>224942</v>
      </c>
      <c r="D8" s="9">
        <v>87093</v>
      </c>
    </row>
    <row r="9" spans="1:5" ht="25.5" x14ac:dyDescent="0.2">
      <c r="A9" s="51" t="s">
        <v>26</v>
      </c>
      <c r="B9" s="50" t="s">
        <v>43</v>
      </c>
      <c r="C9" s="35">
        <v>10047986</v>
      </c>
      <c r="D9" s="9">
        <v>691898</v>
      </c>
    </row>
    <row r="10" spans="1:5" ht="25.5" x14ac:dyDescent="0.2">
      <c r="A10" s="51" t="s">
        <v>27</v>
      </c>
      <c r="B10" s="50" t="s">
        <v>44</v>
      </c>
      <c r="C10" s="35">
        <v>200</v>
      </c>
      <c r="D10" s="9">
        <v>200</v>
      </c>
    </row>
    <row r="11" spans="1:5" x14ac:dyDescent="0.2">
      <c r="A11" s="49" t="s">
        <v>29</v>
      </c>
      <c r="B11" s="50">
        <v>11</v>
      </c>
      <c r="C11" s="35">
        <v>326480</v>
      </c>
      <c r="D11" s="9">
        <v>399454</v>
      </c>
    </row>
    <row r="12" spans="1:5" ht="15" customHeight="1" x14ac:dyDescent="0.2">
      <c r="A12" s="49" t="s">
        <v>30</v>
      </c>
      <c r="B12" s="50">
        <v>12</v>
      </c>
      <c r="C12" s="35">
        <v>24836</v>
      </c>
      <c r="D12" s="9">
        <v>66028</v>
      </c>
    </row>
    <row r="13" spans="1:5" x14ac:dyDescent="0.2">
      <c r="A13" s="49" t="s">
        <v>28</v>
      </c>
      <c r="B13" s="50">
        <v>13</v>
      </c>
      <c r="C13" s="35">
        <v>69621</v>
      </c>
      <c r="D13" s="9">
        <v>63157</v>
      </c>
    </row>
    <row r="14" spans="1:5" x14ac:dyDescent="0.2">
      <c r="A14" s="49" t="s">
        <v>31</v>
      </c>
      <c r="B14" s="48" t="s">
        <v>12</v>
      </c>
      <c r="C14" s="35">
        <v>25461</v>
      </c>
      <c r="D14" s="9">
        <v>26087</v>
      </c>
    </row>
    <row r="15" spans="1:5" ht="13.5" thickBot="1" x14ac:dyDescent="0.25">
      <c r="A15" s="36" t="s">
        <v>32</v>
      </c>
      <c r="B15" s="48" t="s">
        <v>12</v>
      </c>
      <c r="C15" s="39">
        <v>10757629</v>
      </c>
      <c r="D15" s="40">
        <v>1431585</v>
      </c>
    </row>
    <row r="16" spans="1:5" ht="13.5" thickTop="1" x14ac:dyDescent="0.2">
      <c r="A16" s="36" t="s">
        <v>33</v>
      </c>
      <c r="B16" s="48" t="s">
        <v>12</v>
      </c>
      <c r="C16" s="35"/>
      <c r="D16" s="9"/>
    </row>
    <row r="17" spans="1:4" x14ac:dyDescent="0.2">
      <c r="A17" s="36" t="s">
        <v>34</v>
      </c>
      <c r="B17" s="48" t="s">
        <v>12</v>
      </c>
      <c r="C17" s="35"/>
      <c r="D17" s="9"/>
    </row>
    <row r="18" spans="1:4" x14ac:dyDescent="0.2">
      <c r="A18" s="49" t="s">
        <v>35</v>
      </c>
      <c r="B18" s="50">
        <v>14</v>
      </c>
      <c r="C18" s="35">
        <v>42504</v>
      </c>
      <c r="D18" s="9">
        <v>132580</v>
      </c>
    </row>
    <row r="19" spans="1:4" x14ac:dyDescent="0.2">
      <c r="A19" s="49" t="s">
        <v>36</v>
      </c>
      <c r="B19" s="50" t="s">
        <v>45</v>
      </c>
      <c r="C19" s="35">
        <v>0</v>
      </c>
      <c r="D19" s="9">
        <v>143286</v>
      </c>
    </row>
    <row r="20" spans="1:4" x14ac:dyDescent="0.2">
      <c r="A20" s="49" t="s">
        <v>37</v>
      </c>
      <c r="B20" s="50">
        <v>15</v>
      </c>
      <c r="C20" s="35">
        <v>9408351</v>
      </c>
      <c r="D20" s="9">
        <v>69115</v>
      </c>
    </row>
    <row r="21" spans="1:4" x14ac:dyDescent="0.2">
      <c r="A21" s="36"/>
      <c r="B21" s="48" t="s">
        <v>12</v>
      </c>
      <c r="C21" s="52">
        <v>9450855</v>
      </c>
      <c r="D21" s="53">
        <v>344981</v>
      </c>
    </row>
    <row r="22" spans="1:4" x14ac:dyDescent="0.2">
      <c r="A22" s="36" t="s">
        <v>38</v>
      </c>
      <c r="B22" s="48" t="s">
        <v>12</v>
      </c>
      <c r="C22" s="35"/>
      <c r="D22" s="9"/>
    </row>
    <row r="23" spans="1:4" x14ac:dyDescent="0.2">
      <c r="A23" s="33" t="s">
        <v>39</v>
      </c>
      <c r="B23" s="50" t="s">
        <v>46</v>
      </c>
      <c r="C23" s="35">
        <v>2256804</v>
      </c>
      <c r="D23" s="9">
        <v>2256804</v>
      </c>
    </row>
    <row r="24" spans="1:4" x14ac:dyDescent="0.2">
      <c r="A24" s="33" t="s">
        <v>40</v>
      </c>
      <c r="B24" s="48" t="s">
        <v>12</v>
      </c>
      <c r="C24" s="35">
        <v>-950030</v>
      </c>
      <c r="D24" s="9">
        <v>-1170200</v>
      </c>
    </row>
    <row r="25" spans="1:4" x14ac:dyDescent="0.2">
      <c r="A25" s="36"/>
      <c r="B25" s="48" t="s">
        <v>12</v>
      </c>
      <c r="C25" s="52">
        <v>1306774</v>
      </c>
      <c r="D25" s="53">
        <v>1086604</v>
      </c>
    </row>
    <row r="26" spans="1:4" ht="13.5" thickBot="1" x14ac:dyDescent="0.25">
      <c r="A26" s="36" t="s">
        <v>41</v>
      </c>
      <c r="B26" s="50" t="s">
        <v>12</v>
      </c>
      <c r="C26" s="39">
        <v>10757629</v>
      </c>
      <c r="D26" s="40">
        <v>1431585</v>
      </c>
    </row>
    <row r="27" spans="1:4" ht="13.5" thickTop="1" x14ac:dyDescent="0.2">
      <c r="D27" s="25"/>
    </row>
    <row r="28" spans="1:4" x14ac:dyDescent="0.2">
      <c r="D28" s="25"/>
    </row>
    <row r="29" spans="1:4" x14ac:dyDescent="0.2">
      <c r="D29" s="25"/>
    </row>
    <row r="30" spans="1:4" x14ac:dyDescent="0.2">
      <c r="D30" s="25"/>
    </row>
    <row r="35" spans="1:3" x14ac:dyDescent="0.2">
      <c r="A35" s="6" t="s">
        <v>15</v>
      </c>
      <c r="B35" s="3"/>
      <c r="C35" s="54"/>
    </row>
    <row r="36" spans="1:3" x14ac:dyDescent="0.2">
      <c r="A36" s="17" t="s">
        <v>16</v>
      </c>
      <c r="B36" s="43"/>
      <c r="C36" s="44" t="s">
        <v>17</v>
      </c>
    </row>
    <row r="37" spans="1:3" x14ac:dyDescent="0.2">
      <c r="A37" s="20"/>
      <c r="B37" s="45"/>
      <c r="C37" s="44" t="s">
        <v>18</v>
      </c>
    </row>
    <row r="38" spans="1:3" x14ac:dyDescent="0.2">
      <c r="A38" s="82"/>
      <c r="B38" s="82"/>
      <c r="C38" s="82"/>
    </row>
    <row r="39" spans="1:3" x14ac:dyDescent="0.2">
      <c r="A39" s="6" t="s">
        <v>19</v>
      </c>
      <c r="B39" s="46"/>
      <c r="C39" s="46"/>
    </row>
    <row r="40" spans="1:3" x14ac:dyDescent="0.2">
      <c r="A40" s="17" t="s">
        <v>20</v>
      </c>
      <c r="B40" s="22"/>
      <c r="C40" s="44" t="s">
        <v>17</v>
      </c>
    </row>
    <row r="41" spans="1:3" x14ac:dyDescent="0.2">
      <c r="A41" s="20"/>
      <c r="B41" s="22"/>
      <c r="C41" s="44" t="s">
        <v>18</v>
      </c>
    </row>
    <row r="42" spans="1:3" x14ac:dyDescent="0.2">
      <c r="A42" s="2"/>
      <c r="B42" s="3"/>
      <c r="C42" s="2"/>
    </row>
    <row r="57" spans="4:4" x14ac:dyDescent="0.2">
      <c r="D57" s="28">
        <v>2</v>
      </c>
    </row>
  </sheetData>
  <sheetProtection formatColumns="0" formatRows="0"/>
  <mergeCells count="4">
    <mergeCell ref="A38:C38"/>
    <mergeCell ref="A1:E1"/>
    <mergeCell ref="A2:E2"/>
    <mergeCell ref="A3:E3"/>
  </mergeCells>
  <pageMargins left="0.75" right="0.75" top="1" bottom="1" header="0.5" footer="0.5"/>
  <pageSetup paperSize="9" scale="7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63B1B-FA82-4244-AA3D-791314E8A84F}">
  <dimension ref="A1:D62"/>
  <sheetViews>
    <sheetView view="pageBreakPreview" zoomScale="93" zoomScaleNormal="100" zoomScaleSheetLayoutView="93" workbookViewId="0">
      <selection activeCell="D45" sqref="D45"/>
    </sheetView>
  </sheetViews>
  <sheetFormatPr defaultRowHeight="12.75" x14ac:dyDescent="0.2"/>
  <cols>
    <col min="1" max="1" width="68.140625" style="2" customWidth="1"/>
    <col min="2" max="2" width="9.140625" style="3"/>
    <col min="3" max="3" width="18.5703125" style="7" customWidth="1"/>
    <col min="4" max="4" width="18.5703125" style="2" customWidth="1"/>
    <col min="5" max="16384" width="9.140625" style="2"/>
  </cols>
  <sheetData>
    <row r="1" spans="1:4" x14ac:dyDescent="0.2">
      <c r="A1" s="83" t="s">
        <v>21</v>
      </c>
      <c r="B1" s="83"/>
      <c r="C1" s="83"/>
      <c r="D1" s="83"/>
    </row>
    <row r="2" spans="1:4" x14ac:dyDescent="0.2">
      <c r="A2" s="83" t="s">
        <v>86</v>
      </c>
      <c r="B2" s="83"/>
      <c r="C2" s="83"/>
      <c r="D2" s="83"/>
    </row>
    <row r="3" spans="1:4" x14ac:dyDescent="0.2">
      <c r="A3" s="83" t="s">
        <v>87</v>
      </c>
      <c r="B3" s="83"/>
      <c r="C3" s="83"/>
      <c r="D3" s="83"/>
    </row>
    <row r="4" spans="1:4" ht="38.25" x14ac:dyDescent="0.2">
      <c r="C4" s="4" t="s">
        <v>89</v>
      </c>
      <c r="D4" s="5" t="s">
        <v>90</v>
      </c>
    </row>
    <row r="6" spans="1:4" x14ac:dyDescent="0.2">
      <c r="A6" s="6" t="s">
        <v>0</v>
      </c>
    </row>
    <row r="7" spans="1:4" x14ac:dyDescent="0.2">
      <c r="A7" s="8" t="s">
        <v>56</v>
      </c>
    </row>
    <row r="8" spans="1:4" x14ac:dyDescent="0.2">
      <c r="A8" s="6" t="s">
        <v>57</v>
      </c>
      <c r="C8" s="7">
        <v>220170</v>
      </c>
      <c r="D8" s="7">
        <v>240456</v>
      </c>
    </row>
    <row r="9" spans="1:4" x14ac:dyDescent="0.2">
      <c r="A9" s="6" t="s">
        <v>58</v>
      </c>
      <c r="D9" s="7"/>
    </row>
    <row r="10" spans="1:4" x14ac:dyDescent="0.2">
      <c r="A10" s="6" t="s">
        <v>59</v>
      </c>
      <c r="C10" s="9">
        <v>-20315</v>
      </c>
      <c r="D10" s="9">
        <v>-16612</v>
      </c>
    </row>
    <row r="11" spans="1:4" x14ac:dyDescent="0.2">
      <c r="A11" s="6" t="s">
        <v>60</v>
      </c>
      <c r="B11" s="3">
        <v>6</v>
      </c>
      <c r="C11" s="7">
        <v>5503</v>
      </c>
      <c r="D11" s="9">
        <v>5510</v>
      </c>
    </row>
    <row r="12" spans="1:4" x14ac:dyDescent="0.2">
      <c r="A12" s="6" t="s">
        <v>61</v>
      </c>
      <c r="C12" s="7">
        <v>34967</v>
      </c>
      <c r="D12" s="9">
        <v>-2824</v>
      </c>
    </row>
    <row r="13" spans="1:4" x14ac:dyDescent="0.2">
      <c r="A13" s="6" t="s">
        <v>62</v>
      </c>
      <c r="C13" s="10">
        <v>-5799</v>
      </c>
      <c r="D13" s="10">
        <v>-45</v>
      </c>
    </row>
    <row r="14" spans="1:4" ht="25.5" x14ac:dyDescent="0.2">
      <c r="A14" s="8" t="s">
        <v>63</v>
      </c>
      <c r="B14" s="11"/>
      <c r="C14" s="12">
        <f>SUM(C8:C13)</f>
        <v>234526</v>
      </c>
      <c r="D14" s="12">
        <f>SUM(D8:D13)</f>
        <v>226485</v>
      </c>
    </row>
    <row r="15" spans="1:4" x14ac:dyDescent="0.2">
      <c r="A15" s="6" t="s">
        <v>64</v>
      </c>
      <c r="C15" s="7">
        <v>41192</v>
      </c>
      <c r="D15" s="7">
        <v>15032</v>
      </c>
    </row>
    <row r="16" spans="1:4" x14ac:dyDescent="0.2">
      <c r="A16" s="6" t="s">
        <v>65</v>
      </c>
      <c r="C16" s="9">
        <v>38006</v>
      </c>
      <c r="D16" s="9">
        <v>77383</v>
      </c>
    </row>
    <row r="17" spans="1:4" x14ac:dyDescent="0.2">
      <c r="A17" s="6" t="s">
        <v>66</v>
      </c>
      <c r="C17" s="9">
        <v>-137849</v>
      </c>
      <c r="D17" s="9">
        <v>-158044</v>
      </c>
    </row>
    <row r="18" spans="1:4" x14ac:dyDescent="0.2">
      <c r="A18" s="6" t="s">
        <v>67</v>
      </c>
      <c r="C18" s="9">
        <v>-64790</v>
      </c>
      <c r="D18" s="9">
        <v>-4022</v>
      </c>
    </row>
    <row r="19" spans="1:4" x14ac:dyDescent="0.2">
      <c r="A19" s="6" t="s">
        <v>68</v>
      </c>
      <c r="C19" s="13">
        <v>9339236</v>
      </c>
      <c r="D19" s="10">
        <v>4358</v>
      </c>
    </row>
    <row r="20" spans="1:4" ht="25.5" x14ac:dyDescent="0.2">
      <c r="A20" s="8" t="s">
        <v>69</v>
      </c>
      <c r="B20" s="11"/>
      <c r="C20" s="12">
        <f>SUM(C14:C19)</f>
        <v>9450321</v>
      </c>
      <c r="D20" s="12">
        <f>SUM(D14:D19)</f>
        <v>161192</v>
      </c>
    </row>
    <row r="21" spans="1:4" x14ac:dyDescent="0.2">
      <c r="A21" s="6" t="s">
        <v>70</v>
      </c>
      <c r="C21" s="7">
        <v>12872</v>
      </c>
      <c r="D21" s="7">
        <v>16184</v>
      </c>
    </row>
    <row r="22" spans="1:4" x14ac:dyDescent="0.2">
      <c r="A22" s="6" t="s">
        <v>71</v>
      </c>
      <c r="C22" s="13">
        <v>0</v>
      </c>
      <c r="D22" s="13">
        <v>0</v>
      </c>
    </row>
    <row r="23" spans="1:4" x14ac:dyDescent="0.2">
      <c r="A23" s="8" t="s">
        <v>72</v>
      </c>
      <c r="C23" s="12">
        <f>C20+C21+C22</f>
        <v>9463193</v>
      </c>
      <c r="D23" s="12">
        <f>D20+D21+D22</f>
        <v>177376</v>
      </c>
    </row>
    <row r="24" spans="1:4" x14ac:dyDescent="0.2">
      <c r="A24" s="6"/>
    </row>
    <row r="25" spans="1:4" x14ac:dyDescent="0.2">
      <c r="A25" s="8" t="s">
        <v>73</v>
      </c>
    </row>
    <row r="26" spans="1:4" x14ac:dyDescent="0.2">
      <c r="A26" s="6" t="s">
        <v>74</v>
      </c>
      <c r="C26" s="9">
        <v>-4877</v>
      </c>
      <c r="D26" s="9">
        <v>-15101</v>
      </c>
    </row>
    <row r="27" spans="1:4" x14ac:dyDescent="0.2">
      <c r="A27" s="6" t="s">
        <v>75</v>
      </c>
      <c r="C27" s="7">
        <v>5210</v>
      </c>
      <c r="D27" s="7">
        <v>0</v>
      </c>
    </row>
    <row r="28" spans="1:4" x14ac:dyDescent="0.2">
      <c r="A28" s="14" t="str">
        <f>'[1]CF-23'!$B$39</f>
        <v>Приобретение инвестиций</v>
      </c>
      <c r="C28" s="10">
        <v>-9360318</v>
      </c>
      <c r="D28" s="13">
        <v>0</v>
      </c>
    </row>
    <row r="29" spans="1:4" hidden="1" x14ac:dyDescent="0.2">
      <c r="A29" s="6" t="s">
        <v>76</v>
      </c>
      <c r="C29" s="13">
        <v>0</v>
      </c>
      <c r="D29" s="13">
        <v>0</v>
      </c>
    </row>
    <row r="30" spans="1:4" x14ac:dyDescent="0.2">
      <c r="A30" s="8" t="s">
        <v>77</v>
      </c>
      <c r="B30" s="11"/>
      <c r="C30" s="15">
        <f>SUM(C26:C29)</f>
        <v>-9359985</v>
      </c>
      <c r="D30" s="15">
        <f>SUM(D26:D29)</f>
        <v>-15101</v>
      </c>
    </row>
    <row r="31" spans="1:4" x14ac:dyDescent="0.2">
      <c r="A31" s="6"/>
    </row>
    <row r="32" spans="1:4" x14ac:dyDescent="0.2">
      <c r="A32" s="8" t="s">
        <v>78</v>
      </c>
    </row>
    <row r="33" spans="1:4" x14ac:dyDescent="0.2">
      <c r="A33" s="6" t="s">
        <v>79</v>
      </c>
      <c r="C33" s="7">
        <v>0</v>
      </c>
      <c r="D33" s="7">
        <v>0</v>
      </c>
    </row>
    <row r="34" spans="1:4" x14ac:dyDescent="0.2">
      <c r="A34" s="6" t="s">
        <v>80</v>
      </c>
      <c r="B34" s="3" t="s">
        <v>45</v>
      </c>
      <c r="C34" s="10">
        <v>-168572</v>
      </c>
      <c r="D34" s="10">
        <v>-164047</v>
      </c>
    </row>
    <row r="35" spans="1:4" x14ac:dyDescent="0.2">
      <c r="A35" s="8" t="s">
        <v>81</v>
      </c>
      <c r="C35" s="15">
        <f>C33+C34</f>
        <v>-168572</v>
      </c>
      <c r="D35" s="15">
        <f>D33+D34</f>
        <v>-164047</v>
      </c>
    </row>
    <row r="36" spans="1:4" x14ac:dyDescent="0.2">
      <c r="A36" s="8"/>
      <c r="D36" s="7"/>
    </row>
    <row r="37" spans="1:4" x14ac:dyDescent="0.2">
      <c r="A37" s="6" t="s">
        <v>82</v>
      </c>
      <c r="C37" s="9">
        <f>C23+C30+C35</f>
        <v>-65364</v>
      </c>
      <c r="D37" s="9">
        <f>D23+D30+D35</f>
        <v>-1772</v>
      </c>
    </row>
    <row r="38" spans="1:4" x14ac:dyDescent="0.2">
      <c r="A38" s="6" t="s">
        <v>83</v>
      </c>
      <c r="C38" s="9">
        <f>-C13</f>
        <v>5799</v>
      </c>
      <c r="D38" s="9">
        <v>46</v>
      </c>
    </row>
    <row r="39" spans="1:4" x14ac:dyDescent="0.2">
      <c r="A39" s="6" t="s">
        <v>84</v>
      </c>
      <c r="C39" s="13">
        <v>97668</v>
      </c>
      <c r="D39" s="13">
        <v>5480</v>
      </c>
    </row>
    <row r="40" spans="1:4" x14ac:dyDescent="0.2">
      <c r="A40" s="8" t="s">
        <v>85</v>
      </c>
      <c r="C40" s="16">
        <f>C37+C38+C39</f>
        <v>38103</v>
      </c>
      <c r="D40" s="16">
        <f>D37+D38+D39</f>
        <v>3754</v>
      </c>
    </row>
    <row r="46" spans="1:4" x14ac:dyDescent="0.2">
      <c r="A46" s="6" t="s">
        <v>15</v>
      </c>
    </row>
    <row r="47" spans="1:4" x14ac:dyDescent="0.2">
      <c r="A47" s="17" t="s">
        <v>16</v>
      </c>
      <c r="B47" s="18"/>
      <c r="C47" s="19" t="s">
        <v>17</v>
      </c>
    </row>
    <row r="48" spans="1:4" x14ac:dyDescent="0.2">
      <c r="A48" s="20"/>
      <c r="B48" s="21"/>
      <c r="C48" s="19" t="s">
        <v>18</v>
      </c>
    </row>
    <row r="49" spans="1:4" x14ac:dyDescent="0.2">
      <c r="A49" s="82"/>
      <c r="B49" s="82"/>
      <c r="C49" s="82"/>
    </row>
    <row r="50" spans="1:4" x14ac:dyDescent="0.2">
      <c r="A50" s="6" t="s">
        <v>19</v>
      </c>
      <c r="B50" s="23"/>
      <c r="C50" s="24"/>
    </row>
    <row r="51" spans="1:4" x14ac:dyDescent="0.2">
      <c r="A51" s="17" t="s">
        <v>20</v>
      </c>
      <c r="B51" s="23"/>
      <c r="C51" s="19" t="s">
        <v>17</v>
      </c>
    </row>
    <row r="52" spans="1:4" x14ac:dyDescent="0.2">
      <c r="A52" s="20"/>
      <c r="B52" s="23"/>
      <c r="C52" s="19" t="s">
        <v>18</v>
      </c>
    </row>
    <row r="53" spans="1:4" x14ac:dyDescent="0.2">
      <c r="A53" s="25"/>
      <c r="B53" s="26"/>
      <c r="C53" s="27"/>
    </row>
    <row r="54" spans="1:4" x14ac:dyDescent="0.2">
      <c r="A54" s="28"/>
      <c r="B54" s="26"/>
      <c r="C54" s="27"/>
    </row>
    <row r="62" spans="1:4" x14ac:dyDescent="0.2">
      <c r="D62" s="2">
        <v>3</v>
      </c>
    </row>
  </sheetData>
  <mergeCells count="4">
    <mergeCell ref="A1:D1"/>
    <mergeCell ref="A2:D2"/>
    <mergeCell ref="A3:D3"/>
    <mergeCell ref="A49:C49"/>
  </mergeCells>
  <pageMargins left="0.7" right="0.7" top="0.75" bottom="0.75" header="0.3" footer="0.3"/>
  <pageSetup paperSize="9" scale="7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CCB26-932E-4B0D-8556-E7FD4A499551}">
  <sheetPr>
    <pageSetUpPr fitToPage="1"/>
  </sheetPr>
  <dimension ref="A1:E48"/>
  <sheetViews>
    <sheetView tabSelected="1" view="pageBreakPreview" topLeftCell="A27" zoomScaleNormal="100" zoomScaleSheetLayoutView="100" workbookViewId="0">
      <selection activeCell="B29" sqref="B29"/>
    </sheetView>
  </sheetViews>
  <sheetFormatPr defaultRowHeight="12.75" x14ac:dyDescent="0.2"/>
  <cols>
    <col min="1" max="1" width="50" style="55" customWidth="1"/>
    <col min="2" max="2" width="23.85546875" style="55" customWidth="1"/>
    <col min="3" max="3" width="23" style="55" customWidth="1"/>
    <col min="4" max="4" width="20.42578125" style="74" customWidth="1"/>
    <col min="5" max="5" width="13.85546875" style="55" customWidth="1"/>
    <col min="6" max="16384" width="9.140625" style="55"/>
  </cols>
  <sheetData>
    <row r="1" spans="1:5" x14ac:dyDescent="0.2">
      <c r="A1" s="84" t="s">
        <v>21</v>
      </c>
      <c r="B1" s="84"/>
      <c r="C1" s="84"/>
      <c r="D1" s="84"/>
    </row>
    <row r="2" spans="1:5" x14ac:dyDescent="0.2">
      <c r="A2" s="84" t="s">
        <v>47</v>
      </c>
      <c r="B2" s="84"/>
      <c r="C2" s="84"/>
      <c r="D2" s="84"/>
    </row>
    <row r="3" spans="1:5" x14ac:dyDescent="0.2">
      <c r="A3" s="84" t="s">
        <v>91</v>
      </c>
      <c r="B3" s="84"/>
      <c r="C3" s="84"/>
      <c r="D3" s="84"/>
    </row>
    <row r="5" spans="1:5" ht="39" thickBot="1" x14ac:dyDescent="0.25">
      <c r="A5" s="56" t="s">
        <v>48</v>
      </c>
      <c r="B5" s="57" t="s">
        <v>39</v>
      </c>
      <c r="C5" s="57" t="s">
        <v>49</v>
      </c>
      <c r="D5" s="57" t="s">
        <v>50</v>
      </c>
    </row>
    <row r="6" spans="1:5" x14ac:dyDescent="0.2">
      <c r="A6" s="58" t="s">
        <v>51</v>
      </c>
      <c r="B6" s="59">
        <v>2256804</v>
      </c>
      <c r="C6" s="60">
        <v>-1358780</v>
      </c>
      <c r="D6" s="59">
        <v>898024</v>
      </c>
    </row>
    <row r="7" spans="1:5" x14ac:dyDescent="0.2">
      <c r="A7" s="61" t="s">
        <v>52</v>
      </c>
      <c r="B7" s="59">
        <v>0</v>
      </c>
      <c r="C7" s="62">
        <f>'ОПиУ '!D17</f>
        <v>240456</v>
      </c>
      <c r="D7" s="63">
        <f>C7</f>
        <v>240456</v>
      </c>
      <c r="E7" s="64"/>
    </row>
    <row r="8" spans="1:5" ht="13.5" thickBot="1" x14ac:dyDescent="0.25">
      <c r="A8" s="61" t="s">
        <v>53</v>
      </c>
      <c r="B8" s="62">
        <v>0</v>
      </c>
      <c r="C8" s="60">
        <v>0</v>
      </c>
      <c r="D8" s="63">
        <v>0</v>
      </c>
    </row>
    <row r="9" spans="1:5" ht="21" customHeight="1" thickBot="1" x14ac:dyDescent="0.25">
      <c r="A9" s="58" t="s">
        <v>92</v>
      </c>
      <c r="B9" s="65">
        <f>SUM(B6:B8)</f>
        <v>2256804</v>
      </c>
      <c r="C9" s="66">
        <f>SUM(C6:C8)</f>
        <v>-1118324</v>
      </c>
      <c r="D9" s="65">
        <f>SUM(D6:D8)</f>
        <v>1138480</v>
      </c>
    </row>
    <row r="10" spans="1:5" ht="16.5" customHeight="1" thickTop="1" x14ac:dyDescent="0.2">
      <c r="A10" s="61" t="s">
        <v>52</v>
      </c>
      <c r="B10" s="60">
        <v>0</v>
      </c>
      <c r="C10" s="62">
        <f>521199-C7</f>
        <v>280743</v>
      </c>
      <c r="D10" s="63">
        <f>SUM(B10:C10)</f>
        <v>280743</v>
      </c>
    </row>
    <row r="11" spans="1:5" x14ac:dyDescent="0.2">
      <c r="A11" s="61" t="s">
        <v>53</v>
      </c>
      <c r="B11" s="67">
        <v>0</v>
      </c>
      <c r="C11" s="60">
        <v>0</v>
      </c>
      <c r="D11" s="63">
        <f t="shared" ref="D11:D12" si="0">SUM(B11:C11)</f>
        <v>0</v>
      </c>
    </row>
    <row r="12" spans="1:5" ht="13.5" thickBot="1" x14ac:dyDescent="0.25">
      <c r="A12" s="61" t="s">
        <v>54</v>
      </c>
      <c r="B12" s="67"/>
      <c r="C12" s="68">
        <v>-332619</v>
      </c>
      <c r="D12" s="63">
        <f t="shared" si="0"/>
        <v>-332619</v>
      </c>
    </row>
    <row r="13" spans="1:5" ht="13.5" thickBot="1" x14ac:dyDescent="0.25">
      <c r="A13" s="58" t="s">
        <v>55</v>
      </c>
      <c r="B13" s="69">
        <f>SUM(B9:B12)</f>
        <v>2256804</v>
      </c>
      <c r="C13" s="69">
        <f>SUM(C9:C12)</f>
        <v>-1170200</v>
      </c>
      <c r="D13" s="69">
        <f>SUM(D9:D12)</f>
        <v>1086604</v>
      </c>
      <c r="E13" s="70"/>
    </row>
    <row r="14" spans="1:5" ht="15" customHeight="1" thickTop="1" x14ac:dyDescent="0.2">
      <c r="A14" s="61" t="s">
        <v>52</v>
      </c>
      <c r="B14" s="59">
        <v>0</v>
      </c>
      <c r="C14" s="62">
        <f>'ОПиУ '!C17</f>
        <v>220170</v>
      </c>
      <c r="D14" s="63">
        <f>SUM(B14:C14)</f>
        <v>220170</v>
      </c>
      <c r="E14" s="70"/>
    </row>
    <row r="15" spans="1:5" ht="13.5" thickBot="1" x14ac:dyDescent="0.25">
      <c r="A15" s="61" t="s">
        <v>53</v>
      </c>
      <c r="B15" s="71">
        <v>0</v>
      </c>
      <c r="C15" s="60">
        <v>0</v>
      </c>
      <c r="D15" s="63">
        <f>SUM(B15:C15)</f>
        <v>0</v>
      </c>
      <c r="E15" s="70"/>
    </row>
    <row r="16" spans="1:5" ht="13.5" thickBot="1" x14ac:dyDescent="0.25">
      <c r="A16" s="58" t="s">
        <v>93</v>
      </c>
      <c r="B16" s="65">
        <f>SUM(B13:B15)</f>
        <v>2256804</v>
      </c>
      <c r="C16" s="69">
        <f>SUM(C13:C15)</f>
        <v>-950030</v>
      </c>
      <c r="D16" s="65">
        <f>SUM(D13:D15)</f>
        <v>1306774</v>
      </c>
      <c r="E16" s="70"/>
    </row>
    <row r="17" spans="1:4" ht="15" customHeight="1" thickTop="1" x14ac:dyDescent="0.2">
      <c r="A17" s="72"/>
      <c r="B17" s="73"/>
      <c r="C17" s="72"/>
    </row>
    <row r="18" spans="1:4" x14ac:dyDescent="0.2">
      <c r="A18" s="72"/>
      <c r="B18" s="73"/>
      <c r="C18" s="75"/>
    </row>
    <row r="19" spans="1:4" x14ac:dyDescent="0.2">
      <c r="A19" s="72"/>
      <c r="B19" s="75"/>
      <c r="C19" s="75"/>
    </row>
    <row r="20" spans="1:4" x14ac:dyDescent="0.2">
      <c r="A20" s="72"/>
      <c r="B20" s="75"/>
      <c r="C20" s="75"/>
    </row>
    <row r="21" spans="1:4" x14ac:dyDescent="0.2">
      <c r="A21" s="72"/>
      <c r="B21" s="75"/>
      <c r="C21" s="75"/>
    </row>
    <row r="22" spans="1:4" x14ac:dyDescent="0.2">
      <c r="A22" s="72"/>
      <c r="B22" s="75"/>
      <c r="C22" s="75"/>
    </row>
    <row r="23" spans="1:4" x14ac:dyDescent="0.2">
      <c r="A23" s="72"/>
      <c r="B23" s="75"/>
      <c r="C23" s="75"/>
    </row>
    <row r="24" spans="1:4" x14ac:dyDescent="0.2">
      <c r="A24" s="72"/>
      <c r="B24" s="75"/>
      <c r="C24" s="75"/>
    </row>
    <row r="25" spans="1:4" x14ac:dyDescent="0.2">
      <c r="A25" s="72"/>
      <c r="B25" s="75"/>
      <c r="C25" s="75"/>
    </row>
    <row r="26" spans="1:4" x14ac:dyDescent="0.2">
      <c r="A26" s="72"/>
      <c r="B26" s="75"/>
      <c r="C26" s="75"/>
    </row>
    <row r="27" spans="1:4" x14ac:dyDescent="0.2">
      <c r="A27" s="61" t="s">
        <v>15</v>
      </c>
      <c r="B27" s="76"/>
      <c r="C27" s="73"/>
    </row>
    <row r="28" spans="1:4" x14ac:dyDescent="0.2">
      <c r="A28" s="77" t="s">
        <v>16</v>
      </c>
      <c r="B28" s="71"/>
      <c r="C28" s="75" t="s">
        <v>17</v>
      </c>
    </row>
    <row r="29" spans="1:4" x14ac:dyDescent="0.2">
      <c r="A29" s="78"/>
      <c r="B29" s="79"/>
      <c r="C29" s="75" t="s">
        <v>18</v>
      </c>
      <c r="D29" s="80"/>
    </row>
    <row r="30" spans="1:4" x14ac:dyDescent="0.2">
      <c r="A30" s="85"/>
      <c r="B30" s="85"/>
      <c r="C30" s="85"/>
      <c r="D30" s="81"/>
    </row>
    <row r="31" spans="1:4" x14ac:dyDescent="0.2">
      <c r="A31" s="61" t="s">
        <v>19</v>
      </c>
      <c r="B31" s="73"/>
      <c r="C31" s="73"/>
    </row>
    <row r="32" spans="1:4" x14ac:dyDescent="0.2">
      <c r="A32" s="17" t="s">
        <v>20</v>
      </c>
      <c r="B32" s="72"/>
      <c r="C32" s="75" t="s">
        <v>17</v>
      </c>
    </row>
    <row r="33" spans="1:4" x14ac:dyDescent="0.2">
      <c r="A33" s="78"/>
      <c r="B33" s="72"/>
      <c r="C33" s="75" t="s">
        <v>18</v>
      </c>
    </row>
    <row r="34" spans="1:4" x14ac:dyDescent="0.2">
      <c r="A34" s="72"/>
      <c r="B34" s="72"/>
      <c r="C34" s="72"/>
    </row>
    <row r="48" spans="1:4" x14ac:dyDescent="0.2">
      <c r="D48" s="74">
        <v>4</v>
      </c>
    </row>
  </sheetData>
  <mergeCells count="4">
    <mergeCell ref="A1:D1"/>
    <mergeCell ref="A2:D2"/>
    <mergeCell ref="A3:D3"/>
    <mergeCell ref="A30:C30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ОПиУ </vt:lpstr>
      <vt:lpstr>Баланс</vt:lpstr>
      <vt:lpstr>ДДС</vt:lpstr>
      <vt:lpstr>Отчет СК 30062024</vt:lpstr>
      <vt:lpstr>Баланс!Область_печати</vt:lpstr>
      <vt:lpstr>ДДС!Область_печати</vt:lpstr>
      <vt:lpstr>'ОПиУ '!Область_печати</vt:lpstr>
      <vt:lpstr>'Отчет СК 30062024'!Область_печати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Aigul TATYBAYEVA - Tengri Partners</dc:creator>
  <cp:lastModifiedBy>Aigul TATYBAYEVA - Tengri Partners</cp:lastModifiedBy>
  <cp:lastPrinted>2024-08-12T10:28:28Z</cp:lastPrinted>
  <dcterms:created xsi:type="dcterms:W3CDTF">2024-05-13T11:03:56Z</dcterms:created>
  <dcterms:modified xsi:type="dcterms:W3CDTF">2024-08-12T10:28:53Z</dcterms:modified>
</cp:coreProperties>
</file>