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tayeva_A\Desktop\"/>
    </mc:Choice>
  </mc:AlternateContent>
  <xr:revisionPtr revIDLastSave="0" documentId="8_{443AF1B1-CAD8-446C-ABF1-FFD731677D09}" xr6:coauthVersionLast="43" xr6:coauthVersionMax="43" xr10:uidLastSave="{00000000-0000-0000-0000-000000000000}"/>
  <bookViews>
    <workbookView xWindow="-120" yWindow="-120" windowWidth="29040" windowHeight="15990" activeTab="3" xr2:uid="{00000000-000D-0000-FFFF-FFFF00000000}"/>
  </bookViews>
  <sheets>
    <sheet name="1-форма" sheetId="7" r:id="rId1"/>
    <sheet name="2-форма" sheetId="8" r:id="rId2"/>
    <sheet name="3-форма" sheetId="6" r:id="rId3"/>
    <sheet name="4-форма" sheetId="4" r:id="rId4"/>
  </sheets>
  <definedNames>
    <definedName name="_ftn1" localSheetId="1">'2-форма'!$A$53</definedName>
    <definedName name="_ftnref1" localSheetId="1">'2-форма'!#REF!</definedName>
    <definedName name="_Hlk254102507" localSheetId="1">'2-форма'!#REF!</definedName>
    <definedName name="_xlnm.Print_Area" localSheetId="2">'3-форма'!$A$1:$D$4</definedName>
    <definedName name="_xlnm.Print_Area" localSheetId="3">'4-форма'!$A$1:$B$4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4" l="1"/>
  <c r="L16" i="4"/>
  <c r="M24" i="4"/>
  <c r="N24" i="4"/>
  <c r="O24" i="4"/>
  <c r="P24" i="4"/>
  <c r="Q24" i="4"/>
  <c r="R24" i="4"/>
  <c r="S24" i="4"/>
  <c r="L24" i="4"/>
  <c r="S22" i="4"/>
  <c r="R22" i="4"/>
  <c r="Q22" i="4"/>
  <c r="P22" i="4"/>
  <c r="O22" i="4"/>
  <c r="N22" i="4"/>
  <c r="M22" i="4"/>
  <c r="L22" i="4"/>
  <c r="M17" i="4"/>
  <c r="N17" i="4"/>
  <c r="O17" i="4"/>
  <c r="P17" i="4"/>
  <c r="Q17" i="4"/>
  <c r="R17" i="4"/>
  <c r="S17" i="4"/>
  <c r="S16" i="4"/>
  <c r="R16" i="4"/>
  <c r="Q16" i="4"/>
  <c r="P16" i="4"/>
  <c r="O16" i="4"/>
  <c r="N16" i="4"/>
  <c r="M16" i="4"/>
  <c r="S13" i="4"/>
  <c r="R13" i="4"/>
  <c r="M13" i="4"/>
  <c r="N13" i="4"/>
  <c r="O13" i="4"/>
  <c r="P13" i="4"/>
  <c r="Q13" i="4"/>
  <c r="L13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11" i="4"/>
  <c r="I65" i="6"/>
  <c r="G65" i="6"/>
  <c r="I60" i="6"/>
  <c r="G60" i="6"/>
  <c r="I58" i="6"/>
  <c r="G58" i="6"/>
  <c r="I50" i="6"/>
  <c r="G50" i="6"/>
  <c r="I39" i="6"/>
  <c r="G39" i="6"/>
  <c r="I33" i="6"/>
  <c r="G33" i="6"/>
  <c r="I22" i="6"/>
  <c r="G22" i="6"/>
  <c r="I48" i="8"/>
  <c r="G48" i="8"/>
  <c r="I44" i="8"/>
  <c r="G44" i="8"/>
  <c r="I40" i="8"/>
  <c r="G40" i="8"/>
  <c r="I39" i="8"/>
  <c r="G39" i="8"/>
  <c r="I33" i="8"/>
  <c r="G33" i="8"/>
  <c r="I29" i="8"/>
  <c r="G29" i="8"/>
  <c r="I27" i="8"/>
  <c r="G27" i="8"/>
  <c r="I17" i="8"/>
  <c r="G17" i="8"/>
  <c r="I13" i="8"/>
  <c r="G13" i="8"/>
  <c r="I73" i="7"/>
  <c r="G73" i="7"/>
  <c r="I72" i="7"/>
  <c r="G72" i="7"/>
  <c r="I71" i="7"/>
  <c r="G71" i="7"/>
  <c r="I67" i="7"/>
  <c r="G67" i="7"/>
  <c r="I56" i="7"/>
  <c r="G56" i="7"/>
  <c r="I46" i="7"/>
  <c r="G46" i="7"/>
  <c r="I44" i="7"/>
  <c r="G44" i="7"/>
  <c r="I34" i="7"/>
  <c r="G34" i="7"/>
  <c r="I32" i="7"/>
  <c r="G32" i="7"/>
  <c r="I29" i="7"/>
  <c r="G29" i="7"/>
  <c r="I17" i="7"/>
  <c r="G17" i="7"/>
</calcChain>
</file>

<file path=xl/sharedStrings.xml><?xml version="1.0" encoding="utf-8"?>
<sst xmlns="http://schemas.openxmlformats.org/spreadsheetml/2006/main" count="185" uniqueCount="158">
  <si>
    <t>Приме-</t>
  </si>
  <si>
    <t>чания</t>
  </si>
  <si>
    <t>31 декабря</t>
  </si>
  <si>
    <t>АКТИВЫ</t>
  </si>
  <si>
    <t>Основные средства</t>
  </si>
  <si>
    <t>Нематериальные активы</t>
  </si>
  <si>
    <t>Инвестиции в совместные предприятия</t>
  </si>
  <si>
    <t>Отложенные налоговые активы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</si>
  <si>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</si>
  <si>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</si>
  <si>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</si>
  <si>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</si>
  <si>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</si>
  <si>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НДС к возмещению</t>
  </si>
  <si>
    <t>Денежные средства и их эквиваленты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</si>
  <si>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</si>
  <si>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</si>
  <si>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</si>
  <si>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</si>
  <si>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</si>
  <si>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</si>
  <si>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хеджирования</t>
  </si>
  <si>
    <t>Резерв от пересчета иностранных валют</t>
  </si>
  <si>
    <t>Нераспределенная прибыль</t>
  </si>
  <si>
    <t>Итого капитал</t>
  </si>
  <si>
    <t>Приме-чания</t>
  </si>
  <si>
    <t>Долгосрочные обязательства</t>
  </si>
  <si>
    <t>Займы</t>
  </si>
  <si>
    <t>Обязательства по вознаграждениям работникам</t>
  </si>
  <si>
    <t>Итого долгосрочные обязательства</t>
  </si>
  <si>
    <t>Текущие обязательства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</si>
  <si>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</si>
  <si>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</si>
  <si>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</si>
  <si>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</si>
  <si>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Продолжающаяся деятельность</t>
  </si>
  <si>
    <t>Доходы</t>
  </si>
  <si>
    <t>Грузовые перевозки</t>
  </si>
  <si>
    <t>Пассажирские перевозки</t>
  </si>
  <si>
    <t>Государственные субсидии</t>
  </si>
  <si>
    <t>Прочие доходы</t>
  </si>
  <si>
    <t>Итого доходы</t>
  </si>
  <si>
    <t>Себестоимость реализации</t>
  </si>
  <si>
    <t>Общие и административные расходы</t>
  </si>
  <si>
    <t>Финансовые затраты</t>
  </si>
  <si>
    <t>Финансовый доход</t>
  </si>
  <si>
    <t>Обесценение активов</t>
  </si>
  <si>
    <t>Прекращенная деятельность</t>
  </si>
  <si>
    <t>Акционеру</t>
  </si>
  <si>
    <t>Движение денежных средств от операционной деятельности:</t>
  </si>
  <si>
    <t>Корректировки на:</t>
  </si>
  <si>
    <t>Износ и амортизацию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</si>
  <si>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</si>
  <si>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</si>
  <si>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</si>
  <si>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</si>
  <si>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обязательств по вознаграждениям работникам</t>
  </si>
  <si>
    <t>Проценты полученные</t>
  </si>
  <si>
    <t>Движение денежных средств от инвестиционной деятельности:</t>
  </si>
  <si>
    <t>Инвестиции в прочие финансовые активы</t>
  </si>
  <si>
    <t>Движение денежных средств от финансовой деятельности:</t>
  </si>
  <si>
    <t>-</t>
  </si>
  <si>
    <t>Получение займов</t>
  </si>
  <si>
    <t>Денежные средства и их эквиваленты на конец периода</t>
  </si>
  <si>
    <t>Неденежные операции:</t>
  </si>
  <si>
    <t>Денежные средства, полученные от операционной деятельности</t>
  </si>
  <si>
    <t>Дивиденды, полученные от совместных предприятий</t>
  </si>
  <si>
    <t>Эффект изменения валютных курсов на балансы денежных средств и их эквивалентов, деноминированных в иностранной валюте</t>
  </si>
  <si>
    <t>Прочие текущие финансовые активы</t>
  </si>
  <si>
    <t>Прочие долгосрочные обязательства</t>
  </si>
  <si>
    <t>Прочие текущие обязательства</t>
  </si>
  <si>
    <t>2018 г.</t>
  </si>
  <si>
    <t>Расходы по корпоративному подоходному налогу, отраженные в прибылях и убытках, включая прекращенную деятельность</t>
  </si>
  <si>
    <t>Прочее</t>
  </si>
  <si>
    <t>(неаудиро-вано)</t>
  </si>
  <si>
    <t>Долгосрочные активы</t>
  </si>
  <si>
    <t>Инвестиции в ассоциированные предприятия</t>
  </si>
  <si>
    <t>Капитал Акционера</t>
  </si>
  <si>
    <t>Неконтролирующие доли</t>
  </si>
  <si>
    <t>Отложенные налоговые обязательства</t>
  </si>
  <si>
    <t>Торговая кредиторская задолженность</t>
  </si>
  <si>
    <t>Доля в прибыли/(убытке) ассоциированных и совместных предприятий</t>
  </si>
  <si>
    <t>(Убыток)/прибыль за период от прекращенной деятельности</t>
  </si>
  <si>
    <t>(Убыток)/прибыль за период, относящийся к:</t>
  </si>
  <si>
    <t>Неконтролирующим долям</t>
  </si>
  <si>
    <t>Изменение прочих налогов к уплате</t>
  </si>
  <si>
    <t>Проценты уплаченные</t>
  </si>
  <si>
    <t>Корпоративный подоходный налог уплаченный</t>
  </si>
  <si>
    <t>Поступление от продажи прочих долгосрочных активов</t>
  </si>
  <si>
    <t>Приобретение инвестиций в ассоциированные предприятия</t>
  </si>
  <si>
    <t>Погашение займов</t>
  </si>
  <si>
    <t>Денежные средства и их эквиваленты на начало периода</t>
  </si>
  <si>
    <t>Приобретение основных средств за счет заемных средств, напрямую перечисленных банком поставщику</t>
  </si>
  <si>
    <t>Взаимозачет задолженности по железнодорожным администрациям</t>
  </si>
  <si>
    <t>Дополни-тельный оплаченный капитал</t>
  </si>
  <si>
    <t>Резерв хеджирова-ния</t>
  </si>
  <si>
    <t>Нераспре-деленная прибыль</t>
  </si>
  <si>
    <t>Доля Акционера</t>
  </si>
  <si>
    <t>(Убыток)/прибыль за период</t>
  </si>
  <si>
    <t>На 1 января 2018 г.</t>
  </si>
  <si>
    <t>Пересчитанное сальдо на 1 января 2018 г.</t>
  </si>
  <si>
    <t>31 марта</t>
  </si>
  <si>
    <t>2019 г.</t>
  </si>
  <si>
    <t>Предоплата по подоходному налогу</t>
  </si>
  <si>
    <t>Актив по договорам с покупателями</t>
  </si>
  <si>
    <t xml:space="preserve">Активы, классифицированные для продажи и </t>
  </si>
  <si>
    <t>распределения в пользу Акционера</t>
  </si>
  <si>
    <t>Дополнительно оплаченный капитал</t>
  </si>
  <si>
    <t>Обязательства по аренде</t>
  </si>
  <si>
    <t>Обязательства по договорам с покупателями</t>
  </si>
  <si>
    <t>Неотменяемое обязательство в пользу Акционера</t>
  </si>
  <si>
    <t xml:space="preserve">Обязательства, связанные с активами, </t>
  </si>
  <si>
    <t xml:space="preserve">классифицированными как </t>
  </si>
  <si>
    <t>предназначенные для продажи</t>
  </si>
  <si>
    <t>Три месяца, закончившиеся 31 марта</t>
  </si>
  <si>
    <t>2019 г.</t>
  </si>
  <si>
    <r>
      <t>2018 г.</t>
    </r>
    <r>
      <rPr>
        <b/>
        <vertAlign val="superscript"/>
        <sz val="8"/>
        <rFont val="Verdana"/>
        <family val="2"/>
        <charset val="204"/>
      </rPr>
      <t>1</t>
    </r>
  </si>
  <si>
    <t>Валовая прибыль</t>
  </si>
  <si>
    <t>Прибыль от курсовой разницы</t>
  </si>
  <si>
    <t xml:space="preserve">Прочие прибыли и убытки, нетто </t>
  </si>
  <si>
    <t>(Убыток)/прибыль до налогообложения</t>
  </si>
  <si>
    <t>Расходы по корпоративному подоходному налогу</t>
  </si>
  <si>
    <t>(Убыток)/прибыль за период от продолжающейся деятельности</t>
  </si>
  <si>
    <t>Прочий совокупный доход за период, за вычетом налога на прибыль:</t>
  </si>
  <si>
    <t>Статьи, подлежащие последующей реклассификации в прибыли или убытки:</t>
  </si>
  <si>
    <t>Чистая прибыль по инструментам хеджирования денежных потоков</t>
  </si>
  <si>
    <t>Реклассификация убытка по инструментам хеджирования денежных потоков в состав убытка за период</t>
  </si>
  <si>
    <t>Курсовые разницы от пересчета иностранного подразделения в валюту отчетности</t>
  </si>
  <si>
    <t>Прочий совокупный доход за период</t>
  </si>
  <si>
    <t>Итого совокупный доход за период</t>
  </si>
  <si>
    <t>Совокупный доход за период, относящийся к:</t>
  </si>
  <si>
    <t>(Убыток)/прибыль на акцию от продолжающейся и прекращенной деятельности, в тенге</t>
  </si>
  <si>
    <t>(Убыток)/прибыль на акцию от продолжающейся деятельности, в тенге</t>
  </si>
  <si>
    <t xml:space="preserve">Три месяца, закончившиеся                            31 марта </t>
  </si>
  <si>
    <t>12, 23</t>
  </si>
  <si>
    <t>Расходы по вознаграждению работников по окончании трудовой деятельности и прочие долгосрочные вознаграждения работникам</t>
  </si>
  <si>
    <t>Долю в (прибыли)/убытке ассоциированных и совместных предприятий</t>
  </si>
  <si>
    <t>Начисление резерва по обесценению по дебиторской задолженности</t>
  </si>
  <si>
    <t>Прибыль от реализации долей в совместных предприятиях, не являющихся компонентом прекращенной деятельности</t>
  </si>
  <si>
    <t>Операционный доход до изменений в оборотном капитале и прочих статьях баланса</t>
  </si>
  <si>
    <t>Изменение прочих обязательств</t>
  </si>
  <si>
    <t>Чистое движение денежных средств от операционной деятельности</t>
  </si>
  <si>
    <t>Приобретение основных средств, включая изменения в авансах, оплаченных за основные средства</t>
  </si>
  <si>
    <t>Поступление от выбытия прочих финансовых активов</t>
  </si>
  <si>
    <t>Чистые движение денежных средств от инвестиционной деятельности</t>
  </si>
  <si>
    <t>Распределения выплаченные</t>
  </si>
  <si>
    <t>Чистое движение денежных средств от финансовой деятельности</t>
  </si>
  <si>
    <t>Чистое уменьшение денежных средств и их эквивалентов</t>
  </si>
  <si>
    <t>Эффект изменения резерва под ожидаемые кредитные убытки</t>
  </si>
  <si>
    <t>Неконтро-лирующие доли</t>
  </si>
  <si>
    <t>Эффект от применения МСФО (IFRS) 9, за вычетом эффекта отложенного налога              834 млн. тенге</t>
  </si>
  <si>
    <t>Прибыль за период</t>
  </si>
  <si>
    <t>Прочий совокупный доход/(убыток) за период</t>
  </si>
  <si>
    <t>Итого совокупный доход/(убыток) за период</t>
  </si>
  <si>
    <t>На 31 марта 2018 г. (неаудировано)</t>
  </si>
  <si>
    <t>На 1 января 2019 г.</t>
  </si>
  <si>
    <t>Выпуск акций</t>
  </si>
  <si>
    <t>На 31 марта 2019 г.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</si>
</sst>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b/>
      <sz val="7"/>
      <name val="Verdana"/>
      <family val="2"/>
      <charset val="204"/>
    </font>
    <font>
      <sz val="7"/>
      <name val="Verdana"/>
      <family val="2"/>
      <charset val="204"/>
    </font>
    <font>
      <b/>
      <vertAlign val="superscript"/>
      <sz val="8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164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65" fontId="0" fillId="0" borderId="0" xfId="4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0" borderId="0" xfId="4" applyNumberFormat="1" applyFont="1" applyBorder="1"/>
    <xf numFmtId="165" fontId="7" fillId="0" borderId="0" xfId="4" applyNumberFormat="1" applyFont="1" applyBorder="1" applyAlignment="1">
      <alignment horizontal="center" vertical="center" wrapText="1"/>
    </xf>
    <xf numFmtId="165" fontId="8" fillId="0" borderId="0" xfId="4" applyNumberFormat="1" applyFont="1" applyBorder="1" applyAlignment="1">
      <alignment horizontal="right" vertical="center" wrapText="1"/>
    </xf>
    <xf numFmtId="165" fontId="7" fillId="0" borderId="0" xfId="4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right" vertical="center" wrapText="1" indent="2"/>
    </xf>
    <xf numFmtId="0" fontId="8" fillId="0" borderId="0" xfId="0" applyFont="1" applyAlignment="1">
      <alignment horizontal="left" vertical="center" wrapText="1" indent="2"/>
    </xf>
    <xf numFmtId="3" fontId="8" fillId="0" borderId="0" xfId="0" applyNumberFormat="1" applyFont="1" applyAlignment="1">
      <alignment horizontal="right" vertical="center" wrapText="1" indent="2"/>
    </xf>
    <xf numFmtId="3" fontId="8" fillId="0" borderId="1" xfId="0" applyNumberFormat="1" applyFont="1" applyBorder="1" applyAlignment="1">
      <alignment horizontal="right" vertical="center" wrapText="1" indent="2"/>
    </xf>
    <xf numFmtId="3" fontId="7" fillId="0" borderId="1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right" vertical="center" wrapText="1" indent="2"/>
    </xf>
    <xf numFmtId="3" fontId="7" fillId="0" borderId="0" xfId="0" applyNumberFormat="1" applyFont="1" applyAlignment="1">
      <alignment horizontal="right" vertical="center" wrapText="1" indent="2"/>
    </xf>
    <xf numFmtId="3" fontId="7" fillId="0" borderId="3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 indent="2"/>
    </xf>
    <xf numFmtId="3" fontId="8" fillId="0" borderId="1" xfId="0" applyNumberFormat="1" applyFont="1" applyBorder="1" applyAlignment="1">
      <alignment horizontal="right" vertical="center" wrapText="1" indent="2"/>
    </xf>
    <xf numFmtId="0" fontId="8" fillId="0" borderId="0" xfId="0" applyFont="1" applyAlignment="1">
      <alignment horizontal="right" vertical="center" wrapText="1" indent="2"/>
    </xf>
    <xf numFmtId="3" fontId="8" fillId="0" borderId="0" xfId="0" applyNumberFormat="1" applyFont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8" fillId="0" borderId="0" xfId="4" applyNumberFormat="1" applyFont="1" applyBorder="1" applyAlignment="1">
      <alignment vertical="center" wrapText="1"/>
    </xf>
    <xf numFmtId="165" fontId="7" fillId="0" borderId="0" xfId="4" applyNumberFormat="1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5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 indent="1"/>
    </xf>
    <xf numFmtId="3" fontId="11" fillId="0" borderId="0" xfId="0" applyNumberFormat="1" applyFont="1" applyAlignment="1">
      <alignment horizontal="right" vertical="center" wrapText="1" indent="1"/>
    </xf>
    <xf numFmtId="3" fontId="10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right" vertical="center" wrapText="1" indent="1"/>
    </xf>
    <xf numFmtId="0" fontId="11" fillId="0" borderId="1" xfId="0" applyFont="1" applyBorder="1" applyAlignment="1">
      <alignment horizontal="right" vertical="center" wrapText="1" indent="1"/>
    </xf>
    <xf numFmtId="3" fontId="11" fillId="0" borderId="1" xfId="0" applyNumberFormat="1" applyFont="1" applyBorder="1" applyAlignment="1">
      <alignment horizontal="right" vertical="center" wrapText="1" indent="1"/>
    </xf>
    <xf numFmtId="3" fontId="10" fillId="0" borderId="3" xfId="0" applyNumberFormat="1" applyFont="1" applyBorder="1" applyAlignment="1">
      <alignment horizontal="right" vertical="center" wrapText="1" indent="1"/>
    </xf>
    <xf numFmtId="0" fontId="10" fillId="0" borderId="3" xfId="0" applyFont="1" applyBorder="1" applyAlignment="1">
      <alignment horizontal="right" vertical="center" wrapText="1" indent="1"/>
    </xf>
    <xf numFmtId="3" fontId="10" fillId="0" borderId="5" xfId="0" applyNumberFormat="1" applyFont="1" applyBorder="1" applyAlignment="1">
      <alignment horizontal="right" vertical="center" wrapText="1" indent="1"/>
    </xf>
    <xf numFmtId="0" fontId="10" fillId="0" borderId="5" xfId="0" applyFont="1" applyBorder="1" applyAlignment="1">
      <alignment horizontal="right" vertical="center" wrapText="1" indent="1"/>
    </xf>
  </cellXfs>
  <cellStyles count="6">
    <cellStyle name="Гиперссылка" xfId="5" builtinId="8"/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3" xr:uid="{00000000-0005-0000-0000-000003000000}"/>
    <cellStyle name="Финансовый" xfId="4" builtin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1:J74"/>
  <sheetViews>
    <sheetView topLeftCell="A46" zoomScale="90" zoomScaleNormal="90" workbookViewId="0">
      <selection activeCell="M56" sqref="M56"/>
    </sheetView>
  </sheetViews>
  <sheetFormatPr defaultRowHeight="15" x14ac:dyDescent="0.25"/>
  <cols>
    <col min="1" max="1" width="36.85546875" customWidth="1"/>
    <col min="3" max="3" width="22.28515625" style="8" customWidth="1"/>
    <col min="4" max="4" width="8.42578125" style="8" customWidth="1"/>
    <col min="5" max="5" width="16" style="8" customWidth="1"/>
    <col min="6" max="6" width="12.140625" style="8" customWidth="1"/>
    <col min="7" max="7" width="12.7109375" style="8" bestFit="1" customWidth="1"/>
    <col min="8" max="10" width="9.140625" style="8"/>
  </cols>
  <sheetData>
    <row r="1" spans="1:5" x14ac:dyDescent="0.25">
      <c r="A1" s="1"/>
    </row>
    <row r="2" spans="1:5" x14ac:dyDescent="0.25">
      <c r="A2" s="1"/>
    </row>
    <row r="3" spans="1:5" x14ac:dyDescent="0.25">
      <c r="A3" s="1"/>
    </row>
    <row r="4" spans="1:5" x14ac:dyDescent="0.25">
      <c r="A4" s="1"/>
    </row>
    <row r="5" spans="1:5" x14ac:dyDescent="0.25">
      <c r="A5" s="34"/>
      <c r="B5" s="13" t="s">
        <v>0</v>
      </c>
      <c r="C5" s="13" t="s">
        <v>101</v>
      </c>
      <c r="D5" s="14"/>
      <c r="E5" s="13" t="s">
        <v>2</v>
      </c>
    </row>
    <row r="6" spans="1:5" x14ac:dyDescent="0.25">
      <c r="A6" s="34"/>
      <c r="B6" s="13" t="s">
        <v>1</v>
      </c>
      <c r="C6" s="13" t="s">
        <v>102</v>
      </c>
      <c r="D6" s="14"/>
      <c r="E6" s="13" t="s">
        <v>71</v>
      </c>
    </row>
    <row r="7" spans="1:5" ht="15.75" thickBot="1" x14ac:dyDescent="0.3">
      <c r="A7" s="34"/>
      <c r="B7" s="2"/>
      <c r="C7" s="24" t="s">
        <v>74</v>
      </c>
      <c r="D7" s="14"/>
      <c r="E7" s="25"/>
    </row>
    <row r="8" spans="1:5" x14ac:dyDescent="0.25">
      <c r="A8" s="23" t="s">
        <v>3</v>
      </c>
      <c r="B8" s="13"/>
      <c r="C8" s="26"/>
      <c r="D8" s="26"/>
      <c r="E8" s="26"/>
    </row>
    <row r="9" spans="1:5" x14ac:dyDescent="0.25">
      <c r="A9" s="23" t="s">
        <v>75</v>
      </c>
      <c r="B9" s="13"/>
      <c r="C9" s="26"/>
      <c r="D9" s="26"/>
      <c r="E9" s="26"/>
    </row>
    <row r="10" spans="1:5" x14ac:dyDescent="0.25">
      <c r="A10" s="27" t="s">
        <v>4</v>
      </c>
      <c r="B10" s="5">
        <v>7</v>
      </c>
      <c r="C10" s="28">
        <v>2740633</v>
      </c>
      <c r="D10" s="26"/>
      <c r="E10" s="28">
        <v>2741395</v>
      </c>
    </row>
    <row r="11" spans="1:5" x14ac:dyDescent="0.25">
      <c r="A11" s="27" t="s">
        <v>5</v>
      </c>
      <c r="B11" s="13"/>
      <c r="C11" s="28">
        <v>10957</v>
      </c>
      <c r="D11" s="26"/>
      <c r="E11" s="28">
        <v>11874</v>
      </c>
    </row>
    <row r="12" spans="1:5" ht="21" x14ac:dyDescent="0.25">
      <c r="A12" s="27" t="s">
        <v>6</v>
      </c>
      <c r="B12" s="13"/>
      <c r="C12" s="28">
        <v>16293</v>
      </c>
      <c r="D12" s="26"/>
      <c r="E12" s="28">
        <v>15493</v>
      </c>
    </row>
    <row r="13" spans="1:5" ht="21" x14ac:dyDescent="0.25">
      <c r="A13" s="27" t="s">
        <v>76</v>
      </c>
      <c r="B13" s="13"/>
      <c r="C13" s="28">
        <v>17731</v>
      </c>
      <c r="D13" s="26"/>
      <c r="E13" s="28">
        <v>16866</v>
      </c>
    </row>
    <row r="14" spans="1:5" x14ac:dyDescent="0.25">
      <c r="A14" s="27" t="s">
        <v>7</v>
      </c>
      <c r="B14" s="13"/>
      <c r="C14" s="28">
        <v>4747</v>
      </c>
      <c r="D14" s="26"/>
      <c r="E14" s="28">
        <v>6424</v>
      </c>
    </row>
    <row r="15" spans="1:5" ht="15.75" thickBot="1" x14ac:dyDescent="0.3">
      <c r="A15" s="27" t="s">
        <v>8</v>
      </c>
      <c r="B15" s="5">
        <v>8</v>
      </c>
      <c r="C15" s="29">
        <v>107809</v>
      </c>
      <c r="D15" s="26"/>
      <c r="E15" s="29">
        <v>102800</v>
      </c>
    </row>
    <row r="16" spans="1:5" x14ac:dyDescent="0.25">
      <c r="A16" s="27"/>
      <c r="B16" s="13"/>
      <c r="C16" s="26"/>
      <c r="D16" s="26"/>
      <c r="E16" s="26"/>
    </row>
    <row r="17" spans="1:9" ht="15.75" thickBot="1" x14ac:dyDescent="0.3">
      <c r="A17" s="23" t="s">
        <v>9</v>
      </c>
      <c r="B17" s="5"/>
      <c r="C17" s="30">
        <v>2898170</v>
      </c>
      <c r="D17" s="31"/>
      <c r="E17" s="30">
        <v>2894852</v>
      </c>
      <c r="G17" s="8">
        <f>SUM(C10:C15)-C17</f>
        <v>0</v>
      </c>
      <c r="I17" s="8">
        <f>SUM(E10:E15)-E17</f>
        <v>0</v>
      </c>
    </row>
    <row r="18" spans="1:9" x14ac:dyDescent="0.25">
      <c r="A18" s="27"/>
      <c r="B18" s="13"/>
      <c r="C18" s="26"/>
      <c r="D18" s="26"/>
      <c r="E18" s="26"/>
    </row>
    <row r="19" spans="1:9" x14ac:dyDescent="0.25">
      <c r="A19" s="23" t="s">
        <v>10</v>
      </c>
      <c r="B19" s="13"/>
      <c r="C19" s="26"/>
      <c r="D19" s="26"/>
      <c r="E19" s="26"/>
    </row>
    <row r="20" spans="1:9" ht="21" x14ac:dyDescent="0.25">
      <c r="A20" s="27" t="s">
        <v>14</v>
      </c>
      <c r="B20" s="5">
        <v>9</v>
      </c>
      <c r="C20" s="28">
        <v>52904</v>
      </c>
      <c r="D20" s="26"/>
      <c r="E20" s="28">
        <v>66606</v>
      </c>
    </row>
    <row r="21" spans="1:9" x14ac:dyDescent="0.25">
      <c r="A21" s="27" t="s">
        <v>13</v>
      </c>
      <c r="B21" s="13"/>
      <c r="C21" s="28">
        <v>14169</v>
      </c>
      <c r="D21" s="26"/>
      <c r="E21" s="28">
        <v>18274</v>
      </c>
    </row>
    <row r="22" spans="1:9" x14ac:dyDescent="0.25">
      <c r="A22" s="27" t="s">
        <v>68</v>
      </c>
      <c r="B22" s="13"/>
      <c r="C22" s="26">
        <v>232</v>
      </c>
      <c r="D22" s="26"/>
      <c r="E22" s="26">
        <v>287</v>
      </c>
    </row>
    <row r="23" spans="1:9" x14ac:dyDescent="0.25">
      <c r="A23" s="27" t="s">
        <v>11</v>
      </c>
      <c r="B23" s="13"/>
      <c r="C23" s="28">
        <v>35925</v>
      </c>
      <c r="D23" s="26"/>
      <c r="E23" s="28">
        <v>35162</v>
      </c>
    </row>
    <row r="24" spans="1:9" x14ac:dyDescent="0.25">
      <c r="A24" s="27" t="s">
        <v>12</v>
      </c>
      <c r="B24" s="5">
        <v>10</v>
      </c>
      <c r="C24" s="28">
        <v>23729</v>
      </c>
      <c r="D24" s="26"/>
      <c r="E24" s="28">
        <v>21639</v>
      </c>
    </row>
    <row r="25" spans="1:9" x14ac:dyDescent="0.25">
      <c r="A25" s="27" t="s">
        <v>103</v>
      </c>
      <c r="B25" s="13"/>
      <c r="C25" s="28">
        <v>2315</v>
      </c>
      <c r="D25" s="26"/>
      <c r="E25" s="28">
        <v>2311</v>
      </c>
    </row>
    <row r="26" spans="1:9" x14ac:dyDescent="0.25">
      <c r="A26" s="27" t="s">
        <v>104</v>
      </c>
      <c r="B26" s="13"/>
      <c r="C26" s="28">
        <v>3076</v>
      </c>
      <c r="D26" s="26"/>
      <c r="E26" s="28">
        <v>3076</v>
      </c>
    </row>
    <row r="27" spans="1:9" ht="15.75" thickBot="1" x14ac:dyDescent="0.3">
      <c r="A27" s="27" t="s">
        <v>15</v>
      </c>
      <c r="B27" s="5">
        <v>11</v>
      </c>
      <c r="C27" s="29">
        <v>59474</v>
      </c>
      <c r="D27" s="26"/>
      <c r="E27" s="29">
        <v>56890</v>
      </c>
    </row>
    <row r="28" spans="1:9" x14ac:dyDescent="0.25">
      <c r="A28" s="27"/>
      <c r="B28" s="13"/>
      <c r="C28" s="26"/>
      <c r="D28" s="26"/>
      <c r="E28" s="26"/>
    </row>
    <row r="29" spans="1:9" x14ac:dyDescent="0.25">
      <c r="A29" s="27"/>
      <c r="B29" s="13"/>
      <c r="C29" s="32">
        <v>191824</v>
      </c>
      <c r="D29" s="31"/>
      <c r="E29" s="32">
        <v>204245</v>
      </c>
      <c r="G29" s="8">
        <f>SUM(C20:C27)-C29</f>
        <v>0</v>
      </c>
      <c r="I29" s="8">
        <f>SUM(E20:E27)-E29</f>
        <v>0</v>
      </c>
    </row>
    <row r="30" spans="1:9" ht="21" x14ac:dyDescent="0.25">
      <c r="A30" s="27" t="s">
        <v>105</v>
      </c>
      <c r="B30" s="35">
        <v>12</v>
      </c>
      <c r="C30" s="36">
        <v>100771</v>
      </c>
      <c r="D30" s="38"/>
      <c r="E30" s="36">
        <v>99336</v>
      </c>
    </row>
    <row r="31" spans="1:9" ht="15.75" thickBot="1" x14ac:dyDescent="0.3">
      <c r="A31" s="27" t="s">
        <v>106</v>
      </c>
      <c r="B31" s="35"/>
      <c r="C31" s="37"/>
      <c r="D31" s="38"/>
      <c r="E31" s="37"/>
    </row>
    <row r="32" spans="1:9" ht="15.75" thickBot="1" x14ac:dyDescent="0.3">
      <c r="A32" s="23" t="s">
        <v>16</v>
      </c>
      <c r="B32" s="5"/>
      <c r="C32" s="30">
        <v>292595</v>
      </c>
      <c r="D32" s="31"/>
      <c r="E32" s="30">
        <v>303581</v>
      </c>
      <c r="G32" s="8">
        <f>SUM(C29:C31)-C32</f>
        <v>0</v>
      </c>
      <c r="I32" s="8">
        <f>SUM(E29:E31)-E32</f>
        <v>0</v>
      </c>
    </row>
    <row r="33" spans="1:9" x14ac:dyDescent="0.25">
      <c r="A33" s="23"/>
      <c r="B33" s="5"/>
      <c r="C33" s="31"/>
      <c r="D33" s="31"/>
      <c r="E33" s="31"/>
    </row>
    <row r="34" spans="1:9" ht="15.75" thickBot="1" x14ac:dyDescent="0.3">
      <c r="A34" s="23" t="s">
        <v>17</v>
      </c>
      <c r="B34" s="5"/>
      <c r="C34" s="33">
        <v>3190765</v>
      </c>
      <c r="D34" s="31"/>
      <c r="E34" s="33">
        <v>3198433</v>
      </c>
      <c r="G34" s="8">
        <f>C32+C17-C34</f>
        <v>0</v>
      </c>
      <c r="I34" s="8">
        <f>E32+E17-E34</f>
        <v>0</v>
      </c>
    </row>
    <row r="35" spans="1:9" ht="15.75" thickTop="1" x14ac:dyDescent="0.25">
      <c r="A35" s="27"/>
      <c r="B35" s="13"/>
      <c r="C35" s="26"/>
      <c r="D35" s="26"/>
      <c r="E35" s="26"/>
    </row>
    <row r="36" spans="1:9" x14ac:dyDescent="0.25">
      <c r="A36" s="23" t="s">
        <v>18</v>
      </c>
      <c r="B36" s="13"/>
      <c r="C36" s="26"/>
      <c r="D36" s="26"/>
      <c r="E36" s="26"/>
    </row>
    <row r="37" spans="1:9" x14ac:dyDescent="0.25">
      <c r="A37" s="23" t="s">
        <v>19</v>
      </c>
      <c r="B37" s="13"/>
      <c r="C37" s="26"/>
      <c r="D37" s="26"/>
      <c r="E37" s="26"/>
    </row>
    <row r="38" spans="1:9" x14ac:dyDescent="0.25">
      <c r="A38" s="27" t="s">
        <v>20</v>
      </c>
      <c r="B38" s="13"/>
      <c r="C38" s="28">
        <v>1062925</v>
      </c>
      <c r="D38" s="26"/>
      <c r="E38" s="28">
        <v>1062635</v>
      </c>
    </row>
    <row r="39" spans="1:9" x14ac:dyDescent="0.25">
      <c r="A39" s="27" t="s">
        <v>107</v>
      </c>
      <c r="B39" s="13"/>
      <c r="C39" s="26" t="s">
        <v>61</v>
      </c>
      <c r="D39" s="26"/>
      <c r="E39" s="26">
        <v>290</v>
      </c>
    </row>
    <row r="40" spans="1:9" x14ac:dyDescent="0.25">
      <c r="A40" s="27" t="s">
        <v>21</v>
      </c>
      <c r="B40" s="5">
        <v>13</v>
      </c>
      <c r="C40" s="28">
        <v>-35049</v>
      </c>
      <c r="D40" s="26"/>
      <c r="E40" s="28">
        <v>-56579</v>
      </c>
    </row>
    <row r="41" spans="1:9" ht="21" x14ac:dyDescent="0.25">
      <c r="A41" s="27" t="s">
        <v>22</v>
      </c>
      <c r="B41" s="5"/>
      <c r="C41" s="28">
        <v>6338</v>
      </c>
      <c r="D41" s="26"/>
      <c r="E41" s="28">
        <v>5892</v>
      </c>
    </row>
    <row r="42" spans="1:9" ht="15.75" thickBot="1" x14ac:dyDescent="0.3">
      <c r="A42" s="27" t="s">
        <v>23</v>
      </c>
      <c r="B42" s="26"/>
      <c r="C42" s="29">
        <v>93603</v>
      </c>
      <c r="D42" s="26"/>
      <c r="E42" s="29">
        <v>102243</v>
      </c>
    </row>
    <row r="43" spans="1:9" x14ac:dyDescent="0.25">
      <c r="A43" s="27"/>
      <c r="B43" s="26"/>
      <c r="C43" s="26"/>
      <c r="D43" s="26"/>
      <c r="E43" s="26"/>
    </row>
    <row r="44" spans="1:9" x14ac:dyDescent="0.25">
      <c r="A44" s="27" t="s">
        <v>77</v>
      </c>
      <c r="B44" s="26"/>
      <c r="C44" s="28">
        <v>1127817</v>
      </c>
      <c r="D44" s="26"/>
      <c r="E44" s="28">
        <v>1114481</v>
      </c>
      <c r="G44" s="8">
        <f>SUM(C38:C42)-C44</f>
        <v>0</v>
      </c>
      <c r="I44" s="8">
        <f>SUM(E38:E42)-E44</f>
        <v>0</v>
      </c>
    </row>
    <row r="45" spans="1:9" ht="15.75" thickBot="1" x14ac:dyDescent="0.3">
      <c r="A45" s="27" t="s">
        <v>78</v>
      </c>
      <c r="B45" s="26"/>
      <c r="C45" s="29">
        <v>26445</v>
      </c>
      <c r="D45" s="26"/>
      <c r="E45" s="29">
        <v>26354</v>
      </c>
    </row>
    <row r="46" spans="1:9" x14ac:dyDescent="0.25">
      <c r="A46" s="27"/>
      <c r="B46" s="26"/>
      <c r="C46" s="26"/>
      <c r="D46" s="26"/>
      <c r="E46" s="26"/>
      <c r="G46" s="8">
        <f>SUM(C44:C45)-C47</f>
        <v>0</v>
      </c>
      <c r="I46" s="8">
        <f>SUM(E44:E45)-E47</f>
        <v>0</v>
      </c>
    </row>
    <row r="47" spans="1:9" ht="15.75" thickBot="1" x14ac:dyDescent="0.3">
      <c r="A47" s="23" t="s">
        <v>24</v>
      </c>
      <c r="B47" s="5"/>
      <c r="C47" s="33">
        <v>1154262</v>
      </c>
      <c r="D47" s="31"/>
      <c r="E47" s="33">
        <v>1140835</v>
      </c>
    </row>
    <row r="48" spans="1:9" ht="15.75" thickTop="1" x14ac:dyDescent="0.25">
      <c r="A48" s="3"/>
      <c r="B48" s="4"/>
      <c r="C48" s="17"/>
      <c r="D48" s="17"/>
      <c r="E48" s="15"/>
    </row>
    <row r="49" spans="1:9" x14ac:dyDescent="0.25">
      <c r="A49" s="3" t="s">
        <v>26</v>
      </c>
      <c r="B49" s="4"/>
      <c r="C49" s="4"/>
      <c r="D49" s="4"/>
      <c r="E49" s="4"/>
    </row>
    <row r="50" spans="1:9" x14ac:dyDescent="0.25">
      <c r="A50" s="6" t="s">
        <v>27</v>
      </c>
      <c r="B50" s="5">
        <v>14</v>
      </c>
      <c r="C50" s="39">
        <v>1241393</v>
      </c>
      <c r="D50" s="4"/>
      <c r="E50" s="39">
        <v>1207113</v>
      </c>
    </row>
    <row r="51" spans="1:9" x14ac:dyDescent="0.25">
      <c r="A51" s="6" t="s">
        <v>79</v>
      </c>
      <c r="B51" s="5"/>
      <c r="C51" s="39">
        <v>224921</v>
      </c>
      <c r="D51" s="4"/>
      <c r="E51" s="39">
        <v>226338</v>
      </c>
    </row>
    <row r="52" spans="1:9" ht="21" x14ac:dyDescent="0.25">
      <c r="A52" s="6" t="s">
        <v>28</v>
      </c>
      <c r="B52" s="5"/>
      <c r="C52" s="39">
        <v>32110</v>
      </c>
      <c r="D52" s="4"/>
      <c r="E52" s="39">
        <v>31948</v>
      </c>
    </row>
    <row r="53" spans="1:9" x14ac:dyDescent="0.25">
      <c r="A53" s="6" t="s">
        <v>108</v>
      </c>
      <c r="B53" s="5">
        <v>15</v>
      </c>
      <c r="C53" s="39">
        <v>29511</v>
      </c>
      <c r="D53" s="4"/>
      <c r="E53" s="39">
        <v>16395</v>
      </c>
      <c r="F53" s="15"/>
      <c r="G53" s="15"/>
    </row>
    <row r="54" spans="1:9" ht="15.75" thickBot="1" x14ac:dyDescent="0.3">
      <c r="A54" s="6" t="s">
        <v>69</v>
      </c>
      <c r="B54" s="5">
        <v>16</v>
      </c>
      <c r="C54" s="40">
        <v>20603</v>
      </c>
      <c r="D54" s="4"/>
      <c r="E54" s="40">
        <v>20984</v>
      </c>
      <c r="F54" s="15"/>
      <c r="G54" s="15"/>
    </row>
    <row r="55" spans="1:9" x14ac:dyDescent="0.25">
      <c r="A55" s="6"/>
      <c r="B55" s="5"/>
      <c r="C55" s="4"/>
      <c r="D55" s="4"/>
      <c r="E55" s="4"/>
      <c r="F55" s="15"/>
      <c r="G55" s="15"/>
    </row>
    <row r="56" spans="1:9" ht="15.75" thickBot="1" x14ac:dyDescent="0.3">
      <c r="A56" s="3" t="s">
        <v>29</v>
      </c>
      <c r="B56" s="13"/>
      <c r="C56" s="41">
        <v>1548538</v>
      </c>
      <c r="D56" s="7"/>
      <c r="E56" s="41">
        <v>1502778</v>
      </c>
      <c r="F56" s="15"/>
      <c r="G56" s="8">
        <f>SUM(C49:C54)-C56</f>
        <v>0</v>
      </c>
      <c r="I56" s="8">
        <f>SUM(E49:E54)-E56</f>
        <v>0</v>
      </c>
    </row>
    <row r="57" spans="1:9" x14ac:dyDescent="0.25">
      <c r="A57" s="6"/>
      <c r="B57" s="5"/>
      <c r="C57" s="4"/>
      <c r="D57" s="4"/>
      <c r="E57" s="4"/>
      <c r="F57" s="15"/>
      <c r="G57" s="15"/>
    </row>
    <row r="58" spans="1:9" x14ac:dyDescent="0.25">
      <c r="A58" s="3" t="s">
        <v>30</v>
      </c>
      <c r="B58" s="5"/>
      <c r="C58" s="4"/>
      <c r="D58" s="4"/>
      <c r="E58" s="4"/>
      <c r="F58" s="15"/>
      <c r="G58" s="15"/>
    </row>
    <row r="59" spans="1:9" x14ac:dyDescent="0.25">
      <c r="A59" s="6" t="s">
        <v>27</v>
      </c>
      <c r="B59" s="5">
        <v>14</v>
      </c>
      <c r="C59" s="39">
        <v>137374</v>
      </c>
      <c r="D59" s="4"/>
      <c r="E59" s="39">
        <v>175164</v>
      </c>
      <c r="F59" s="15"/>
      <c r="G59" s="15"/>
    </row>
    <row r="60" spans="1:9" x14ac:dyDescent="0.25">
      <c r="A60" s="6" t="s">
        <v>80</v>
      </c>
      <c r="B60" s="5">
        <v>17</v>
      </c>
      <c r="C60" s="39">
        <v>113524</v>
      </c>
      <c r="D60" s="4"/>
      <c r="E60" s="39">
        <v>140222</v>
      </c>
      <c r="F60" s="15"/>
      <c r="G60" s="15"/>
    </row>
    <row r="61" spans="1:9" x14ac:dyDescent="0.25">
      <c r="A61" s="6" t="s">
        <v>31</v>
      </c>
      <c r="B61" s="5"/>
      <c r="C61" s="39">
        <v>7625</v>
      </c>
      <c r="D61" s="4"/>
      <c r="E61" s="39">
        <v>9738</v>
      </c>
      <c r="F61" s="15"/>
      <c r="G61" s="15"/>
    </row>
    <row r="62" spans="1:9" ht="21" x14ac:dyDescent="0.25">
      <c r="A62" s="6" t="s">
        <v>28</v>
      </c>
      <c r="B62" s="5"/>
      <c r="C62" s="39">
        <v>2797</v>
      </c>
      <c r="D62" s="4"/>
      <c r="E62" s="39">
        <v>2797</v>
      </c>
      <c r="F62" s="15"/>
      <c r="G62" s="15"/>
    </row>
    <row r="63" spans="1:9" x14ac:dyDescent="0.25">
      <c r="A63" s="6" t="s">
        <v>108</v>
      </c>
      <c r="B63" s="5"/>
      <c r="C63" s="39">
        <v>4825</v>
      </c>
      <c r="D63" s="4"/>
      <c r="E63" s="39">
        <v>1677</v>
      </c>
      <c r="F63" s="15"/>
      <c r="G63" s="15"/>
    </row>
    <row r="64" spans="1:9" ht="21" x14ac:dyDescent="0.25">
      <c r="A64" s="6" t="s">
        <v>109</v>
      </c>
      <c r="B64" s="5">
        <v>18</v>
      </c>
      <c r="C64" s="39">
        <v>58861</v>
      </c>
      <c r="D64" s="4"/>
      <c r="E64" s="39">
        <v>69010</v>
      </c>
      <c r="F64" s="15"/>
      <c r="G64" s="15"/>
    </row>
    <row r="65" spans="1:9" ht="21" x14ac:dyDescent="0.25">
      <c r="A65" s="6" t="s">
        <v>110</v>
      </c>
      <c r="B65" s="5"/>
      <c r="C65" s="39">
        <v>3747</v>
      </c>
      <c r="D65" s="4"/>
      <c r="E65" s="39">
        <v>5582</v>
      </c>
      <c r="F65" s="15"/>
      <c r="G65" s="15"/>
    </row>
    <row r="66" spans="1:9" ht="15.75" thickBot="1" x14ac:dyDescent="0.3">
      <c r="A66" s="6" t="s">
        <v>70</v>
      </c>
      <c r="B66" s="5">
        <v>16</v>
      </c>
      <c r="C66" s="40">
        <v>77828</v>
      </c>
      <c r="D66" s="4"/>
      <c r="E66" s="40">
        <v>68418</v>
      </c>
      <c r="F66" s="15"/>
      <c r="G66" s="15"/>
    </row>
    <row r="67" spans="1:9" x14ac:dyDescent="0.25">
      <c r="A67" s="6"/>
      <c r="B67" s="5"/>
      <c r="C67" s="39">
        <v>406581</v>
      </c>
      <c r="D67" s="4"/>
      <c r="E67" s="39">
        <v>472608</v>
      </c>
      <c r="F67" s="15"/>
      <c r="G67" s="8">
        <f>SUM(C59:C66)-C67</f>
        <v>0</v>
      </c>
      <c r="I67" s="8">
        <f>SUM(E59:E66)-E67</f>
        <v>0</v>
      </c>
    </row>
    <row r="68" spans="1:9" x14ac:dyDescent="0.25">
      <c r="A68" s="6" t="s">
        <v>111</v>
      </c>
      <c r="B68" s="35">
        <v>12</v>
      </c>
      <c r="C68" s="43">
        <v>81384</v>
      </c>
      <c r="D68" s="45"/>
      <c r="E68" s="43">
        <v>82212</v>
      </c>
      <c r="F68" s="15"/>
      <c r="G68" s="15"/>
    </row>
    <row r="69" spans="1:9" x14ac:dyDescent="0.25">
      <c r="A69" s="6" t="s">
        <v>112</v>
      </c>
      <c r="B69" s="35"/>
      <c r="C69" s="43"/>
      <c r="D69" s="45"/>
      <c r="E69" s="43"/>
      <c r="F69" s="15"/>
      <c r="G69" s="15"/>
    </row>
    <row r="70" spans="1:9" ht="15.75" thickBot="1" x14ac:dyDescent="0.3">
      <c r="A70" s="6" t="s">
        <v>113</v>
      </c>
      <c r="B70" s="35"/>
      <c r="C70" s="44"/>
      <c r="D70" s="45"/>
      <c r="E70" s="44"/>
      <c r="F70" s="15"/>
      <c r="G70" s="15"/>
    </row>
    <row r="71" spans="1:9" ht="15.75" thickBot="1" x14ac:dyDescent="0.3">
      <c r="A71" s="3" t="s">
        <v>32</v>
      </c>
      <c r="B71" s="13"/>
      <c r="C71" s="41">
        <v>487965</v>
      </c>
      <c r="D71" s="7"/>
      <c r="E71" s="41">
        <v>554820</v>
      </c>
      <c r="F71" s="15"/>
      <c r="G71" s="15">
        <f>SUM(C67:C70)-C71</f>
        <v>0</v>
      </c>
      <c r="I71" s="15">
        <f>SUM(E67:E70)-E71</f>
        <v>0</v>
      </c>
    </row>
    <row r="72" spans="1:9" ht="15.75" thickBot="1" x14ac:dyDescent="0.3">
      <c r="A72" s="3" t="s">
        <v>33</v>
      </c>
      <c r="B72" s="13"/>
      <c r="C72" s="41">
        <v>2036503</v>
      </c>
      <c r="D72" s="7"/>
      <c r="E72" s="41">
        <v>2057598</v>
      </c>
      <c r="F72" s="15"/>
      <c r="G72" s="15">
        <f>C71+C56-C72</f>
        <v>0</v>
      </c>
      <c r="I72" s="15">
        <f>E71+E56-E72</f>
        <v>0</v>
      </c>
    </row>
    <row r="73" spans="1:9" ht="15.75" thickBot="1" x14ac:dyDescent="0.3">
      <c r="A73" s="3" t="s">
        <v>34</v>
      </c>
      <c r="B73" s="13"/>
      <c r="C73" s="42">
        <v>3190765</v>
      </c>
      <c r="D73" s="7"/>
      <c r="E73" s="42">
        <v>3198433</v>
      </c>
      <c r="F73" s="15"/>
      <c r="G73" s="15">
        <f>C72+C47-C73</f>
        <v>0</v>
      </c>
      <c r="I73" s="15">
        <f>E72+E47-E73</f>
        <v>0</v>
      </c>
    </row>
    <row r="74" spans="1:9" ht="15.75" thickTop="1" x14ac:dyDescent="0.25">
      <c r="A74" s="22"/>
      <c r="B74" s="22"/>
      <c r="C74" s="15"/>
      <c r="D74" s="15"/>
      <c r="E74" s="15"/>
      <c r="F74" s="15"/>
      <c r="G74" s="15"/>
    </row>
  </sheetData>
  <mergeCells count="10">
    <mergeCell ref="E30:E31"/>
    <mergeCell ref="B68:B70"/>
    <mergeCell ref="C68:C70"/>
    <mergeCell ref="D68:D70"/>
    <mergeCell ref="E68:E70"/>
    <mergeCell ref="A5:A7"/>
    <mergeCell ref="D5:D7"/>
    <mergeCell ref="B30:B31"/>
    <mergeCell ref="C30:C31"/>
    <mergeCell ref="D30:D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A1:S53"/>
  <sheetViews>
    <sheetView zoomScale="90" zoomScaleNormal="90" workbookViewId="0">
      <selection activeCell="G13" sqref="G13"/>
    </sheetView>
  </sheetViews>
  <sheetFormatPr defaultRowHeight="15" x14ac:dyDescent="0.25"/>
  <cols>
    <col min="1" max="1" width="63.42578125" style="22" customWidth="1"/>
    <col min="2" max="2" width="9.140625" style="22"/>
    <col min="3" max="6" width="11.7109375" style="15" customWidth="1"/>
    <col min="7" max="7" width="10" style="15" bestFit="1" customWidth="1"/>
    <col min="8" max="19" width="9.140625" style="15"/>
    <col min="20" max="16384" width="9.140625" style="22"/>
  </cols>
  <sheetData>
    <row r="1" spans="1:9" x14ac:dyDescent="0.25">
      <c r="A1" s="46"/>
    </row>
    <row r="2" spans="1:9" x14ac:dyDescent="0.25">
      <c r="A2" s="46"/>
    </row>
    <row r="3" spans="1:9" x14ac:dyDescent="0.25">
      <c r="A3" s="47"/>
    </row>
    <row r="4" spans="1:9" ht="21.75" thickBot="1" x14ac:dyDescent="0.3">
      <c r="A4" s="3"/>
      <c r="B4" s="13" t="s">
        <v>25</v>
      </c>
      <c r="C4" s="54" t="s">
        <v>114</v>
      </c>
      <c r="D4" s="54"/>
      <c r="E4" s="54"/>
    </row>
    <row r="5" spans="1:9" ht="15.75" thickBot="1" x14ac:dyDescent="0.3">
      <c r="A5" s="6"/>
      <c r="B5" s="4"/>
      <c r="C5" s="24" t="s">
        <v>115</v>
      </c>
      <c r="D5" s="50"/>
      <c r="E5" s="51" t="s">
        <v>116</v>
      </c>
    </row>
    <row r="6" spans="1:9" x14ac:dyDescent="0.25">
      <c r="A6" s="3" t="s">
        <v>35</v>
      </c>
      <c r="B6" s="4"/>
      <c r="C6" s="4"/>
      <c r="D6" s="4"/>
      <c r="E6" s="4"/>
    </row>
    <row r="7" spans="1:9" x14ac:dyDescent="0.25">
      <c r="A7" s="3" t="s">
        <v>36</v>
      </c>
      <c r="B7" s="4"/>
      <c r="C7" s="4"/>
      <c r="D7" s="4"/>
      <c r="E7" s="4"/>
      <c r="F7" s="49"/>
    </row>
    <row r="8" spans="1:9" ht="28.5" customHeight="1" x14ac:dyDescent="0.25">
      <c r="A8" s="6" t="s">
        <v>37</v>
      </c>
      <c r="B8" s="5">
        <v>19</v>
      </c>
      <c r="C8" s="39">
        <v>202960</v>
      </c>
      <c r="D8" s="4"/>
      <c r="E8" s="39">
        <v>195406</v>
      </c>
      <c r="F8" s="49"/>
    </row>
    <row r="9" spans="1:9" x14ac:dyDescent="0.25">
      <c r="A9" s="6" t="s">
        <v>38</v>
      </c>
      <c r="B9" s="5">
        <v>19</v>
      </c>
      <c r="C9" s="39">
        <v>19518</v>
      </c>
      <c r="D9" s="4"/>
      <c r="E9" s="39">
        <v>17743</v>
      </c>
      <c r="F9" s="16"/>
    </row>
    <row r="10" spans="1:9" x14ac:dyDescent="0.25">
      <c r="A10" s="6" t="s">
        <v>39</v>
      </c>
      <c r="B10" s="5"/>
      <c r="C10" s="39">
        <v>4617</v>
      </c>
      <c r="D10" s="4"/>
      <c r="E10" s="39">
        <v>4199</v>
      </c>
      <c r="F10" s="17"/>
    </row>
    <row r="11" spans="1:9" ht="15.75" thickBot="1" x14ac:dyDescent="0.3">
      <c r="A11" s="6" t="s">
        <v>40</v>
      </c>
      <c r="B11" s="5">
        <v>20</v>
      </c>
      <c r="C11" s="39">
        <v>17967</v>
      </c>
      <c r="D11" s="4"/>
      <c r="E11" s="39">
        <v>19641</v>
      </c>
      <c r="F11" s="17"/>
    </row>
    <row r="12" spans="1:9" x14ac:dyDescent="0.25">
      <c r="A12" s="6"/>
      <c r="B12" s="4"/>
      <c r="C12" s="50"/>
      <c r="D12" s="4"/>
      <c r="E12" s="50"/>
      <c r="F12" s="17"/>
    </row>
    <row r="13" spans="1:9" ht="15.75" thickBot="1" x14ac:dyDescent="0.3">
      <c r="A13" s="3" t="s">
        <v>41</v>
      </c>
      <c r="B13" s="7"/>
      <c r="C13" s="41">
        <v>245062</v>
      </c>
      <c r="D13" s="7"/>
      <c r="E13" s="41">
        <v>236989</v>
      </c>
      <c r="F13" s="17"/>
      <c r="G13" s="15">
        <f>SUM(C8:C11)-C13</f>
        <v>0</v>
      </c>
      <c r="I13" s="15">
        <f>SUM(E8:E11)-E13</f>
        <v>0</v>
      </c>
    </row>
    <row r="14" spans="1:9" x14ac:dyDescent="0.25">
      <c r="A14" s="6"/>
      <c r="B14" s="4"/>
      <c r="C14" s="4"/>
      <c r="D14" s="4"/>
      <c r="E14" s="4"/>
      <c r="F14" s="17"/>
    </row>
    <row r="15" spans="1:9" ht="15.75" thickBot="1" x14ac:dyDescent="0.3">
      <c r="A15" s="6" t="s">
        <v>42</v>
      </c>
      <c r="B15" s="5">
        <v>21</v>
      </c>
      <c r="C15" s="40">
        <v>-204195</v>
      </c>
      <c r="D15" s="4"/>
      <c r="E15" s="39">
        <v>-195564</v>
      </c>
      <c r="F15" s="17"/>
    </row>
    <row r="16" spans="1:9" x14ac:dyDescent="0.25">
      <c r="A16" s="6"/>
      <c r="B16" s="4"/>
      <c r="C16" s="4"/>
      <c r="D16" s="4"/>
      <c r="E16" s="50"/>
      <c r="F16" s="17"/>
    </row>
    <row r="17" spans="1:9" ht="15.75" thickBot="1" x14ac:dyDescent="0.3">
      <c r="A17" s="3" t="s">
        <v>117</v>
      </c>
      <c r="B17" s="7"/>
      <c r="C17" s="41">
        <v>40867</v>
      </c>
      <c r="D17" s="7"/>
      <c r="E17" s="41">
        <v>41425</v>
      </c>
      <c r="F17" s="18"/>
      <c r="G17" s="15">
        <f>SUM(C13:C15)-C17</f>
        <v>0</v>
      </c>
      <c r="I17" s="15">
        <f>SUM(E13:E15)-E17</f>
        <v>0</v>
      </c>
    </row>
    <row r="18" spans="1:9" x14ac:dyDescent="0.25">
      <c r="A18" s="3"/>
      <c r="B18" s="7"/>
      <c r="C18" s="4"/>
      <c r="D18" s="4"/>
      <c r="E18" s="4"/>
      <c r="F18" s="17"/>
    </row>
    <row r="19" spans="1:9" x14ac:dyDescent="0.25">
      <c r="A19" s="6" t="s">
        <v>43</v>
      </c>
      <c r="B19" s="5">
        <v>22</v>
      </c>
      <c r="C19" s="39">
        <v>-27062</v>
      </c>
      <c r="D19" s="4"/>
      <c r="E19" s="39">
        <v>-22322</v>
      </c>
      <c r="F19" s="17"/>
    </row>
    <row r="20" spans="1:9" x14ac:dyDescent="0.25">
      <c r="A20" s="6" t="s">
        <v>45</v>
      </c>
      <c r="B20" s="5"/>
      <c r="C20" s="4">
        <v>938</v>
      </c>
      <c r="D20" s="4"/>
      <c r="E20" s="39">
        <v>2409</v>
      </c>
      <c r="F20" s="17"/>
    </row>
    <row r="21" spans="1:9" x14ac:dyDescent="0.25">
      <c r="A21" s="6" t="s">
        <v>44</v>
      </c>
      <c r="B21" s="5">
        <v>23</v>
      </c>
      <c r="C21" s="39">
        <v>-24487</v>
      </c>
      <c r="D21" s="4"/>
      <c r="E21" s="39">
        <v>-22173</v>
      </c>
      <c r="F21" s="18"/>
    </row>
    <row r="22" spans="1:9" x14ac:dyDescent="0.25">
      <c r="A22" s="6" t="s">
        <v>118</v>
      </c>
      <c r="B22" s="4"/>
      <c r="C22" s="39">
        <v>6096</v>
      </c>
      <c r="D22" s="4"/>
      <c r="E22" s="39">
        <v>34000</v>
      </c>
      <c r="F22" s="17"/>
    </row>
    <row r="23" spans="1:9" ht="21" x14ac:dyDescent="0.25">
      <c r="A23" s="6" t="s">
        <v>81</v>
      </c>
      <c r="B23" s="5"/>
      <c r="C23" s="39">
        <v>1172</v>
      </c>
      <c r="D23" s="4"/>
      <c r="E23" s="39">
        <v>-2147</v>
      </c>
      <c r="F23" s="17"/>
    </row>
    <row r="24" spans="1:9" x14ac:dyDescent="0.25">
      <c r="A24" s="6" t="s">
        <v>46</v>
      </c>
      <c r="B24" s="4"/>
      <c r="C24" s="39">
        <v>-3227</v>
      </c>
      <c r="D24" s="4"/>
      <c r="E24" s="4">
        <v>-920</v>
      </c>
      <c r="F24" s="17"/>
    </row>
    <row r="25" spans="1:9" ht="15.75" thickBot="1" x14ac:dyDescent="0.3">
      <c r="A25" s="6" t="s">
        <v>119</v>
      </c>
      <c r="B25" s="4"/>
      <c r="C25" s="4">
        <v>966</v>
      </c>
      <c r="D25" s="4"/>
      <c r="E25" s="4">
        <v>672</v>
      </c>
      <c r="F25" s="17"/>
    </row>
    <row r="26" spans="1:9" x14ac:dyDescent="0.25">
      <c r="A26" s="6"/>
      <c r="B26" s="4"/>
      <c r="C26" s="50"/>
      <c r="D26" s="4"/>
      <c r="E26" s="50"/>
      <c r="F26" s="17"/>
    </row>
    <row r="27" spans="1:9" x14ac:dyDescent="0.25">
      <c r="A27" s="3" t="s">
        <v>120</v>
      </c>
      <c r="B27" s="7"/>
      <c r="C27" s="52">
        <v>-4737</v>
      </c>
      <c r="D27" s="7"/>
      <c r="E27" s="52">
        <v>30944</v>
      </c>
      <c r="F27" s="17"/>
      <c r="G27" s="15">
        <f>SUM(C17:C25)-C27</f>
        <v>0</v>
      </c>
      <c r="I27" s="15">
        <f>SUM(E17:E25)-E27</f>
        <v>0</v>
      </c>
    </row>
    <row r="28" spans="1:9" x14ac:dyDescent="0.25">
      <c r="A28" s="6" t="s">
        <v>121</v>
      </c>
      <c r="B28" s="4"/>
      <c r="C28" s="4">
        <v>-680</v>
      </c>
      <c r="D28" s="4"/>
      <c r="E28" s="39">
        <v>-9563</v>
      </c>
      <c r="F28" s="17"/>
    </row>
    <row r="29" spans="1:9" ht="21.75" thickBot="1" x14ac:dyDescent="0.3">
      <c r="A29" s="3" t="s">
        <v>122</v>
      </c>
      <c r="B29" s="7"/>
      <c r="C29" s="41">
        <v>-5417</v>
      </c>
      <c r="D29" s="7"/>
      <c r="E29" s="41">
        <v>21381</v>
      </c>
      <c r="F29" s="17"/>
      <c r="G29" s="15">
        <f>SUM(C27:C28)-C29</f>
        <v>0</v>
      </c>
      <c r="I29" s="15">
        <f>SUM(E27:E28)-E29</f>
        <v>0</v>
      </c>
    </row>
    <row r="30" spans="1:9" x14ac:dyDescent="0.25">
      <c r="A30" s="6"/>
      <c r="B30" s="4"/>
      <c r="C30" s="4"/>
      <c r="D30" s="4"/>
      <c r="E30" s="4"/>
      <c r="F30" s="48"/>
    </row>
    <row r="31" spans="1:9" x14ac:dyDescent="0.25">
      <c r="A31" s="3" t="s">
        <v>47</v>
      </c>
      <c r="B31" s="4"/>
      <c r="C31" s="4"/>
      <c r="D31" s="4"/>
      <c r="E31" s="4"/>
      <c r="F31" s="48"/>
    </row>
    <row r="32" spans="1:9" ht="15.75" thickBot="1" x14ac:dyDescent="0.3">
      <c r="A32" s="6" t="s">
        <v>82</v>
      </c>
      <c r="B32" s="5">
        <v>12</v>
      </c>
      <c r="C32" s="40">
        <v>-3132</v>
      </c>
      <c r="D32" s="4"/>
      <c r="E32" s="53">
        <v>25</v>
      </c>
      <c r="F32" s="49"/>
    </row>
    <row r="33" spans="1:9" ht="15.75" thickBot="1" x14ac:dyDescent="0.3">
      <c r="A33" s="3" t="s">
        <v>98</v>
      </c>
      <c r="B33" s="7"/>
      <c r="C33" s="42">
        <v>-8549</v>
      </c>
      <c r="D33" s="7"/>
      <c r="E33" s="42">
        <v>21406</v>
      </c>
      <c r="F33" s="48"/>
      <c r="G33" s="15">
        <f>SUM(C29:C32)-C33</f>
        <v>0</v>
      </c>
      <c r="I33" s="15">
        <f>SUM(E29:E32)-E33</f>
        <v>0</v>
      </c>
    </row>
    <row r="34" spans="1:9" ht="21.75" thickTop="1" x14ac:dyDescent="0.25">
      <c r="A34" s="3" t="s">
        <v>123</v>
      </c>
      <c r="B34" s="4"/>
      <c r="C34" s="4"/>
      <c r="D34" s="4"/>
      <c r="E34" s="4"/>
      <c r="F34" s="48"/>
    </row>
    <row r="35" spans="1:9" ht="21" x14ac:dyDescent="0.25">
      <c r="A35" s="9" t="s">
        <v>124</v>
      </c>
      <c r="B35" s="4"/>
      <c r="C35" s="4"/>
      <c r="D35" s="4"/>
      <c r="E35" s="4"/>
      <c r="F35" s="49"/>
    </row>
    <row r="36" spans="1:9" x14ac:dyDescent="0.25">
      <c r="A36" s="6" t="s">
        <v>125</v>
      </c>
      <c r="B36" s="5"/>
      <c r="C36" s="39">
        <v>2525</v>
      </c>
      <c r="D36" s="4"/>
      <c r="E36" s="39">
        <v>1966</v>
      </c>
    </row>
    <row r="37" spans="1:9" ht="21" x14ac:dyDescent="0.25">
      <c r="A37" s="6" t="s">
        <v>126</v>
      </c>
      <c r="B37" s="5">
        <v>19</v>
      </c>
      <c r="C37" s="39">
        <v>19005</v>
      </c>
      <c r="D37" s="4"/>
      <c r="E37" s="4" t="s">
        <v>61</v>
      </c>
      <c r="F37" s="17"/>
    </row>
    <row r="38" spans="1:9" ht="21.75" thickBot="1" x14ac:dyDescent="0.3">
      <c r="A38" s="6" t="s">
        <v>127</v>
      </c>
      <c r="B38" s="4"/>
      <c r="C38" s="53">
        <v>446</v>
      </c>
      <c r="D38" s="4"/>
      <c r="E38" s="53">
        <v>-14</v>
      </c>
      <c r="F38" s="17"/>
    </row>
    <row r="39" spans="1:9" ht="15.75" thickBot="1" x14ac:dyDescent="0.3">
      <c r="A39" s="3" t="s">
        <v>128</v>
      </c>
      <c r="B39" s="7"/>
      <c r="C39" s="41">
        <v>21976</v>
      </c>
      <c r="D39" s="7"/>
      <c r="E39" s="41">
        <v>1952</v>
      </c>
      <c r="F39" s="17"/>
      <c r="G39" s="15">
        <f>SUM(C35:C38)-C39</f>
        <v>0</v>
      </c>
      <c r="I39" s="15">
        <f>SUM(E35:E38)-E39</f>
        <v>0</v>
      </c>
    </row>
    <row r="40" spans="1:9" ht="15.75" thickBot="1" x14ac:dyDescent="0.3">
      <c r="A40" s="3" t="s">
        <v>129</v>
      </c>
      <c r="B40" s="7"/>
      <c r="C40" s="42">
        <v>13427</v>
      </c>
      <c r="D40" s="7"/>
      <c r="E40" s="42">
        <v>23358</v>
      </c>
      <c r="F40" s="17"/>
      <c r="G40" s="15">
        <f>C39+C33-C40</f>
        <v>0</v>
      </c>
      <c r="I40" s="15">
        <f>E39+E33-E40</f>
        <v>0</v>
      </c>
    </row>
    <row r="41" spans="1:9" ht="15.75" thickTop="1" x14ac:dyDescent="0.25">
      <c r="A41" s="3" t="s">
        <v>83</v>
      </c>
      <c r="B41" s="4"/>
      <c r="C41" s="4"/>
      <c r="D41" s="4"/>
      <c r="E41" s="4"/>
      <c r="F41" s="18"/>
    </row>
    <row r="42" spans="1:9" x14ac:dyDescent="0.25">
      <c r="A42" s="6" t="s">
        <v>48</v>
      </c>
      <c r="B42" s="4"/>
      <c r="C42" s="39">
        <v>-8640</v>
      </c>
      <c r="D42" s="4"/>
      <c r="E42" s="39">
        <v>21324</v>
      </c>
      <c r="F42" s="18"/>
    </row>
    <row r="43" spans="1:9" ht="15.75" thickBot="1" x14ac:dyDescent="0.3">
      <c r="A43" s="6" t="s">
        <v>84</v>
      </c>
      <c r="B43" s="4"/>
      <c r="C43" s="53">
        <v>91</v>
      </c>
      <c r="D43" s="4"/>
      <c r="E43" s="53">
        <v>82</v>
      </c>
      <c r="F43" s="17"/>
    </row>
    <row r="44" spans="1:9" ht="15.75" thickBot="1" x14ac:dyDescent="0.3">
      <c r="A44" s="6"/>
      <c r="B44" s="4"/>
      <c r="C44" s="42">
        <v>-8549</v>
      </c>
      <c r="D44" s="7"/>
      <c r="E44" s="42">
        <v>21406</v>
      </c>
      <c r="F44" s="17"/>
      <c r="G44" s="15">
        <f>SUM(C42:C43)-C44</f>
        <v>0</v>
      </c>
      <c r="I44" s="15">
        <f>SUM(E42:E43)-E44</f>
        <v>0</v>
      </c>
    </row>
    <row r="45" spans="1:9" ht="15.75" thickTop="1" x14ac:dyDescent="0.25">
      <c r="A45" s="3" t="s">
        <v>130</v>
      </c>
      <c r="B45" s="4"/>
      <c r="C45" s="4"/>
      <c r="D45" s="4"/>
      <c r="E45" s="4"/>
      <c r="F45" s="17"/>
    </row>
    <row r="46" spans="1:9" x14ac:dyDescent="0.25">
      <c r="A46" s="6" t="s">
        <v>48</v>
      </c>
      <c r="B46" s="4"/>
      <c r="C46" s="39">
        <v>13336</v>
      </c>
      <c r="D46" s="4"/>
      <c r="E46" s="39">
        <v>23276</v>
      </c>
      <c r="F46" s="18"/>
    </row>
    <row r="47" spans="1:9" ht="15.75" thickBot="1" x14ac:dyDescent="0.3">
      <c r="A47" s="6" t="s">
        <v>84</v>
      </c>
      <c r="B47" s="4"/>
      <c r="C47" s="53">
        <v>91</v>
      </c>
      <c r="D47" s="4"/>
      <c r="E47" s="53">
        <v>82</v>
      </c>
      <c r="F47" s="17"/>
    </row>
    <row r="48" spans="1:9" ht="15.75" thickBot="1" x14ac:dyDescent="0.3">
      <c r="A48" s="6"/>
      <c r="B48" s="4"/>
      <c r="C48" s="42">
        <v>13427</v>
      </c>
      <c r="D48" s="7"/>
      <c r="E48" s="42">
        <v>23358</v>
      </c>
      <c r="F48" s="17"/>
      <c r="G48" s="15">
        <f>SUM(C46:C47)-C48</f>
        <v>0</v>
      </c>
      <c r="I48" s="15">
        <f>SUM(E46:E47)-E48</f>
        <v>0</v>
      </c>
    </row>
    <row r="49" spans="1:6" ht="21.75" thickTop="1" x14ac:dyDescent="0.25">
      <c r="A49" s="3" t="s">
        <v>131</v>
      </c>
      <c r="B49" s="5">
        <v>24</v>
      </c>
      <c r="C49" s="7">
        <v>-17</v>
      </c>
      <c r="D49" s="7"/>
      <c r="E49" s="7">
        <v>43</v>
      </c>
      <c r="F49" s="17"/>
    </row>
    <row r="50" spans="1:6" ht="21" x14ac:dyDescent="0.25">
      <c r="A50" s="3" t="s">
        <v>132</v>
      </c>
      <c r="B50" s="5">
        <v>24</v>
      </c>
      <c r="C50" s="7">
        <v>-11</v>
      </c>
      <c r="D50" s="7"/>
      <c r="E50" s="7">
        <v>43</v>
      </c>
      <c r="F50" s="18"/>
    </row>
    <row r="51" spans="1:6" x14ac:dyDescent="0.25">
      <c r="A51"/>
      <c r="B51"/>
      <c r="C51"/>
      <c r="D51"/>
      <c r="E51"/>
      <c r="F51" s="18"/>
    </row>
    <row r="52" spans="1:6" x14ac:dyDescent="0.25">
      <c r="A52"/>
      <c r="B52"/>
      <c r="C52"/>
      <c r="D52"/>
      <c r="E52"/>
      <c r="F52" s="18"/>
    </row>
    <row r="53" spans="1:6" x14ac:dyDescent="0.25">
      <c r="A53" s="55"/>
      <c r="B53"/>
      <c r="C53"/>
      <c r="D53"/>
      <c r="E53"/>
    </row>
  </sheetData>
  <mergeCells count="1">
    <mergeCell ref="C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  <pageSetUpPr fitToPage="1"/>
  </sheetPr>
  <dimension ref="A1:N71"/>
  <sheetViews>
    <sheetView topLeftCell="A46" zoomScaleNormal="100" zoomScaleSheetLayoutView="85" workbookViewId="0">
      <selection activeCell="A82" sqref="A82"/>
    </sheetView>
  </sheetViews>
  <sheetFormatPr defaultRowHeight="15" x14ac:dyDescent="0.25"/>
  <cols>
    <col min="1" max="1" width="66.5703125" style="22" customWidth="1"/>
    <col min="2" max="2" width="9.140625" style="22"/>
    <col min="3" max="4" width="13.42578125" style="15" customWidth="1"/>
    <col min="5" max="6" width="11.85546875" style="15" customWidth="1"/>
    <col min="7" max="7" width="12.5703125" style="15" customWidth="1"/>
    <col min="8" max="14" width="9.140625" style="15"/>
    <col min="15" max="16384" width="9.140625" style="22"/>
  </cols>
  <sheetData>
    <row r="1" spans="1:5" x14ac:dyDescent="0.25">
      <c r="A1" s="46"/>
    </row>
    <row r="2" spans="1:5" ht="21.75" thickBot="1" x14ac:dyDescent="0.3">
      <c r="A2" s="12"/>
      <c r="B2" s="13" t="s">
        <v>25</v>
      </c>
      <c r="C2" s="54" t="s">
        <v>133</v>
      </c>
      <c r="D2" s="54"/>
      <c r="E2" s="54"/>
    </row>
    <row r="3" spans="1:5" ht="15.75" thickBot="1" x14ac:dyDescent="0.3">
      <c r="A3" s="6"/>
      <c r="B3" s="5"/>
      <c r="C3" s="24" t="s">
        <v>115</v>
      </c>
      <c r="D3" s="50"/>
      <c r="E3" s="51" t="s">
        <v>71</v>
      </c>
    </row>
    <row r="4" spans="1:5" x14ac:dyDescent="0.25">
      <c r="A4" s="3" t="s">
        <v>49</v>
      </c>
      <c r="B4" s="5"/>
      <c r="C4" s="4"/>
      <c r="D4" s="4"/>
      <c r="E4" s="4"/>
    </row>
    <row r="5" spans="1:5" x14ac:dyDescent="0.25">
      <c r="A5" s="6"/>
      <c r="B5" s="5"/>
      <c r="C5" s="4"/>
      <c r="D5" s="4"/>
      <c r="E5" s="4"/>
    </row>
    <row r="6" spans="1:5" x14ac:dyDescent="0.25">
      <c r="A6" s="6" t="s">
        <v>98</v>
      </c>
      <c r="B6" s="5"/>
      <c r="C6" s="39">
        <v>-8549</v>
      </c>
      <c r="D6" s="4"/>
      <c r="E6" s="39">
        <v>21406</v>
      </c>
    </row>
    <row r="7" spans="1:5" ht="21" x14ac:dyDescent="0.25">
      <c r="A7" s="6" t="s">
        <v>72</v>
      </c>
      <c r="B7" s="5"/>
      <c r="C7" s="4">
        <v>905</v>
      </c>
      <c r="D7" s="4"/>
      <c r="E7" s="39">
        <v>9959</v>
      </c>
    </row>
    <row r="8" spans="1:5" x14ac:dyDescent="0.25">
      <c r="A8" s="6"/>
      <c r="B8" s="5"/>
      <c r="C8" s="4"/>
      <c r="D8" s="4"/>
      <c r="E8" s="4"/>
    </row>
    <row r="9" spans="1:5" x14ac:dyDescent="0.25">
      <c r="A9" s="6" t="s">
        <v>50</v>
      </c>
      <c r="B9" s="6"/>
      <c r="C9" s="6"/>
      <c r="D9" s="6"/>
      <c r="E9" s="6"/>
    </row>
    <row r="10" spans="1:5" x14ac:dyDescent="0.25">
      <c r="A10" s="6"/>
      <c r="B10" s="5"/>
      <c r="C10" s="4"/>
      <c r="D10" s="4"/>
      <c r="E10" s="4"/>
    </row>
    <row r="11" spans="1:5" x14ac:dyDescent="0.25">
      <c r="A11" s="6" t="s">
        <v>51</v>
      </c>
      <c r="B11" s="5"/>
      <c r="C11" s="39">
        <v>32912</v>
      </c>
      <c r="D11" s="4"/>
      <c r="E11" s="39">
        <v>30859</v>
      </c>
    </row>
    <row r="12" spans="1:5" x14ac:dyDescent="0.25">
      <c r="A12" s="6" t="s">
        <v>44</v>
      </c>
      <c r="B12" s="5" t="s">
        <v>134</v>
      </c>
      <c r="C12" s="39">
        <v>26495</v>
      </c>
      <c r="D12" s="4"/>
      <c r="E12" s="39">
        <v>23596</v>
      </c>
    </row>
    <row r="13" spans="1:5" x14ac:dyDescent="0.25">
      <c r="A13" s="6" t="s">
        <v>46</v>
      </c>
      <c r="B13" s="5"/>
      <c r="C13" s="39">
        <v>2972</v>
      </c>
      <c r="D13" s="4"/>
      <c r="E13" s="4">
        <v>951</v>
      </c>
    </row>
    <row r="14" spans="1:5" x14ac:dyDescent="0.25">
      <c r="A14" s="6" t="s">
        <v>45</v>
      </c>
      <c r="B14" s="5"/>
      <c r="C14" s="4">
        <v>-950</v>
      </c>
      <c r="D14" s="4"/>
      <c r="E14" s="39">
        <v>-2437</v>
      </c>
    </row>
    <row r="15" spans="1:5" ht="21" x14ac:dyDescent="0.25">
      <c r="A15" s="6" t="s">
        <v>135</v>
      </c>
      <c r="B15" s="5"/>
      <c r="C15" s="4">
        <v>264</v>
      </c>
      <c r="D15" s="4"/>
      <c r="E15" s="4">
        <v>255</v>
      </c>
    </row>
    <row r="16" spans="1:5" x14ac:dyDescent="0.25">
      <c r="A16" s="6" t="s">
        <v>136</v>
      </c>
      <c r="B16" s="5"/>
      <c r="C16" s="39">
        <v>-1172</v>
      </c>
      <c r="D16" s="4"/>
      <c r="E16" s="39">
        <v>2147</v>
      </c>
    </row>
    <row r="17" spans="1:9" x14ac:dyDescent="0.25">
      <c r="A17" s="6" t="s">
        <v>137</v>
      </c>
      <c r="B17" s="5"/>
      <c r="C17" s="39">
        <v>6695</v>
      </c>
      <c r="D17" s="4"/>
      <c r="E17" s="4">
        <v>471</v>
      </c>
    </row>
    <row r="18" spans="1:9" x14ac:dyDescent="0.25">
      <c r="A18" s="6" t="s">
        <v>118</v>
      </c>
      <c r="B18" s="5"/>
      <c r="C18" s="39">
        <v>-6088</v>
      </c>
      <c r="D18" s="4"/>
      <c r="E18" s="39">
        <v>-33923</v>
      </c>
    </row>
    <row r="19" spans="1:9" ht="21" x14ac:dyDescent="0.25">
      <c r="A19" s="6" t="s">
        <v>138</v>
      </c>
      <c r="B19" s="5"/>
      <c r="C19" s="4" t="s">
        <v>61</v>
      </c>
      <c r="D19" s="4"/>
      <c r="E19" s="4">
        <v>-28</v>
      </c>
    </row>
    <row r="20" spans="1:9" ht="15.75" thickBot="1" x14ac:dyDescent="0.3">
      <c r="A20" s="6" t="s">
        <v>73</v>
      </c>
      <c r="B20" s="5"/>
      <c r="C20" s="40">
        <v>24539</v>
      </c>
      <c r="D20" s="4"/>
      <c r="E20" s="40">
        <v>2503</v>
      </c>
    </row>
    <row r="21" spans="1:9" x14ac:dyDescent="0.25">
      <c r="A21" s="6"/>
      <c r="B21" s="5"/>
      <c r="C21" s="4"/>
      <c r="D21" s="4"/>
      <c r="E21" s="4"/>
    </row>
    <row r="22" spans="1:9" ht="21" x14ac:dyDescent="0.25">
      <c r="A22" s="3" t="s">
        <v>139</v>
      </c>
      <c r="B22" s="5"/>
      <c r="C22" s="52">
        <v>78023</v>
      </c>
      <c r="D22" s="7"/>
      <c r="E22" s="52">
        <v>55759</v>
      </c>
      <c r="G22" s="15">
        <f>SUM(C6:C20)-C22</f>
        <v>0</v>
      </c>
      <c r="I22" s="15">
        <f>SUM(E6:E20)-E22</f>
        <v>0</v>
      </c>
    </row>
    <row r="23" spans="1:9" x14ac:dyDescent="0.25">
      <c r="A23" s="6"/>
      <c r="B23" s="5"/>
      <c r="C23" s="4"/>
      <c r="D23" s="4"/>
      <c r="E23" s="4"/>
    </row>
    <row r="24" spans="1:9" x14ac:dyDescent="0.25">
      <c r="A24" s="6" t="s">
        <v>52</v>
      </c>
      <c r="B24" s="5"/>
      <c r="C24" s="39">
        <v>-4528</v>
      </c>
      <c r="D24" s="4"/>
      <c r="E24" s="39">
        <v>-9359</v>
      </c>
    </row>
    <row r="25" spans="1:9" x14ac:dyDescent="0.25">
      <c r="A25" s="6" t="s">
        <v>53</v>
      </c>
      <c r="B25" s="5"/>
      <c r="C25" s="4">
        <v>48</v>
      </c>
      <c r="D25" s="4"/>
      <c r="E25" s="39">
        <v>-1360</v>
      </c>
    </row>
    <row r="26" spans="1:9" x14ac:dyDescent="0.25">
      <c r="A26" s="56" t="s">
        <v>54</v>
      </c>
      <c r="B26" s="35"/>
      <c r="C26" s="4"/>
      <c r="D26" s="45"/>
      <c r="E26" s="4"/>
    </row>
    <row r="27" spans="1:9" x14ac:dyDescent="0.25">
      <c r="A27" s="56"/>
      <c r="B27" s="35"/>
      <c r="C27" s="39">
        <v>-6575</v>
      </c>
      <c r="D27" s="45"/>
      <c r="E27" s="4">
        <v>-698</v>
      </c>
    </row>
    <row r="28" spans="1:9" x14ac:dyDescent="0.25">
      <c r="A28" s="6" t="s">
        <v>55</v>
      </c>
      <c r="B28" s="5"/>
      <c r="C28" s="39">
        <v>-8212</v>
      </c>
      <c r="D28" s="4"/>
      <c r="E28" s="39">
        <v>6184</v>
      </c>
    </row>
    <row r="29" spans="1:9" x14ac:dyDescent="0.25">
      <c r="A29" s="6" t="s">
        <v>85</v>
      </c>
      <c r="B29" s="5"/>
      <c r="C29" s="39">
        <v>-3184</v>
      </c>
      <c r="D29" s="4"/>
      <c r="E29" s="4">
        <v>-395</v>
      </c>
    </row>
    <row r="30" spans="1:9" x14ac:dyDescent="0.25">
      <c r="A30" s="6" t="s">
        <v>140</v>
      </c>
      <c r="B30" s="5"/>
      <c r="C30" s="39">
        <v>-2686</v>
      </c>
      <c r="D30" s="4"/>
      <c r="E30" s="39">
        <v>8926</v>
      </c>
    </row>
    <row r="31" spans="1:9" ht="15.75" thickBot="1" x14ac:dyDescent="0.3">
      <c r="A31" s="6" t="s">
        <v>56</v>
      </c>
      <c r="B31" s="5"/>
      <c r="C31" s="53">
        <v>-102</v>
      </c>
      <c r="D31" s="4"/>
      <c r="E31" s="53">
        <v>-96</v>
      </c>
    </row>
    <row r="32" spans="1:9" x14ac:dyDescent="0.25">
      <c r="A32" s="6"/>
      <c r="B32" s="5"/>
      <c r="C32" s="4"/>
      <c r="D32" s="4"/>
      <c r="E32" s="4"/>
    </row>
    <row r="33" spans="1:9" x14ac:dyDescent="0.25">
      <c r="A33" s="3" t="s">
        <v>65</v>
      </c>
      <c r="B33" s="5"/>
      <c r="C33" s="52">
        <v>52784</v>
      </c>
      <c r="D33" s="7"/>
      <c r="E33" s="52">
        <v>58961</v>
      </c>
      <c r="G33" s="15">
        <f>SUM(C22:C31)-C33</f>
        <v>0</v>
      </c>
      <c r="I33" s="15">
        <f>SUM(E22:E31)-E33</f>
        <v>0</v>
      </c>
    </row>
    <row r="34" spans="1:9" x14ac:dyDescent="0.25">
      <c r="A34" s="3"/>
      <c r="B34" s="5"/>
      <c r="C34" s="4"/>
      <c r="D34" s="4"/>
      <c r="E34" s="4"/>
    </row>
    <row r="35" spans="1:9" x14ac:dyDescent="0.25">
      <c r="A35" s="6" t="s">
        <v>86</v>
      </c>
      <c r="B35" s="5"/>
      <c r="C35" s="39">
        <v>-7841</v>
      </c>
      <c r="D35" s="4"/>
      <c r="E35" s="39">
        <v>-19753</v>
      </c>
    </row>
    <row r="36" spans="1:9" x14ac:dyDescent="0.25">
      <c r="A36" s="6" t="s">
        <v>57</v>
      </c>
      <c r="B36" s="5"/>
      <c r="C36" s="4">
        <v>-451</v>
      </c>
      <c r="D36" s="4"/>
      <c r="E36" s="39">
        <v>-1000</v>
      </c>
    </row>
    <row r="37" spans="1:9" ht="15.75" thickBot="1" x14ac:dyDescent="0.3">
      <c r="A37" s="6" t="s">
        <v>87</v>
      </c>
      <c r="B37" s="5"/>
      <c r="C37" s="53">
        <v>470</v>
      </c>
      <c r="D37" s="4"/>
      <c r="E37" s="53">
        <v>543</v>
      </c>
    </row>
    <row r="38" spans="1:9" x14ac:dyDescent="0.25">
      <c r="A38" s="6"/>
      <c r="B38" s="5"/>
      <c r="C38" s="4"/>
      <c r="D38" s="4"/>
      <c r="E38" s="4"/>
    </row>
    <row r="39" spans="1:9" ht="21.75" thickBot="1" x14ac:dyDescent="0.3">
      <c r="A39" s="3" t="s">
        <v>141</v>
      </c>
      <c r="B39" s="13"/>
      <c r="C39" s="41">
        <v>44962</v>
      </c>
      <c r="D39" s="7"/>
      <c r="E39" s="41">
        <v>38751</v>
      </c>
      <c r="G39" s="15">
        <f>SUM(C33:C37)-C39</f>
        <v>0</v>
      </c>
      <c r="I39" s="15">
        <f>SUM(E33:E37)-E39</f>
        <v>0</v>
      </c>
    </row>
    <row r="40" spans="1:9" x14ac:dyDescent="0.25">
      <c r="A40" s="20"/>
      <c r="B40" s="21"/>
      <c r="C40" s="18"/>
      <c r="D40" s="18"/>
    </row>
    <row r="41" spans="1:9" x14ac:dyDescent="0.25">
      <c r="A41" s="23" t="s">
        <v>58</v>
      </c>
      <c r="B41" s="13"/>
      <c r="C41" s="26"/>
      <c r="D41" s="26"/>
      <c r="E41" s="26"/>
    </row>
    <row r="42" spans="1:9" ht="21" x14ac:dyDescent="0.25">
      <c r="A42" s="27" t="s">
        <v>142</v>
      </c>
      <c r="B42" s="13"/>
      <c r="C42" s="28">
        <v>-40293</v>
      </c>
      <c r="D42" s="26"/>
      <c r="E42" s="28">
        <v>-70210</v>
      </c>
    </row>
    <row r="43" spans="1:9" x14ac:dyDescent="0.25">
      <c r="A43" s="27" t="s">
        <v>88</v>
      </c>
      <c r="B43" s="13"/>
      <c r="C43" s="26">
        <v>310</v>
      </c>
      <c r="D43" s="26"/>
      <c r="E43" s="28">
        <v>3036</v>
      </c>
    </row>
    <row r="44" spans="1:9" x14ac:dyDescent="0.25">
      <c r="A44" s="27" t="s">
        <v>89</v>
      </c>
      <c r="B44" s="13"/>
      <c r="C44" s="26" t="s">
        <v>61</v>
      </c>
      <c r="D44" s="26"/>
      <c r="E44" s="28">
        <v>-2611</v>
      </c>
    </row>
    <row r="45" spans="1:9" x14ac:dyDescent="0.25">
      <c r="A45" s="27" t="s">
        <v>59</v>
      </c>
      <c r="B45" s="13"/>
      <c r="C45" s="28">
        <v>-1165</v>
      </c>
      <c r="D45" s="26"/>
      <c r="E45" s="26">
        <v>-21</v>
      </c>
    </row>
    <row r="46" spans="1:9" x14ac:dyDescent="0.25">
      <c r="A46" s="27" t="s">
        <v>143</v>
      </c>
      <c r="B46" s="13"/>
      <c r="C46" s="26">
        <v>112</v>
      </c>
      <c r="D46" s="26"/>
      <c r="E46" s="28">
        <v>36710</v>
      </c>
    </row>
    <row r="47" spans="1:9" x14ac:dyDescent="0.25">
      <c r="A47" s="27" t="s">
        <v>66</v>
      </c>
      <c r="B47" s="13"/>
      <c r="C47" s="26" t="s">
        <v>61</v>
      </c>
      <c r="D47" s="26"/>
      <c r="E47" s="28">
        <v>2011</v>
      </c>
    </row>
    <row r="48" spans="1:9" ht="15.75" thickBot="1" x14ac:dyDescent="0.3">
      <c r="A48" s="27" t="s">
        <v>73</v>
      </c>
      <c r="B48" s="13"/>
      <c r="C48" s="57">
        <v>3</v>
      </c>
      <c r="D48" s="26"/>
      <c r="E48" s="57">
        <v>14</v>
      </c>
    </row>
    <row r="49" spans="1:9" x14ac:dyDescent="0.25">
      <c r="A49" s="27"/>
      <c r="B49" s="13"/>
      <c r="C49" s="26"/>
      <c r="D49" s="26"/>
      <c r="E49" s="26"/>
    </row>
    <row r="50" spans="1:9" ht="21.75" thickBot="1" x14ac:dyDescent="0.3">
      <c r="A50" s="23" t="s">
        <v>144</v>
      </c>
      <c r="B50" s="5"/>
      <c r="C50" s="30">
        <v>-41033</v>
      </c>
      <c r="D50" s="31"/>
      <c r="E50" s="30">
        <v>-31071</v>
      </c>
      <c r="G50" s="15">
        <f>SUM(C42:C48)-C50</f>
        <v>0</v>
      </c>
      <c r="I50" s="15">
        <f>SUM(E42:E48)-E50</f>
        <v>0</v>
      </c>
    </row>
    <row r="51" spans="1:9" x14ac:dyDescent="0.25">
      <c r="A51" s="27"/>
      <c r="B51" s="13"/>
      <c r="C51" s="26"/>
      <c r="D51" s="26"/>
      <c r="E51" s="26"/>
    </row>
    <row r="52" spans="1:9" x14ac:dyDescent="0.25">
      <c r="A52" s="23" t="s">
        <v>60</v>
      </c>
      <c r="B52" s="13"/>
      <c r="C52" s="26"/>
      <c r="D52" s="26"/>
      <c r="E52" s="26"/>
    </row>
    <row r="53" spans="1:9" x14ac:dyDescent="0.25">
      <c r="A53" s="27" t="s">
        <v>62</v>
      </c>
      <c r="B53" s="13"/>
      <c r="C53" s="26">
        <v>956</v>
      </c>
      <c r="D53" s="26"/>
      <c r="E53" s="28">
        <v>13968</v>
      </c>
    </row>
    <row r="54" spans="1:9" x14ac:dyDescent="0.25">
      <c r="A54" s="27" t="s">
        <v>90</v>
      </c>
      <c r="B54" s="13"/>
      <c r="C54" s="28">
        <v>-16101</v>
      </c>
      <c r="D54" s="26"/>
      <c r="E54" s="28">
        <v>-29697</v>
      </c>
    </row>
    <row r="55" spans="1:9" x14ac:dyDescent="0.25">
      <c r="A55" s="27" t="s">
        <v>145</v>
      </c>
      <c r="B55" s="13"/>
      <c r="C55" s="28">
        <v>-1800</v>
      </c>
      <c r="D55" s="26"/>
      <c r="E55" s="26" t="s">
        <v>61</v>
      </c>
    </row>
    <row r="56" spans="1:9" ht="15.75" thickBot="1" x14ac:dyDescent="0.3">
      <c r="A56" s="27" t="s">
        <v>73</v>
      </c>
      <c r="B56" s="13"/>
      <c r="C56" s="57">
        <v>-515</v>
      </c>
      <c r="D56" s="26"/>
      <c r="E56" s="57">
        <v>-218</v>
      </c>
    </row>
    <row r="57" spans="1:9" x14ac:dyDescent="0.25">
      <c r="A57" s="27"/>
      <c r="B57" s="13"/>
      <c r="C57" s="26"/>
      <c r="D57" s="26"/>
      <c r="E57" s="26"/>
    </row>
    <row r="58" spans="1:9" ht="21.75" thickBot="1" x14ac:dyDescent="0.3">
      <c r="A58" s="23" t="s">
        <v>146</v>
      </c>
      <c r="B58" s="5"/>
      <c r="C58" s="30">
        <v>-17460</v>
      </c>
      <c r="D58" s="31"/>
      <c r="E58" s="30">
        <v>-15947</v>
      </c>
      <c r="G58" s="15">
        <f>SUM(C52:C56)-C58</f>
        <v>0</v>
      </c>
      <c r="I58" s="15">
        <f>SUM(E52:E56)-E58</f>
        <v>0</v>
      </c>
    </row>
    <row r="59" spans="1:9" x14ac:dyDescent="0.25">
      <c r="A59" s="27"/>
      <c r="B59" s="13"/>
      <c r="C59" s="26"/>
      <c r="D59" s="26"/>
      <c r="E59" s="26"/>
    </row>
    <row r="60" spans="1:9" x14ac:dyDescent="0.25">
      <c r="A60" s="23" t="s">
        <v>147</v>
      </c>
      <c r="B60" s="5"/>
      <c r="C60" s="32">
        <v>-13531</v>
      </c>
      <c r="D60" s="31"/>
      <c r="E60" s="32">
        <v>-8267</v>
      </c>
      <c r="G60" s="15">
        <f>C58+C50+C39-C60</f>
        <v>0</v>
      </c>
      <c r="I60" s="15">
        <f>E58+E50+E39-E60</f>
        <v>0</v>
      </c>
    </row>
    <row r="61" spans="1:9" x14ac:dyDescent="0.25">
      <c r="A61" s="27" t="s">
        <v>91</v>
      </c>
      <c r="B61" s="13"/>
      <c r="C61" s="28">
        <v>68223</v>
      </c>
      <c r="D61" s="26"/>
      <c r="E61" s="28">
        <v>84383</v>
      </c>
    </row>
    <row r="62" spans="1:9" ht="21" x14ac:dyDescent="0.25">
      <c r="A62" s="27" t="s">
        <v>67</v>
      </c>
      <c r="B62" s="13"/>
      <c r="C62" s="26">
        <v>-232</v>
      </c>
      <c r="D62" s="26"/>
      <c r="E62" s="26">
        <v>-600</v>
      </c>
    </row>
    <row r="63" spans="1:9" ht="15.75" thickBot="1" x14ac:dyDescent="0.3">
      <c r="A63" s="27" t="s">
        <v>148</v>
      </c>
      <c r="B63" s="13"/>
      <c r="C63" s="57">
        <v>5</v>
      </c>
      <c r="D63" s="26"/>
      <c r="E63" s="57" t="s">
        <v>61</v>
      </c>
    </row>
    <row r="64" spans="1:9" x14ac:dyDescent="0.25">
      <c r="A64" s="27"/>
      <c r="B64" s="13"/>
      <c r="C64" s="26"/>
      <c r="D64" s="26"/>
      <c r="E64" s="26"/>
    </row>
    <row r="65" spans="1:9" ht="15.75" thickBot="1" x14ac:dyDescent="0.3">
      <c r="A65" s="23" t="s">
        <v>63</v>
      </c>
      <c r="B65" s="5"/>
      <c r="C65" s="33">
        <v>54465</v>
      </c>
      <c r="D65" s="31"/>
      <c r="E65" s="33">
        <v>75516</v>
      </c>
      <c r="G65" s="15">
        <f>SUM(C60:C63)-C65</f>
        <v>0</v>
      </c>
      <c r="I65" s="15">
        <f>SUM(E60:E63)-E65</f>
        <v>0</v>
      </c>
    </row>
    <row r="66" spans="1:9" ht="15.75" thickTop="1" x14ac:dyDescent="0.25">
      <c r="A66" s="23"/>
      <c r="B66" s="5"/>
      <c r="C66" s="31"/>
      <c r="D66" s="31"/>
      <c r="E66" s="31"/>
    </row>
    <row r="67" spans="1:9" x14ac:dyDescent="0.25">
      <c r="A67" s="23" t="s">
        <v>64</v>
      </c>
      <c r="B67" s="5"/>
      <c r="C67" s="31"/>
      <c r="D67" s="31"/>
      <c r="E67" s="31"/>
    </row>
    <row r="68" spans="1:9" ht="21" x14ac:dyDescent="0.25">
      <c r="A68" s="27" t="s">
        <v>92</v>
      </c>
      <c r="B68" s="5"/>
      <c r="C68" s="28">
        <v>2407</v>
      </c>
      <c r="D68" s="26"/>
      <c r="E68" s="26">
        <v>266</v>
      </c>
    </row>
    <row r="69" spans="1:9" x14ac:dyDescent="0.25">
      <c r="A69" s="27" t="s">
        <v>93</v>
      </c>
      <c r="B69" s="5"/>
      <c r="C69" s="28">
        <v>2225</v>
      </c>
      <c r="D69" s="26"/>
      <c r="E69" s="28">
        <v>2318</v>
      </c>
    </row>
    <row r="70" spans="1:9" x14ac:dyDescent="0.25">
      <c r="A70"/>
      <c r="B70"/>
      <c r="C70"/>
      <c r="D70"/>
      <c r="E70"/>
    </row>
    <row r="71" spans="1:9" x14ac:dyDescent="0.25">
      <c r="A71" s="19"/>
      <c r="B71" s="21"/>
      <c r="C71" s="17"/>
      <c r="D71" s="17"/>
    </row>
  </sheetData>
  <mergeCells count="4">
    <mergeCell ref="A26:A27"/>
    <mergeCell ref="B26:B27"/>
    <mergeCell ref="D26:D27"/>
    <mergeCell ref="C2:E2"/>
  </mergeCells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  <pageSetUpPr fitToPage="1"/>
  </sheetPr>
  <dimension ref="A1:S25"/>
  <sheetViews>
    <sheetView tabSelected="1" zoomScaleNormal="100" zoomScaleSheetLayoutView="50" workbookViewId="0">
      <selection activeCell="F12" sqref="F12"/>
    </sheetView>
  </sheetViews>
  <sheetFormatPr defaultRowHeight="15" x14ac:dyDescent="0.25"/>
  <cols>
    <col min="1" max="1" width="52.42578125" customWidth="1"/>
    <col min="2" max="5" width="12.7109375" style="8" customWidth="1"/>
    <col min="6" max="6" width="9.28515625" style="8" customWidth="1"/>
    <col min="7" max="7" width="10.140625" style="8" bestFit="1" customWidth="1"/>
    <col min="8" max="8" width="9.28515625" style="8" customWidth="1"/>
    <col min="9" max="9" width="10.140625" style="8" bestFit="1" customWidth="1"/>
    <col min="10" max="12" width="9.140625" style="8"/>
  </cols>
  <sheetData>
    <row r="1" spans="1:19" x14ac:dyDescent="0.25">
      <c r="A1" s="1"/>
    </row>
    <row r="2" spans="1:19" x14ac:dyDescent="0.25">
      <c r="A2" s="1"/>
    </row>
    <row r="3" spans="1:19" x14ac:dyDescent="0.25">
      <c r="A3" s="1"/>
    </row>
    <row r="4" spans="1:19" x14ac:dyDescent="0.25">
      <c r="A4" s="1"/>
    </row>
    <row r="9" spans="1:19" ht="42.75" thickBot="1" x14ac:dyDescent="0.3">
      <c r="A9" s="10"/>
      <c r="B9" s="58" t="s">
        <v>20</v>
      </c>
      <c r="C9" s="58" t="s">
        <v>94</v>
      </c>
      <c r="D9" s="58" t="s">
        <v>95</v>
      </c>
      <c r="E9" s="58" t="s">
        <v>22</v>
      </c>
      <c r="F9" s="58" t="s">
        <v>96</v>
      </c>
      <c r="G9" s="58" t="s">
        <v>97</v>
      </c>
      <c r="H9" s="58" t="s">
        <v>149</v>
      </c>
      <c r="I9" s="58" t="s">
        <v>24</v>
      </c>
    </row>
    <row r="10" spans="1:19" x14ac:dyDescent="0.25">
      <c r="A10" s="11"/>
      <c r="B10" s="59"/>
      <c r="C10" s="59"/>
      <c r="D10" s="59"/>
      <c r="E10" s="59"/>
      <c r="F10" s="59"/>
      <c r="G10" s="59"/>
      <c r="H10" s="59"/>
      <c r="I10" s="59"/>
    </row>
    <row r="11" spans="1:19" x14ac:dyDescent="0.25">
      <c r="A11" s="10" t="s">
        <v>99</v>
      </c>
      <c r="B11" s="60">
        <v>1062635</v>
      </c>
      <c r="C11" s="59"/>
      <c r="D11" s="60">
        <v>-42553</v>
      </c>
      <c r="E11" s="60">
        <v>4843</v>
      </c>
      <c r="F11" s="60">
        <v>206602</v>
      </c>
      <c r="G11" s="60">
        <v>1231527</v>
      </c>
      <c r="H11" s="60">
        <v>26955</v>
      </c>
      <c r="I11" s="60">
        <v>1258482</v>
      </c>
      <c r="J11" s="8">
        <f>SUM(B11:F11)-G11</f>
        <v>0</v>
      </c>
      <c r="K11" s="8">
        <f>SUM(G11:H11)-I11</f>
        <v>0</v>
      </c>
    </row>
    <row r="12" spans="1:19" ht="21" x14ac:dyDescent="0.25">
      <c r="A12" s="11" t="s">
        <v>150</v>
      </c>
      <c r="B12" s="59"/>
      <c r="C12" s="59"/>
      <c r="D12" s="59"/>
      <c r="E12" s="59"/>
      <c r="F12" s="60">
        <v>-8962</v>
      </c>
      <c r="G12" s="60">
        <v>-8962</v>
      </c>
      <c r="H12" s="59">
        <v>-131</v>
      </c>
      <c r="I12" s="60">
        <v>-9093</v>
      </c>
      <c r="J12" s="8">
        <f t="shared" ref="J12:J24" si="0">SUM(B12:F12)-G12</f>
        <v>0</v>
      </c>
      <c r="K12" s="8">
        <f t="shared" ref="K12:K24" si="1">SUM(G12:H12)-I12</f>
        <v>0</v>
      </c>
    </row>
    <row r="13" spans="1:19" x14ac:dyDescent="0.25">
      <c r="A13" s="10" t="s">
        <v>100</v>
      </c>
      <c r="B13" s="61">
        <v>1062635</v>
      </c>
      <c r="C13" s="62"/>
      <c r="D13" s="61">
        <v>-42553</v>
      </c>
      <c r="E13" s="61">
        <v>4843</v>
      </c>
      <c r="F13" s="61">
        <v>197640</v>
      </c>
      <c r="G13" s="61">
        <v>1222565</v>
      </c>
      <c r="H13" s="61">
        <v>26824</v>
      </c>
      <c r="I13" s="61">
        <v>1249389</v>
      </c>
      <c r="J13" s="8">
        <f t="shared" si="0"/>
        <v>0</v>
      </c>
      <c r="K13" s="8">
        <f t="shared" si="1"/>
        <v>0</v>
      </c>
      <c r="L13" s="8">
        <f>SUM(B11:B12)-B13</f>
        <v>0</v>
      </c>
      <c r="M13" s="8">
        <f t="shared" ref="M13:R13" si="2">SUM(C11:C12)-C13</f>
        <v>0</v>
      </c>
      <c r="N13" s="8">
        <f t="shared" si="2"/>
        <v>0</v>
      </c>
      <c r="O13" s="8">
        <f t="shared" si="2"/>
        <v>0</v>
      </c>
      <c r="P13" s="8">
        <f t="shared" si="2"/>
        <v>0</v>
      </c>
      <c r="Q13" s="8">
        <f t="shared" si="2"/>
        <v>0</v>
      </c>
      <c r="R13" s="8">
        <f>SUM(H11:H12)-H13</f>
        <v>0</v>
      </c>
      <c r="S13" s="8">
        <f>SUM(I11:I12)-I13</f>
        <v>0</v>
      </c>
    </row>
    <row r="14" spans="1:19" x14ac:dyDescent="0.25">
      <c r="A14" s="11" t="s">
        <v>151</v>
      </c>
      <c r="B14" s="59"/>
      <c r="C14" s="59"/>
      <c r="D14" s="59"/>
      <c r="E14" s="59"/>
      <c r="F14" s="60">
        <v>21324</v>
      </c>
      <c r="G14" s="60">
        <v>21324</v>
      </c>
      <c r="H14" s="59">
        <v>82</v>
      </c>
      <c r="I14" s="60">
        <v>21406</v>
      </c>
      <c r="J14" s="8">
        <f t="shared" si="0"/>
        <v>0</v>
      </c>
      <c r="K14" s="8">
        <f t="shared" si="1"/>
        <v>0</v>
      </c>
    </row>
    <row r="15" spans="1:19" ht="15.75" thickBot="1" x14ac:dyDescent="0.3">
      <c r="A15" s="11" t="s">
        <v>152</v>
      </c>
      <c r="B15" s="63"/>
      <c r="C15" s="63"/>
      <c r="D15" s="64">
        <v>1966</v>
      </c>
      <c r="E15" s="63">
        <v>-14</v>
      </c>
      <c r="F15" s="63"/>
      <c r="G15" s="64">
        <v>1952</v>
      </c>
      <c r="H15" s="63"/>
      <c r="I15" s="64">
        <v>1952</v>
      </c>
      <c r="J15" s="8">
        <f t="shared" si="0"/>
        <v>0</v>
      </c>
      <c r="K15" s="8">
        <f t="shared" si="1"/>
        <v>0</v>
      </c>
    </row>
    <row r="16" spans="1:19" x14ac:dyDescent="0.25">
      <c r="A16" s="11" t="s">
        <v>153</v>
      </c>
      <c r="B16" s="59"/>
      <c r="C16" s="59"/>
      <c r="D16" s="60">
        <v>1966</v>
      </c>
      <c r="E16" s="59">
        <v>-14</v>
      </c>
      <c r="F16" s="60">
        <v>21324</v>
      </c>
      <c r="G16" s="60">
        <v>23276</v>
      </c>
      <c r="H16" s="59">
        <v>82</v>
      </c>
      <c r="I16" s="60">
        <v>23358</v>
      </c>
      <c r="J16" s="8">
        <f t="shared" si="0"/>
        <v>0</v>
      </c>
      <c r="K16" s="8">
        <f t="shared" si="1"/>
        <v>0</v>
      </c>
      <c r="L16" s="8">
        <f>SUM(B14:B15)-B16</f>
        <v>0</v>
      </c>
      <c r="M16" s="8">
        <f t="shared" ref="M16" si="3">SUM(C14:C15)-C16</f>
        <v>0</v>
      </c>
      <c r="N16" s="8">
        <f t="shared" ref="N16" si="4">SUM(D14:D15)-D16</f>
        <v>0</v>
      </c>
      <c r="O16" s="8">
        <f t="shared" ref="O16" si="5">SUM(E14:E15)-E16</f>
        <v>0</v>
      </c>
      <c r="P16" s="8">
        <f t="shared" ref="P16" si="6">SUM(F14:F15)-F16</f>
        <v>0</v>
      </c>
      <c r="Q16" s="8">
        <f t="shared" ref="Q16" si="7">SUM(G14:G15)-G16</f>
        <v>0</v>
      </c>
      <c r="R16" s="8">
        <f>SUM(H14:H15)-H16</f>
        <v>0</v>
      </c>
      <c r="S16" s="8">
        <f>SUM(I14:I15)-I16</f>
        <v>0</v>
      </c>
    </row>
    <row r="17" spans="1:19" ht="15.75" thickBot="1" x14ac:dyDescent="0.3">
      <c r="A17" s="10" t="s">
        <v>154</v>
      </c>
      <c r="B17" s="65">
        <v>1062635</v>
      </c>
      <c r="C17" s="66"/>
      <c r="D17" s="65">
        <v>-40587</v>
      </c>
      <c r="E17" s="65">
        <v>4829</v>
      </c>
      <c r="F17" s="65">
        <v>218964</v>
      </c>
      <c r="G17" s="65">
        <v>1245841</v>
      </c>
      <c r="H17" s="65">
        <v>26906</v>
      </c>
      <c r="I17" s="65">
        <v>1272747</v>
      </c>
      <c r="J17" s="8">
        <f t="shared" si="0"/>
        <v>0</v>
      </c>
      <c r="K17" s="8">
        <f t="shared" si="1"/>
        <v>0</v>
      </c>
      <c r="L17" s="8">
        <f>B13+B16-B17</f>
        <v>0</v>
      </c>
      <c r="M17" s="8">
        <f t="shared" ref="M17:S17" si="8">C13+C16-C17</f>
        <v>0</v>
      </c>
      <c r="N17" s="8">
        <f t="shared" si="8"/>
        <v>0</v>
      </c>
      <c r="O17" s="8">
        <f t="shared" si="8"/>
        <v>0</v>
      </c>
      <c r="P17" s="8">
        <f t="shared" si="8"/>
        <v>0</v>
      </c>
      <c r="Q17" s="8">
        <f t="shared" si="8"/>
        <v>0</v>
      </c>
      <c r="R17" s="8">
        <f t="shared" si="8"/>
        <v>0</v>
      </c>
      <c r="S17" s="8">
        <f t="shared" si="8"/>
        <v>0</v>
      </c>
    </row>
    <row r="18" spans="1:19" ht="15.75" thickTop="1" x14ac:dyDescent="0.25">
      <c r="A18" s="11"/>
      <c r="B18" s="59"/>
      <c r="C18" s="59"/>
      <c r="D18" s="59"/>
      <c r="E18" s="59"/>
      <c r="F18" s="59"/>
      <c r="G18" s="59"/>
      <c r="H18" s="59"/>
      <c r="I18" s="59"/>
      <c r="J18" s="8">
        <f t="shared" si="0"/>
        <v>0</v>
      </c>
      <c r="K18" s="8">
        <f t="shared" si="1"/>
        <v>0</v>
      </c>
    </row>
    <row r="19" spans="1:19" x14ac:dyDescent="0.25">
      <c r="A19" s="10" t="s">
        <v>155</v>
      </c>
      <c r="B19" s="61">
        <v>1062635</v>
      </c>
      <c r="C19" s="62">
        <v>290</v>
      </c>
      <c r="D19" s="61">
        <v>-56579</v>
      </c>
      <c r="E19" s="61">
        <v>5892</v>
      </c>
      <c r="F19" s="61">
        <v>102243</v>
      </c>
      <c r="G19" s="61">
        <v>1114481</v>
      </c>
      <c r="H19" s="61">
        <v>26354</v>
      </c>
      <c r="I19" s="61">
        <v>1140835</v>
      </c>
      <c r="J19" s="8">
        <f t="shared" si="0"/>
        <v>0</v>
      </c>
      <c r="K19" s="8">
        <f t="shared" si="1"/>
        <v>0</v>
      </c>
    </row>
    <row r="20" spans="1:19" x14ac:dyDescent="0.25">
      <c r="A20" s="11" t="s">
        <v>98</v>
      </c>
      <c r="B20" s="59"/>
      <c r="C20" s="59"/>
      <c r="D20" s="59"/>
      <c r="E20" s="59"/>
      <c r="F20" s="60">
        <v>-8640</v>
      </c>
      <c r="G20" s="60">
        <v>-8640</v>
      </c>
      <c r="H20" s="59">
        <v>91</v>
      </c>
      <c r="I20" s="60">
        <v>-8549</v>
      </c>
      <c r="J20" s="8">
        <f t="shared" si="0"/>
        <v>0</v>
      </c>
      <c r="K20" s="8">
        <f t="shared" si="1"/>
        <v>0</v>
      </c>
    </row>
    <row r="21" spans="1:19" ht="15.75" thickBot="1" x14ac:dyDescent="0.3">
      <c r="A21" s="11" t="s">
        <v>128</v>
      </c>
      <c r="B21" s="63"/>
      <c r="C21" s="63"/>
      <c r="D21" s="64">
        <v>21530</v>
      </c>
      <c r="E21" s="63">
        <v>446</v>
      </c>
      <c r="F21" s="63"/>
      <c r="G21" s="64">
        <v>21976</v>
      </c>
      <c r="H21" s="63"/>
      <c r="I21" s="64">
        <v>21976</v>
      </c>
      <c r="J21" s="8">
        <f t="shared" si="0"/>
        <v>0</v>
      </c>
      <c r="K21" s="8">
        <f t="shared" si="1"/>
        <v>0</v>
      </c>
    </row>
    <row r="22" spans="1:19" x14ac:dyDescent="0.25">
      <c r="A22" s="11" t="s">
        <v>153</v>
      </c>
      <c r="B22" s="59"/>
      <c r="C22" s="59"/>
      <c r="D22" s="60">
        <v>21530</v>
      </c>
      <c r="E22" s="59">
        <v>446</v>
      </c>
      <c r="F22" s="60">
        <v>-8640</v>
      </c>
      <c r="G22" s="60">
        <v>13336</v>
      </c>
      <c r="H22" s="59">
        <v>91</v>
      </c>
      <c r="I22" s="60">
        <v>13427</v>
      </c>
      <c r="J22" s="8">
        <f t="shared" si="0"/>
        <v>0</v>
      </c>
      <c r="K22" s="8">
        <f t="shared" si="1"/>
        <v>0</v>
      </c>
      <c r="L22" s="8">
        <f>SUM(B20:B21)-B22</f>
        <v>0</v>
      </c>
      <c r="M22" s="8">
        <f t="shared" ref="M22" si="9">SUM(C20:C21)-C22</f>
        <v>0</v>
      </c>
      <c r="N22" s="8">
        <f t="shared" ref="N22" si="10">SUM(D20:D21)-D22</f>
        <v>0</v>
      </c>
      <c r="O22" s="8">
        <f t="shared" ref="O22" si="11">SUM(E20:E21)-E22</f>
        <v>0</v>
      </c>
      <c r="P22" s="8">
        <f t="shared" ref="P22" si="12">SUM(F20:F21)-F22</f>
        <v>0</v>
      </c>
      <c r="Q22" s="8">
        <f t="shared" ref="Q22" si="13">SUM(G20:G21)-G22</f>
        <v>0</v>
      </c>
      <c r="R22" s="8">
        <f>SUM(H20:H21)-H22</f>
        <v>0</v>
      </c>
      <c r="S22" s="8">
        <f>SUM(I20:I21)-I22</f>
        <v>0</v>
      </c>
    </row>
    <row r="23" spans="1:19" ht="15.75" thickBot="1" x14ac:dyDescent="0.3">
      <c r="A23" s="11" t="s">
        <v>156</v>
      </c>
      <c r="B23" s="59">
        <v>290</v>
      </c>
      <c r="C23" s="59">
        <v>-290</v>
      </c>
      <c r="D23" s="59"/>
      <c r="E23" s="59"/>
      <c r="F23" s="59"/>
      <c r="G23" s="59"/>
      <c r="H23" s="59"/>
      <c r="I23" s="59"/>
      <c r="J23" s="8">
        <f t="shared" si="0"/>
        <v>0</v>
      </c>
      <c r="K23" s="8">
        <f t="shared" si="1"/>
        <v>0</v>
      </c>
    </row>
    <row r="24" spans="1:19" ht="15.75" thickBot="1" x14ac:dyDescent="0.3">
      <c r="A24" s="10" t="s">
        <v>157</v>
      </c>
      <c r="B24" s="67">
        <v>1062925</v>
      </c>
      <c r="C24" s="68"/>
      <c r="D24" s="67">
        <v>-35049</v>
      </c>
      <c r="E24" s="67">
        <v>6338</v>
      </c>
      <c r="F24" s="67">
        <v>93603</v>
      </c>
      <c r="G24" s="67">
        <v>1127817</v>
      </c>
      <c r="H24" s="67">
        <v>26445</v>
      </c>
      <c r="I24" s="67">
        <v>1154262</v>
      </c>
      <c r="J24" s="8">
        <f t="shared" si="0"/>
        <v>0</v>
      </c>
      <c r="K24" s="8">
        <f t="shared" si="1"/>
        <v>0</v>
      </c>
      <c r="L24" s="8">
        <f>B22+B23+B19-B24</f>
        <v>0</v>
      </c>
      <c r="M24" s="8">
        <f t="shared" ref="M24:S24" si="14">C22+C23+C19-C24</f>
        <v>0</v>
      </c>
      <c r="N24" s="8">
        <f t="shared" si="14"/>
        <v>0</v>
      </c>
      <c r="O24" s="8">
        <f t="shared" si="14"/>
        <v>0</v>
      </c>
      <c r="P24" s="8">
        <f t="shared" si="14"/>
        <v>0</v>
      </c>
      <c r="Q24" s="8">
        <f t="shared" si="14"/>
        <v>0</v>
      </c>
      <c r="R24" s="8">
        <f t="shared" si="14"/>
        <v>0</v>
      </c>
      <c r="S24" s="8">
        <f t="shared" si="14"/>
        <v>0</v>
      </c>
    </row>
    <row r="25" spans="1:19" ht="15.75" thickTop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1-форма</vt:lpstr>
      <vt:lpstr>2-форма</vt:lpstr>
      <vt:lpstr>3-форма</vt:lpstr>
      <vt:lpstr>4-форма</vt:lpstr>
      <vt:lpstr>'2-форма'!_ftn1</vt:lpstr>
      <vt:lpstr>'3-форма'!Область_печати</vt:lpstr>
      <vt:lpstr>'4-форма'!Область_печати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Лейла Ч Рыскулова</dc:creator>
  <cp:lastModifiedBy>Айман М  Спатаева</cp:lastModifiedBy>
  <cp:lastPrinted>2018-12-12T09:10:22Z</cp:lastPrinted>
  <dcterms:created xsi:type="dcterms:W3CDTF">2017-05-29T11:05:00Z</dcterms:created>
  <dcterms:modified xsi:type="dcterms:W3CDTF">2019-06-27T05:15:13Z</dcterms:modified>
</cp:coreProperties>
</file>