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155" windowHeight="6855"/>
  </bookViews>
  <sheets>
    <sheet name="Ф1" sheetId="1" r:id="rId1"/>
    <sheet name="Ф2" sheetId="3" r:id="rId2"/>
    <sheet name="Ф3" sheetId="4" r:id="rId3"/>
    <sheet name="Ф4" sheetId="6" r:id="rId4"/>
  </sheets>
  <definedNames>
    <definedName name="_Hlk254102507" localSheetId="0">Ф1!#REF!</definedName>
    <definedName name="_xlnm.Print_Area" localSheetId="0">Ф1!$A$1:$C$79</definedName>
    <definedName name="_xlnm.Print_Area" localSheetId="1">Ф2!$A$1:$C$52</definedName>
    <definedName name="_xlnm.Print_Area" localSheetId="2">Ф3!$A$1:$C$71</definedName>
    <definedName name="_xlnm.Print_Area" localSheetId="3">Ф4!$A$1:$H$31</definedName>
  </definedNames>
  <calcPr calcId="145621"/>
</workbook>
</file>

<file path=xl/calcChain.xml><?xml version="1.0" encoding="utf-8"?>
<calcChain xmlns="http://schemas.openxmlformats.org/spreadsheetml/2006/main">
  <c r="F15" i="6" l="1"/>
  <c r="H15" i="6" s="1"/>
  <c r="E23" i="6"/>
  <c r="D23" i="6"/>
  <c r="C23" i="6"/>
  <c r="B23" i="6"/>
  <c r="F23" i="6" s="1"/>
  <c r="H23" i="6" s="1"/>
  <c r="H21" i="6"/>
  <c r="H16" i="6"/>
  <c r="H17" i="6"/>
  <c r="H18" i="6"/>
  <c r="H19" i="6"/>
  <c r="G14" i="6"/>
  <c r="E14" i="6"/>
  <c r="D14" i="6"/>
  <c r="H10" i="6"/>
  <c r="H11" i="6"/>
  <c r="H13" i="6"/>
  <c r="C14" i="6"/>
  <c r="B14" i="6"/>
  <c r="F12" i="6"/>
  <c r="H12" i="6" s="1"/>
  <c r="F9" i="6"/>
  <c r="H9" i="6" s="1"/>
  <c r="F8" i="6"/>
  <c r="H8" i="6" s="1"/>
  <c r="F7" i="6"/>
  <c r="H7" i="6" s="1"/>
  <c r="F6" i="6"/>
  <c r="H6" i="6" s="1"/>
  <c r="C57" i="4"/>
  <c r="B57" i="4"/>
  <c r="C53" i="4"/>
  <c r="B53" i="4"/>
  <c r="B45" i="4"/>
  <c r="C45" i="4"/>
  <c r="C30" i="4"/>
  <c r="C34" i="4" s="1"/>
  <c r="B30" i="4"/>
  <c r="B34" i="4" s="1"/>
  <c r="C21" i="4"/>
  <c r="B21" i="4"/>
  <c r="B18" i="1"/>
  <c r="C43" i="3"/>
  <c r="B43" i="3"/>
  <c r="C39" i="3"/>
  <c r="B39" i="3"/>
  <c r="C35" i="3"/>
  <c r="B35" i="3"/>
  <c r="C11" i="3"/>
  <c r="C13" i="3" s="1"/>
  <c r="C25" i="3" s="1"/>
  <c r="C27" i="3" s="1"/>
  <c r="B11" i="3"/>
  <c r="B13" i="3" s="1"/>
  <c r="B25" i="3" s="1"/>
  <c r="B27" i="3" s="1"/>
  <c r="C72" i="1"/>
  <c r="C71" i="1"/>
  <c r="B71" i="1"/>
  <c r="B34" i="1"/>
  <c r="B72" i="1" s="1"/>
  <c r="C69" i="1"/>
  <c r="B69" i="1"/>
  <c r="C67" i="1"/>
  <c r="B67" i="1"/>
  <c r="C65" i="1"/>
  <c r="B65" i="1"/>
  <c r="C54" i="1"/>
  <c r="B54" i="1"/>
  <c r="C43" i="1"/>
  <c r="C46" i="1" s="1"/>
  <c r="B43" i="1"/>
  <c r="B46" i="1" s="1"/>
  <c r="C29" i="1"/>
  <c r="C32" i="1" s="1"/>
  <c r="B29" i="1"/>
  <c r="B32" i="1" s="1"/>
  <c r="F14" i="6" l="1"/>
  <c r="H14" i="6" s="1"/>
  <c r="C18" i="1" l="1"/>
  <c r="C34" i="1" s="1"/>
</calcChain>
</file>

<file path=xl/sharedStrings.xml><?xml version="1.0" encoding="utf-8"?>
<sst xmlns="http://schemas.openxmlformats.org/spreadsheetml/2006/main" count="279" uniqueCount="178">
  <si>
    <t>АКТИВЫ</t>
  </si>
  <si>
    <t>Основные средства</t>
  </si>
  <si>
    <t>Нематериальные активы</t>
  </si>
  <si>
    <t>Инвестиционная недвижимость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</si>
  <si>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</si>
  <si>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</si>
  <si>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</si>
  <si>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</si>
  <si>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</si>
  <si>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</si>
  <si>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</si>
  <si>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</si>
  <si>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</si>
  <si>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</si>
  <si>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Резерв от пересчета иностранных валют</t>
  </si>
  <si>
    <t>Итого капитал</t>
  </si>
  <si>
    <t>Долгосрочные обязательства</t>
  </si>
  <si>
    <t>Займы</t>
  </si>
  <si>
    <t>Обязательства по финансовой аренде</t>
  </si>
  <si>
    <t>Текущие обязательства</t>
  </si>
  <si>
    <t>Торговая кредиторская задолженность</t>
  </si>
  <si>
    <t>Итого текущие обязательства</t>
  </si>
  <si>
    <t>Итого обязательства</t>
  </si>
  <si>
    <t>Итого капитал и обязательства</t>
  </si>
  <si>
    <t>-</t>
  </si>
  <si>
    <t>Обязательства по вознаграждениям работникам</t>
  </si>
  <si>
    <t>АО «НАЦИОНАЛЬНАЯ КОМПАНИЯ «ҚАЗАҚСТАН ТЕМIР ЖОЛЫ»</t>
  </si>
  <si>
    <t>Нераспределенная прибыль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</si>
  <si>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</si>
  <si>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</si>
  <si>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</si>
  <si>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</si>
  <si>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</si>
  <si>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Себестоимость реализации</t>
  </si>
  <si>
    <t>Валовый доход</t>
  </si>
  <si>
    <t>Общие и административные расходы</t>
  </si>
  <si>
    <t>Финансовый доход</t>
  </si>
  <si>
    <t>Финансовые затраты</t>
  </si>
  <si>
    <t>Прочие прибыли и убытки</t>
  </si>
  <si>
    <t>Н.Х. Абилова</t>
  </si>
  <si>
    <t>Продолжающаяся деятельность</t>
  </si>
  <si>
    <t>Итого доходы</t>
  </si>
  <si>
    <t>Расходы по реализации</t>
  </si>
  <si>
    <t>Прекращенная деятельность</t>
  </si>
  <si>
    <t>Доход от выбытия дочерних организаций</t>
  </si>
  <si>
    <t>Акционеру материнской компании</t>
  </si>
  <si>
    <t>Движение денежных средств от операционной деятельности:</t>
  </si>
  <si>
    <t>Приобретение нематериальных активов</t>
  </si>
  <si>
    <t>Взнос в уставный капитал</t>
  </si>
  <si>
    <t>Погашение обязательств по финансовой аренде</t>
  </si>
  <si>
    <t>Начисление резерва по сомнительной задолженности</t>
  </si>
  <si>
    <t xml:space="preserve">Проценты уплаченные </t>
  </si>
  <si>
    <t>Проценты полученные</t>
  </si>
  <si>
    <t xml:space="preserve">Корпоративный подоходный налог уплаченный </t>
  </si>
  <si>
    <t>Получение займов</t>
  </si>
  <si>
    <t>Дивиденды и распределения выплаченные</t>
  </si>
  <si>
    <t xml:space="preserve">Денежные средства и их эквиваленты на начало периода </t>
  </si>
  <si>
    <t>Неденежные операции:</t>
  </si>
  <si>
    <t>Доля акционеру материнской компании</t>
  </si>
  <si>
    <t xml:space="preserve">Долгосрочные активы </t>
  </si>
  <si>
    <t>Инвестиции в совместные предприятия</t>
  </si>
  <si>
    <t>Итого долгосрочные активы</t>
  </si>
  <si>
    <t>Итого текущие активы</t>
  </si>
  <si>
    <t>Итого активы</t>
  </si>
  <si>
    <t xml:space="preserve">Неконтролирующие доли </t>
  </si>
  <si>
    <t>Обязательства по отложенному подоходному налогу</t>
  </si>
  <si>
    <t>Итого долгосрочные обязательства</t>
  </si>
  <si>
    <t>Обязательства по корпоративному подоходному налогу</t>
  </si>
  <si>
    <t>От имени руководства Группы:</t>
  </si>
  <si>
    <t>2015 г.</t>
  </si>
  <si>
    <t>Убыток от курсовой разницы</t>
  </si>
  <si>
    <t xml:space="preserve">Главный бухгалтер </t>
  </si>
  <si>
    <t>Корректировки на:</t>
  </si>
  <si>
    <t>Износ и амортизацию</t>
  </si>
  <si>
    <t>Прочее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</si>
  <si>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</si>
  <si>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</si>
  <si>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Чистое (уменьшение)/увеличение денежных средств и их эквивалентов</t>
  </si>
  <si>
    <t>Денежные средства и их эквиваленты на конец периода</t>
  </si>
  <si>
    <t>Прочие вклады</t>
  </si>
  <si>
    <t xml:space="preserve">На 1 января 2015 г. </t>
  </si>
  <si>
    <t>Итого совокупный доход/(убыток) за период</t>
  </si>
  <si>
    <t xml:space="preserve">М.Р. Кабашев                                                                          </t>
  </si>
  <si>
    <t xml:space="preserve">Вице-президент                                                                       </t>
  </si>
  <si>
    <t xml:space="preserve">Выплата дивидендов </t>
  </si>
  <si>
    <t>Резерв хеджирования</t>
  </si>
  <si>
    <t xml:space="preserve">_________________         </t>
  </si>
  <si>
    <t>Хеджирование денежных потоков</t>
  </si>
  <si>
    <t>Приобретение основных средств за счет заемных средств, напрямую перечисленных банком поставщику</t>
  </si>
  <si>
    <t>Капитализация затрат по займам</t>
  </si>
  <si>
    <t xml:space="preserve">Взаимозачет задолженности по железнодорожным администрациям </t>
  </si>
  <si>
    <t>31 марта</t>
  </si>
  <si>
    <t>2016 г.</t>
  </si>
  <si>
    <t>31 декабря</t>
  </si>
  <si>
    <t xml:space="preserve">2015 г. </t>
  </si>
  <si>
    <t xml:space="preserve">Активы, предназначенные в пользу Акционера </t>
  </si>
  <si>
    <t>Инвестиции в ассоциированные предприятия</t>
  </si>
  <si>
    <t>Прочие долгосрочные финансовые активы</t>
  </si>
  <si>
    <t>Долгосрочная торговая дебиторская задолженность</t>
  </si>
  <si>
    <t>НДС к возмещению</t>
  </si>
  <si>
    <t>Прочие текущие финансовые активы</t>
  </si>
  <si>
    <t>Активы, предназначенные в пользу Акционера</t>
  </si>
  <si>
    <t xml:space="preserve">Долгосрочные активы и активы выбывающей группы, классифицированные как предназначенные для продажи </t>
  </si>
  <si>
    <t xml:space="preserve">Капитал Акционера </t>
  </si>
  <si>
    <t>Неотменяемое обязательство в пользу Акционера</t>
  </si>
  <si>
    <t xml:space="preserve">Займы </t>
  </si>
  <si>
    <t>Прочие налоги к уплате</t>
  </si>
  <si>
    <t>Прочие текущие обязательства</t>
  </si>
  <si>
    <t>Обязательства выбывающей группы, классифицированной как предназначенной для продажи</t>
  </si>
  <si>
    <t xml:space="preserve">20 мая 2016 г. </t>
  </si>
  <si>
    <t xml:space="preserve">Убыток от обесценения основных средств </t>
  </si>
  <si>
    <t>Доход от реализации доли в совместном предприятии</t>
  </si>
  <si>
    <t>Доля в (убытках)/прибыли ассоциированных предприятий</t>
  </si>
  <si>
    <t>Доля  в прибыли совместных предприятий</t>
  </si>
  <si>
    <t>Прибыль/(убыток) до налогообложения</t>
  </si>
  <si>
    <t>Экономия по корпоративному подоходному налогу</t>
  </si>
  <si>
    <t>Убыток за период от продолжающейся деятельности</t>
  </si>
  <si>
    <t xml:space="preserve">Прибыль/(убыток) за период от прекращенной деятельности </t>
  </si>
  <si>
    <t>Убыток за период</t>
  </si>
  <si>
    <t>Прочий совокупный (убыток)/доход за вычетом налога на прибыль:</t>
  </si>
  <si>
    <t>Убыток по инструментам хеджирования денежных потоков</t>
  </si>
  <si>
    <t>Прочий  совокупный убыток/(доход) за период</t>
  </si>
  <si>
    <t xml:space="preserve">Неконтролирующим долям владения </t>
  </si>
  <si>
    <t>Неконтролирующим долям владения</t>
  </si>
  <si>
    <t xml:space="preserve"> Убыток на акцию от продолжающейся и прекращенной деятельности (в тенге)</t>
  </si>
  <si>
    <t>Убыток на акцию от продолжающейся деятельности (в тенге)</t>
  </si>
  <si>
    <t>Три месяца 
закончившихся 31 марта</t>
  </si>
  <si>
    <t>Прочий совокупный (убыток)/доход подлежащий переклассификации в состав прибыли или убытка в последующих периодах:</t>
  </si>
  <si>
    <t>Прибыль возникающая при пересчете отчетности зарубежных предприятий</t>
  </si>
  <si>
    <t>(Убыток)/прибыль относящаяся к:</t>
  </si>
  <si>
    <t>Итого совокупный (убыток)/доход относящийся к:</t>
  </si>
  <si>
    <t xml:space="preserve">Убыток за период </t>
  </si>
  <si>
    <t>Экономия по корпоративному подоходному налогу, отраженныая в прибылях и убытках</t>
  </si>
  <si>
    <t>Обесценение активов</t>
  </si>
  <si>
    <t>Расходы по вознаграждению работников по окончании трудовой деятельности и прочие долгосрочные вознаграждения работника</t>
  </si>
  <si>
    <t>Доля в убытке ассоциированных и совместных предприятий</t>
  </si>
  <si>
    <t>Реализация доли в совместном предприятии</t>
  </si>
  <si>
    <t>Операционный доход до изменений в оборотном капитале и прочих статьях баланса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</si>
  <si>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</si>
  <si>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</si>
  <si>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</si>
  <si>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</si>
  <si>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 xml:space="preserve">Изменение прочих налогов к уплате </t>
  </si>
  <si>
    <t xml:space="preserve">Изменение прочих текущих обязательств </t>
  </si>
  <si>
    <t>Изменение обязательств по вознаграждениям работникам</t>
  </si>
  <si>
    <t>Изменение прочих долгосрочных обязательств</t>
  </si>
  <si>
    <t>Денежные средства, полученные от операционной деятельности</t>
  </si>
  <si>
    <t>Приобретение основных средств и авансы, оплаченные за основные средства</t>
  </si>
  <si>
    <r>
      <t xml:space="preserve">Приобретение инвестиций </t>
    </r>
    <r>
      <rPr>
        <sz val="9"/>
        <color theme="1"/>
        <rFont val="Times New Roman"/>
        <family val="1"/>
        <charset val="204"/>
      </rPr>
      <t>в ассоциированные предприятия</t>
    </r>
  </si>
  <si>
    <t>Инвестиции в прочие финансовые активы</t>
  </si>
  <si>
    <r>
      <t xml:space="preserve">Поступление от продажи </t>
    </r>
    <r>
      <rPr>
        <sz val="9"/>
        <color theme="1"/>
        <rFont val="Times New Roman"/>
        <family val="1"/>
        <charset val="204"/>
      </rPr>
      <t>прочих финансовых активов</t>
    </r>
  </si>
  <si>
    <t>Дивиденды, полученные от совместных предприятий</t>
  </si>
  <si>
    <t>Чистый приток денежных средств, в связи с выбытием дочерней организации</t>
  </si>
  <si>
    <t>Чистое движение денежных средств, использованных в инвестиционной деятельности</t>
  </si>
  <si>
    <t xml:space="preserve">Погашение займов </t>
  </si>
  <si>
    <t>Приобретение актива, предназначенного в пользу Акционера</t>
  </si>
  <si>
    <t>Эффект изменения валютных курсов на балансы денежных средств и их эквивалентов, деноминированных в иностранной валюте</t>
  </si>
  <si>
    <t>Задолженность за реализацию административного здания</t>
  </si>
  <si>
    <t>Три месяца
закончившихся 31 марта</t>
  </si>
  <si>
    <t>СОКРАЩЕННЫЙ ПРОМЕЖУТОЧНЫЙ КОНСОЛИДИРОВАННЫЙ ОТЧЕТ 
О ДВИЖЕНИИ ДЕНЕЖНЫХ СРЕДСТВ ЗА ТРИ МЕСЯЦА, ЗАКОНЧИВШИХСЯ 
31 МАРТА 2016 Г. (НЕАУДИРОВАНО) 
(в тыс. тенге)</t>
  </si>
  <si>
    <t>СОКРАЩЕННЫЙ ПРОМЕЖУТОЧНЫЙ КОНСОЛИДИРОВАННЫЙ ОТЧЕТ О ПРИБЫЛЯХ И УБЫТКАХ И ПРОЧЕМ СОВОКУПНОМ ДОХОДЕ ЗА ТРИ  МЕСЯЦА, ЗАКОНЧИВШИХСЯ 31 МАРТА 2016 Г. (НЕАУДИРОВАНО) 
(в тыс. тенге)</t>
  </si>
  <si>
    <t>Чистое движение денежных средств от операционной деятельности</t>
  </si>
  <si>
    <t>Чистое движение денежных средств от финансовой деятельности</t>
  </si>
  <si>
    <t>20 мая 2016 г.</t>
  </si>
  <si>
    <r>
      <t xml:space="preserve">СОКРАЩЕННЫЙ ПРОМЕЖУТОЧНЫЙ КОНСОЛИДИРОВАННЫЙ ОТЧЕТ ОБ ИЗМЕНЕНИЯХ КАПИТАЛА ЗА ТРИ МЕСЯЦА, ЗАКОНЧИВШИХСЯ 31 МАРТА 2016 Г. (НЕАУДИРОВАНО) 
</t>
    </r>
    <r>
      <rPr>
        <i/>
        <sz val="11"/>
        <color theme="1"/>
        <rFont val="Calibri"/>
        <family val="2"/>
        <charset val="204"/>
        <scheme val="minor"/>
      </rPr>
      <t>(в тыс. тенге)</t>
    </r>
  </si>
  <si>
    <t>Нераспре-деленная прибыль</t>
  </si>
  <si>
    <t>Неконтроль-ные доли владения</t>
  </si>
  <si>
    <t>Прибыль/(убыток) за период</t>
  </si>
  <si>
    <t>Прочая совокупная прибыль за период</t>
  </si>
  <si>
    <t>Итого совокупный доход/ (убыток) за период</t>
  </si>
  <si>
    <t xml:space="preserve">Выпуск акций               </t>
  </si>
  <si>
    <t xml:space="preserve">Прочие вклады         </t>
  </si>
  <si>
    <t xml:space="preserve">На 1 января 2016 г. </t>
  </si>
  <si>
    <t>Выпуск акций               (Примечание 13)</t>
  </si>
  <si>
    <t>Прочие распределения (Примечание 13)</t>
  </si>
  <si>
    <t xml:space="preserve">На 31 марта  2015г. (неаудировано) </t>
  </si>
  <si>
    <t>На 31 марта  2016 г.(неаудировано)</t>
  </si>
  <si>
    <r>
      <t xml:space="preserve">СОКРАЩЕННЫЙ ПРОМЕЖУТОЧНЫЙ КОНСОЛИДИРОВАННЫЙ ОТЧЕТ О ФИНАНСОВОМ ПОЛОЖЕНИИ ПО СОСТОЯНИЮ НА 31 МАРТА  2016 Г. (НЕАУДИРОВАНО)
</t>
    </r>
    <r>
      <rPr>
        <i/>
        <sz val="10"/>
        <color theme="1"/>
        <rFont val="Arial"/>
        <family val="2"/>
        <charset val="204"/>
      </rPr>
      <t>(в тыс. тенге)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</si>
</sst>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_ ;[Red]\-#,##0\ "/>
    <numFmt numFmtId="168" formatCode="* \(#,##0\);* #,##0_);&quot;-&quot;??_);@"/>
    <numFmt numFmtId="169" formatCode="* #,##0_);* \(#,##0\);&quot;-&quot;??_);@"/>
    <numFmt numFmtId="170" formatCode="_([$€-2]* #,##0.00_);_([$€-2]* \(#,##0.00\);_([$€-2]* &quot;-&quot;??_)"/>
    <numFmt numFmtId="171" formatCode="0%_);\(0%\)"/>
    <numFmt numFmtId="172" formatCode="_-* #,##0.00_т_._-;\-* #,##0.00_т_._-;_-* &quot;-&quot;??_т_._-;_-@_-"/>
    <numFmt numFmtId="173" formatCode="_-* #,##0_р_._-;\-* #,##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</font>
    <font>
      <sz val="10"/>
      <name val="Helv"/>
    </font>
    <font>
      <sz val="12"/>
      <name val="Tms Rmn"/>
      <charset val="204"/>
    </font>
    <font>
      <b/>
      <sz val="10"/>
      <name val="Arial"/>
      <family val="2"/>
    </font>
    <font>
      <sz val="12"/>
      <name val="Times New Roman Cyr"/>
      <charset val="204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u val="singleAccounting"/>
      <sz val="9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1">
    <xf numFmtId="0" fontId="0" fillId="0" borderId="0"/>
    <xf numFmtId="0" fontId="3" fillId="0" borderId="0"/>
    <xf numFmtId="0" fontId="27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26" fillId="0" borderId="0" applyFill="0" applyBorder="0" applyProtection="0"/>
    <xf numFmtId="165" fontId="3" fillId="0" borderId="0" applyFont="0" applyFill="0" applyBorder="0" applyAlignment="0" applyProtection="0"/>
    <xf numFmtId="169" fontId="26" fillId="0" borderId="0" applyFill="0" applyBorder="0" applyProtection="0"/>
    <xf numFmtId="169" fontId="26" fillId="0" borderId="1" applyFill="0" applyProtection="0"/>
    <xf numFmtId="169" fontId="26" fillId="0" borderId="2" applyFill="0" applyProtection="0"/>
    <xf numFmtId="169" fontId="4" fillId="0" borderId="0" applyFill="0" applyBorder="0" applyProtection="0"/>
    <xf numFmtId="0" fontId="28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4" fontId="29" fillId="16" borderId="3">
      <alignment horizontal="center" vertical="center" wrapText="1"/>
    </xf>
    <xf numFmtId="0" fontId="5" fillId="0" borderId="0"/>
    <xf numFmtId="0" fontId="3" fillId="0" borderId="0"/>
    <xf numFmtId="0" fontId="6" fillId="0" borderId="0"/>
    <xf numFmtId="0" fontId="30" fillId="0" borderId="0"/>
    <xf numFmtId="0" fontId="7" fillId="0" borderId="0"/>
    <xf numFmtId="171" fontId="6" fillId="0" borderId="0" applyFont="0" applyFill="0" applyBorder="0" applyAlignment="0" applyProtection="0"/>
    <xf numFmtId="0" fontId="6" fillId="0" borderId="0"/>
    <xf numFmtId="0" fontId="25" fillId="0" borderId="0"/>
    <xf numFmtId="0" fontId="31" fillId="0" borderId="0"/>
    <xf numFmtId="0" fontId="32" fillId="0" borderId="0" applyFill="0" applyBorder="0" applyProtection="0">
      <alignment horizontal="left" vertical="top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3" fillId="24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5" fillId="0" borderId="0"/>
    <xf numFmtId="0" fontId="6" fillId="0" borderId="0"/>
    <xf numFmtId="0" fontId="6" fillId="0" borderId="0"/>
    <xf numFmtId="0" fontId="3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3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center" wrapText="1" indent="2"/>
    </xf>
    <xf numFmtId="0" fontId="3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 indent="4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 indent="3"/>
    </xf>
    <xf numFmtId="173" fontId="0" fillId="0" borderId="0" xfId="300" applyNumberFormat="1" applyFont="1"/>
    <xf numFmtId="173" fontId="34" fillId="0" borderId="0" xfId="300" applyNumberFormat="1" applyFont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 indent="4"/>
    </xf>
    <xf numFmtId="0" fontId="44" fillId="0" borderId="13" xfId="0" applyFont="1" applyBorder="1" applyAlignment="1">
      <alignment horizontal="left" vertical="center" wrapText="1" indent="4"/>
    </xf>
    <xf numFmtId="0" fontId="36" fillId="0" borderId="13" xfId="0" applyFont="1" applyBorder="1" applyAlignment="1">
      <alignment horizontal="left" vertical="center" wrapText="1" indent="2"/>
    </xf>
    <xf numFmtId="173" fontId="0" fillId="0" borderId="0" xfId="300" applyNumberFormat="1" applyFont="1" applyAlignment="1">
      <alignment horizontal="right"/>
    </xf>
    <xf numFmtId="169" fontId="34" fillId="0" borderId="13" xfId="300" applyNumberFormat="1" applyFont="1" applyBorder="1" applyAlignment="1">
      <alignment horizontal="right" vertical="center" wrapText="1"/>
    </xf>
    <xf numFmtId="169" fontId="36" fillId="0" borderId="13" xfId="300" applyNumberFormat="1" applyFont="1" applyBorder="1" applyAlignment="1">
      <alignment horizontal="right" vertical="center" wrapText="1"/>
    </xf>
    <xf numFmtId="0" fontId="38" fillId="0" borderId="0" xfId="0" applyFont="1" applyAlignment="1"/>
    <xf numFmtId="173" fontId="34" fillId="0" borderId="0" xfId="300" applyNumberFormat="1" applyFont="1" applyAlignment="1">
      <alignment horizontal="left" vertical="center" wrapText="1"/>
    </xf>
    <xf numFmtId="0" fontId="44" fillId="0" borderId="0" xfId="0" applyFont="1" applyAlignment="1"/>
    <xf numFmtId="173" fontId="36" fillId="0" borderId="0" xfId="300" applyNumberFormat="1" applyFont="1" applyAlignment="1">
      <alignment horizontal="right" vertical="center" wrapText="1"/>
    </xf>
    <xf numFmtId="173" fontId="36" fillId="0" borderId="0" xfId="300" applyNumberFormat="1" applyFont="1" applyAlignment="1">
      <alignment horizontal="left" vertical="center" wrapText="1"/>
    </xf>
    <xf numFmtId="0" fontId="2" fillId="0" borderId="0" xfId="0" applyFont="1"/>
    <xf numFmtId="173" fontId="45" fillId="0" borderId="14" xfId="30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 indent="1"/>
    </xf>
    <xf numFmtId="0" fontId="38" fillId="0" borderId="0" xfId="0" applyFont="1"/>
    <xf numFmtId="173" fontId="0" fillId="0" borderId="14" xfId="300" applyNumberFormat="1" applyFont="1" applyBorder="1" applyAlignment="1">
      <alignment horizontal="right"/>
    </xf>
    <xf numFmtId="0" fontId="34" fillId="0" borderId="13" xfId="0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3"/>
    </xf>
    <xf numFmtId="0" fontId="36" fillId="0" borderId="13" xfId="0" applyFont="1" applyBorder="1" applyAlignment="1">
      <alignment horizontal="left" vertical="center" wrapText="1" indent="6"/>
    </xf>
    <xf numFmtId="173" fontId="0" fillId="0" borderId="0" xfId="30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8" fillId="0" borderId="0" xfId="0" applyFont="1" applyAlignment="1">
      <alignment horizontal="left" indent="10"/>
    </xf>
    <xf numFmtId="0" fontId="44" fillId="0" borderId="0" xfId="0" applyFont="1" applyAlignment="1">
      <alignment horizontal="left" indent="30"/>
    </xf>
    <xf numFmtId="0" fontId="2" fillId="0" borderId="0" xfId="0" applyFont="1" applyAlignment="1">
      <alignment horizontal="left" indent="30"/>
    </xf>
    <xf numFmtId="0" fontId="38" fillId="0" borderId="0" xfId="0" applyFont="1" applyAlignment="1">
      <alignment horizontal="left" indent="30"/>
    </xf>
    <xf numFmtId="173" fontId="36" fillId="0" borderId="0" xfId="30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4" fillId="0" borderId="0" xfId="0" applyFont="1" applyAlignment="1">
      <alignment horizontal="left" indent="40"/>
    </xf>
    <xf numFmtId="0" fontId="2" fillId="0" borderId="0" xfId="0" applyFont="1" applyAlignment="1">
      <alignment horizontal="left" indent="40"/>
    </xf>
    <xf numFmtId="0" fontId="38" fillId="0" borderId="0" xfId="0" applyFont="1" applyAlignment="1">
      <alignment horizontal="left" indent="40"/>
    </xf>
    <xf numFmtId="0" fontId="36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 vertical="center" wrapText="1" indent="3"/>
    </xf>
    <xf numFmtId="0" fontId="38" fillId="0" borderId="13" xfId="0" applyFont="1" applyBorder="1" applyAlignment="1">
      <alignment horizontal="right" vertical="center" wrapText="1"/>
    </xf>
    <xf numFmtId="3" fontId="38" fillId="0" borderId="13" xfId="0" applyNumberFormat="1" applyFont="1" applyBorder="1" applyAlignment="1">
      <alignment vertical="center" wrapText="1"/>
    </xf>
    <xf numFmtId="3" fontId="38" fillId="0" borderId="13" xfId="0" applyNumberFormat="1" applyFont="1" applyBorder="1" applyAlignment="1">
      <alignment horizontal="right" vertical="center" wrapText="1"/>
    </xf>
    <xf numFmtId="3" fontId="44" fillId="0" borderId="13" xfId="0" applyNumberFormat="1" applyFont="1" applyBorder="1" applyAlignment="1">
      <alignment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 indent="1"/>
    </xf>
    <xf numFmtId="0" fontId="38" fillId="0" borderId="15" xfId="0" applyFont="1" applyBorder="1" applyAlignment="1">
      <alignment horizontal="left" vertical="center" wrapText="1" indent="4"/>
    </xf>
    <xf numFmtId="3" fontId="48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73" fontId="36" fillId="0" borderId="15" xfId="300" applyNumberFormat="1" applyFont="1" applyBorder="1" applyAlignment="1">
      <alignment horizontal="center" vertical="center" wrapText="1"/>
    </xf>
    <xf numFmtId="173" fontId="36" fillId="0" borderId="19" xfId="30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left" vertical="center" wrapText="1" indent="3"/>
    </xf>
    <xf numFmtId="0" fontId="49" fillId="0" borderId="13" xfId="0" applyFont="1" applyBorder="1" applyAlignment="1">
      <alignment vertical="center" wrapText="1"/>
    </xf>
    <xf numFmtId="3" fontId="34" fillId="0" borderId="13" xfId="0" applyNumberFormat="1" applyFont="1" applyBorder="1" applyAlignment="1">
      <alignment horizontal="right" vertical="center" wrapText="1"/>
    </xf>
    <xf numFmtId="0" fontId="36" fillId="0" borderId="15" xfId="0" applyFont="1" applyBorder="1" applyAlignment="1">
      <alignment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169" fontId="36" fillId="0" borderId="0" xfId="30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25" borderId="0" xfId="199" applyFont="1" applyFill="1" applyAlignment="1">
      <alignment horizontal="center"/>
    </xf>
    <xf numFmtId="0" fontId="44" fillId="0" borderId="13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2" fillId="25" borderId="14" xfId="199" applyFont="1" applyFill="1" applyBorder="1" applyAlignment="1">
      <alignment horizontal="center" vertical="center" wrapText="1"/>
    </xf>
    <xf numFmtId="173" fontId="44" fillId="0" borderId="16" xfId="300" applyNumberFormat="1" applyFont="1" applyBorder="1" applyAlignment="1">
      <alignment horizontal="center" vertical="center" wrapText="1"/>
    </xf>
    <xf numFmtId="173" fontId="44" fillId="0" borderId="17" xfId="30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01">
    <cellStyle name="_cash flows" xfId="2"/>
    <cellStyle name="_cash flows_TS 9 месяцев 2007" xfId="3"/>
    <cellStyle name="_TS 9 месяцев 2007" xfId="4"/>
    <cellStyle name="_TS 9 месяцев 2007 2" xfId="5"/>
    <cellStyle name="_Бюджет АО 2007 СВОД с корректировкой 2 полугодия на БК от 13.06.07 с КТТ изм" xfId="6"/>
    <cellStyle name="_Бюджет АО 2007 СВОД с корректировкой в книжку" xfId="7"/>
    <cellStyle name="_Информация по курсовой разнице ,процентам  СВОД  170407 2" xfId="8"/>
    <cellStyle name="_ТS 2006 КТЖ+АО айг" xfId="9"/>
    <cellStyle name="_ТS 2006 КТЖ+АО айг реклассы по займам" xfId="10"/>
    <cellStyle name="_ТS 2006 КТЖ+АО айг реклассы по займам_TS 9 месяцев 2007" xfId="11"/>
    <cellStyle name="_ТS 2006 КТЖ+АО айг реклассы по займам_TS 9 месяцев 2007 2" xfId="12"/>
    <cellStyle name="_ТS 2006 КТЖ+АО айг_TS 9 месяцев 2007" xfId="13"/>
    <cellStyle name="_ТS 2006 КТЖ+АО айг_TS 9 месяцев 2007 2" xfId="14"/>
    <cellStyle name="_ТS 2006 КТЖ+АО айг140406" xfId="15"/>
    <cellStyle name="_ТS 2006 КТЖ+АО айг140406_TS 9 месяцев 2007" xfId="16"/>
    <cellStyle name="_ТS 2006 КТЖ+АО айг140406_TS 9 месяцев 2007 2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3" xfId="44"/>
    <cellStyle name="20% - Акцент6 4" xfId="45"/>
    <cellStyle name="20% - Акцент6 5" xfId="46"/>
    <cellStyle name="20% - Акцент6 6" xfId="47"/>
    <cellStyle name="40% - Акцент1 2" xfId="48"/>
    <cellStyle name="40% - Акцент1 3" xfId="49"/>
    <cellStyle name="40% - Акцент1 4" xfId="50"/>
    <cellStyle name="40% - Акцент1 5" xfId="51"/>
    <cellStyle name="40% - Акцент1 6" xfId="52"/>
    <cellStyle name="40% - Акцент2 2" xfId="53"/>
    <cellStyle name="40% - Акцент2 3" xfId="54"/>
    <cellStyle name="40% - Акцент2 4" xfId="55"/>
    <cellStyle name="40% - Акцент2 5" xfId="56"/>
    <cellStyle name="40% - Акцент2 6" xfId="57"/>
    <cellStyle name="40% - Акцент3 2" xfId="58"/>
    <cellStyle name="40% - Акцент3 3" xfId="59"/>
    <cellStyle name="40% - Акцент3 4" xfId="60"/>
    <cellStyle name="40% - Акцент3 5" xfId="61"/>
    <cellStyle name="40% - Акцент3 6" xfId="62"/>
    <cellStyle name="40% - Акцент4 2" xfId="63"/>
    <cellStyle name="40% - Акцент4 3" xfId="64"/>
    <cellStyle name="40% - Акцент4 4" xfId="65"/>
    <cellStyle name="40% - Акцент4 5" xfId="66"/>
    <cellStyle name="40% - Акцент4 6" xfId="67"/>
    <cellStyle name="40% - Акцент5 2" xfId="68"/>
    <cellStyle name="40% - Акцент5 3" xfId="69"/>
    <cellStyle name="40% - Акцент5 4" xfId="70"/>
    <cellStyle name="40% - Акцент5 5" xfId="71"/>
    <cellStyle name="40% - Акцент5 6" xfId="72"/>
    <cellStyle name="40% - Акцент6 2" xfId="73"/>
    <cellStyle name="40% - Акцент6 3" xfId="74"/>
    <cellStyle name="40% - Акцент6 4" xfId="75"/>
    <cellStyle name="40% - Акцент6 5" xfId="76"/>
    <cellStyle name="40% - Акцент6 6" xfId="77"/>
    <cellStyle name="60% - Акцент1 2" xfId="78"/>
    <cellStyle name="60% - Акцент1 3" xfId="79"/>
    <cellStyle name="60% - Акцент1 4" xfId="80"/>
    <cellStyle name="60% - Акцент1 5" xfId="81"/>
    <cellStyle name="60% - Акцент1 6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3 2" xfId="88"/>
    <cellStyle name="60% - Акцент3 3" xfId="89"/>
    <cellStyle name="60% - Акцент3 4" xfId="90"/>
    <cellStyle name="60% - Акцент3 5" xfId="91"/>
    <cellStyle name="60% - Акцент3 6" xfId="92"/>
    <cellStyle name="60% - Акцент4 2" xfId="93"/>
    <cellStyle name="60% - Акцент4 3" xfId="94"/>
    <cellStyle name="60% - Акцент4 4" xfId="95"/>
    <cellStyle name="60% - Акцент4 5" xfId="96"/>
    <cellStyle name="60% - Акцент4 6" xfId="97"/>
    <cellStyle name="60% - Акцент5 2" xfId="98"/>
    <cellStyle name="60% - Акцент5 3" xfId="99"/>
    <cellStyle name="60% - Акцент5 4" xfId="100"/>
    <cellStyle name="60% - Акцент5 5" xfId="101"/>
    <cellStyle name="60% - Акцент5 6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Comma [0] 2" xfId="108"/>
    <cellStyle name="Comma 2" xfId="109"/>
    <cellStyle name="Credit" xfId="110"/>
    <cellStyle name="Currency 2" xfId="111"/>
    <cellStyle name="Debit" xfId="112"/>
    <cellStyle name="Debit subtotal" xfId="113"/>
    <cellStyle name="Debit Total" xfId="114"/>
    <cellStyle name="Debit_TS 9 месяцев 2007" xfId="115"/>
    <cellStyle name="E&amp;Y House" xfId="116"/>
    <cellStyle name="Euro" xfId="117"/>
    <cellStyle name="Heading" xfId="118"/>
    <cellStyle name="Normal 2" xfId="119"/>
    <cellStyle name="Normal 2 2" xfId="120"/>
    <cellStyle name="Normal 3" xfId="121"/>
    <cellStyle name="Normal 4" xfId="122"/>
    <cellStyle name="Normal_2008 10 01 VSDS" xfId="123"/>
    <cellStyle name="Percent (0)" xfId="124"/>
    <cellStyle name="Style 1" xfId="125"/>
    <cellStyle name="Style 1 2" xfId="126"/>
    <cellStyle name="Style 2" xfId="127"/>
    <cellStyle name="Tickmark" xfId="128"/>
    <cellStyle name="Акцент1 2" xfId="129"/>
    <cellStyle name="Акцент1 3" xfId="130"/>
    <cellStyle name="Акцент1 4" xfId="131"/>
    <cellStyle name="Акцент1 5" xfId="132"/>
    <cellStyle name="Акцент1 6" xfId="133"/>
    <cellStyle name="Акцент2 2" xfId="134"/>
    <cellStyle name="Акцент2 3" xfId="135"/>
    <cellStyle name="Акцент2 4" xfId="136"/>
    <cellStyle name="Акцент2 5" xfId="137"/>
    <cellStyle name="Акцент2 6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 2" xfId="144"/>
    <cellStyle name="Акцент4 3" xfId="145"/>
    <cellStyle name="Акцент4 4" xfId="146"/>
    <cellStyle name="Акцент4 5" xfId="147"/>
    <cellStyle name="Акцент4 6" xfId="148"/>
    <cellStyle name="Акцент5 2" xfId="149"/>
    <cellStyle name="Акцент5 3" xfId="150"/>
    <cellStyle name="Акцент5 4" xfId="151"/>
    <cellStyle name="Акцент5 5" xfId="152"/>
    <cellStyle name="Акцент5 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 2" xfId="159"/>
    <cellStyle name="Ввод  3" xfId="160"/>
    <cellStyle name="Ввод  4" xfId="161"/>
    <cellStyle name="Ввод  5" xfId="162"/>
    <cellStyle name="Ввод  6" xfId="163"/>
    <cellStyle name="Вывод 2" xfId="164"/>
    <cellStyle name="Вывод 3" xfId="165"/>
    <cellStyle name="Вывод 4" xfId="166"/>
    <cellStyle name="Вывод 5" xfId="167"/>
    <cellStyle name="Вывод 6" xfId="168"/>
    <cellStyle name="Вычисление 2" xfId="169"/>
    <cellStyle name="Вычисление 3" xfId="170"/>
    <cellStyle name="Вычисление 4" xfId="171"/>
    <cellStyle name="Вычисление 5" xfId="172"/>
    <cellStyle name="Вычисление 6" xfId="173"/>
    <cellStyle name="Заголовок 1 2" xfId="174"/>
    <cellStyle name="Заголовок 1 3" xfId="175"/>
    <cellStyle name="Заголовок 1 4" xfId="176"/>
    <cellStyle name="Заголовок 1 5" xfId="177"/>
    <cellStyle name="Заголовок 1 6" xfId="178"/>
    <cellStyle name="Заголовок 2 2" xfId="179"/>
    <cellStyle name="Заголовок 2 3" xfId="180"/>
    <cellStyle name="Заголовок 2 4" xfId="181"/>
    <cellStyle name="Заголовок 2 5" xfId="182"/>
    <cellStyle name="Заголовок 2 6" xfId="183"/>
    <cellStyle name="Заголовок 3 2" xfId="184"/>
    <cellStyle name="Заголовок 3 3" xfId="185"/>
    <cellStyle name="Заголовок 3 4" xfId="186"/>
    <cellStyle name="Заголовок 3 5" xfId="187"/>
    <cellStyle name="Заголовок 3 6" xfId="188"/>
    <cellStyle name="Заголовок 4 2" xfId="189"/>
    <cellStyle name="Заголовок 4 3" xfId="190"/>
    <cellStyle name="Заголовок 4 4" xfId="191"/>
    <cellStyle name="Заголовок 4 5" xfId="192"/>
    <cellStyle name="Заголовок 4 6" xfId="193"/>
    <cellStyle name="Итог 2" xfId="194"/>
    <cellStyle name="Итог 3" xfId="195"/>
    <cellStyle name="Итог 4" xfId="196"/>
    <cellStyle name="Итог 5" xfId="197"/>
    <cellStyle name="Итог 6" xfId="198"/>
    <cellStyle name="КАНДАГАЧ тел3-33-96" xfId="199"/>
    <cellStyle name="КАНДАГАЧ тел3-33-96 2" xfId="200"/>
    <cellStyle name="КАНДАГАЧ тел3-33-96 2 2" xfId="201"/>
    <cellStyle name="КАНДАГАЧ тел3-33-96 2 3" xfId="202"/>
    <cellStyle name="КАНДАГАЧ тел3-33-96 2_Изменение ставок Группа" xfId="203"/>
    <cellStyle name="КАНДАГАЧ тел3-33-96 3" xfId="204"/>
    <cellStyle name="КАНДАГАЧ тел3-33-96 3 2" xfId="205"/>
    <cellStyle name="КАНДАГАЧ тел3-33-96 6" xfId="206"/>
    <cellStyle name="КАНДАГАЧ тел3-33-96 7" xfId="207"/>
    <cellStyle name="КАНДАГАЧ тел3-33-96_17 " xfId="208"/>
    <cellStyle name="Контрольная ячейка 2" xfId="209"/>
    <cellStyle name="Контрольная ячейка 3" xfId="210"/>
    <cellStyle name="Контрольная ячейка 4" xfId="211"/>
    <cellStyle name="Контрольная ячейка 5" xfId="212"/>
    <cellStyle name="Контрольная ячейка 6" xfId="213"/>
    <cellStyle name="Название 2" xfId="214"/>
    <cellStyle name="Название 3" xfId="215"/>
    <cellStyle name="Название 4" xfId="216"/>
    <cellStyle name="Название 5" xfId="217"/>
    <cellStyle name="Название 6" xfId="218"/>
    <cellStyle name="Нейтральный 2" xfId="219"/>
    <cellStyle name="Нейтральный 3" xfId="220"/>
    <cellStyle name="Нейтральный 4" xfId="221"/>
    <cellStyle name="Нейтральный 5" xfId="222"/>
    <cellStyle name="Нейтральный 6" xfId="223"/>
    <cellStyle name="Обычный" xfId="0" builtinId="0"/>
    <cellStyle name="Обычный 10" xfId="224"/>
    <cellStyle name="Обычный 11" xfId="225"/>
    <cellStyle name="Обычный 12" xfId="226"/>
    <cellStyle name="Обычный 13" xfId="1"/>
    <cellStyle name="Обычный 14" xfId="227"/>
    <cellStyle name="Обычный 14 2" xfId="228"/>
    <cellStyle name="Обычный 2" xfId="229"/>
    <cellStyle name="Обычный 2 2" xfId="230"/>
    <cellStyle name="Обычный 2 3" xfId="231"/>
    <cellStyle name="Обычный 2 4" xfId="232"/>
    <cellStyle name="Обычный 2 5" xfId="233"/>
    <cellStyle name="Обычный 2 6" xfId="234"/>
    <cellStyle name="Обычный 3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9" xfId="242"/>
    <cellStyle name="Плохой 2" xfId="243"/>
    <cellStyle name="Плохой 3" xfId="244"/>
    <cellStyle name="Плохой 4" xfId="245"/>
    <cellStyle name="Плохой 5" xfId="246"/>
    <cellStyle name="Плохой 6" xfId="247"/>
    <cellStyle name="Пояснение 2" xfId="248"/>
    <cellStyle name="Пояснение 3" xfId="249"/>
    <cellStyle name="Пояснение 4" xfId="250"/>
    <cellStyle name="Пояснение 5" xfId="251"/>
    <cellStyle name="Пояснение 6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Примечание 7" xfId="258"/>
    <cellStyle name="Процентный 2" xfId="260"/>
    <cellStyle name="Процентный 3" xfId="261"/>
    <cellStyle name="Процентный 4" xfId="262"/>
    <cellStyle name="Процентный 5" xfId="263"/>
    <cellStyle name="Процентный 6" xfId="264"/>
    <cellStyle name="Процентный 7" xfId="259"/>
    <cellStyle name="Связанная ячейка 2" xfId="265"/>
    <cellStyle name="Связанная ячейка 3" xfId="266"/>
    <cellStyle name="Связанная ячейка 4" xfId="267"/>
    <cellStyle name="Связанная ячейка 5" xfId="268"/>
    <cellStyle name="Связанная ячейка 6" xfId="269"/>
    <cellStyle name="Стиль 1" xfId="270"/>
    <cellStyle name="Стиль 1 2" xfId="271"/>
    <cellStyle name="Стиль 1 3" xfId="272"/>
    <cellStyle name="Стиль 2" xfId="273"/>
    <cellStyle name="Текст предупреждения 2" xfId="274"/>
    <cellStyle name="Текст предупреждения 3" xfId="275"/>
    <cellStyle name="Текст предупреждения 4" xfId="276"/>
    <cellStyle name="Текст предупреждения 5" xfId="277"/>
    <cellStyle name="Текст предупреждения 6" xfId="278"/>
    <cellStyle name="Тысячи [0]" xfId="279"/>
    <cellStyle name="Тысячи [0] 2" xfId="280"/>
    <cellStyle name="Финансовый" xfId="300" builtinId="3"/>
    <cellStyle name="Финансовый [0] 2" xfId="282"/>
    <cellStyle name="Финансовый 2" xfId="283"/>
    <cellStyle name="Финансовый 2 2" xfId="284"/>
    <cellStyle name="Финансовый 2 3" xfId="285"/>
    <cellStyle name="Финансовый 2 4" xfId="286"/>
    <cellStyle name="Финансовый 2 5" xfId="287"/>
    <cellStyle name="Финансовый 2 6" xfId="288"/>
    <cellStyle name="Финансовый 3" xfId="289"/>
    <cellStyle name="Финансовый 4" xfId="290"/>
    <cellStyle name="Финансовый 5" xfId="291"/>
    <cellStyle name="Финансовый 6" xfId="281"/>
    <cellStyle name="Финансовый 7" xfId="297"/>
    <cellStyle name="Финансовый 8" xfId="298"/>
    <cellStyle name="Финансовый 9" xfId="299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view="pageBreakPreview" zoomScale="115" zoomScaleNormal="100" zoomScaleSheetLayoutView="115" workbookViewId="0">
      <selection activeCell="C71" sqref="C71"/>
    </sheetView>
  </sheetViews>
  <sheetFormatPr defaultRowHeight="15" x14ac:dyDescent="0.25"/>
  <cols>
    <col min="1" max="1" width="73.28515625" customWidth="1"/>
    <col min="2" max="2" width="21.42578125" style="16" customWidth="1"/>
    <col min="3" max="3" width="19.140625" style="16" customWidth="1"/>
  </cols>
  <sheetData>
    <row r="1" spans="1:3" x14ac:dyDescent="0.25">
      <c r="A1" s="87" t="s">
        <v>26</v>
      </c>
      <c r="B1" s="87"/>
      <c r="C1" s="87"/>
    </row>
    <row r="2" spans="1:3" ht="42" customHeight="1" x14ac:dyDescent="0.25">
      <c r="A2" s="86" t="s">
        <v>177</v>
      </c>
      <c r="B2" s="86"/>
      <c r="C2" s="86"/>
    </row>
    <row r="3" spans="1:3" x14ac:dyDescent="0.25">
      <c r="A3" s="44"/>
      <c r="B3" s="44"/>
      <c r="C3" s="44"/>
    </row>
    <row r="4" spans="1:3" x14ac:dyDescent="0.25">
      <c r="A4" s="88"/>
      <c r="B4" s="54" t="s">
        <v>91</v>
      </c>
      <c r="C4" s="54" t="s">
        <v>93</v>
      </c>
    </row>
    <row r="5" spans="1:3" x14ac:dyDescent="0.25">
      <c r="A5" s="88"/>
      <c r="B5" s="54" t="s">
        <v>92</v>
      </c>
      <c r="C5" s="54" t="s">
        <v>94</v>
      </c>
    </row>
    <row r="6" spans="1:3" x14ac:dyDescent="0.25">
      <c r="A6" s="6" t="s">
        <v>0</v>
      </c>
      <c r="B6" s="55"/>
      <c r="C6" s="55"/>
    </row>
    <row r="7" spans="1:3" x14ac:dyDescent="0.25">
      <c r="A7" s="6" t="s">
        <v>59</v>
      </c>
      <c r="B7" s="55"/>
      <c r="C7" s="56"/>
    </row>
    <row r="8" spans="1:3" x14ac:dyDescent="0.25">
      <c r="A8" s="8" t="s">
        <v>1</v>
      </c>
      <c r="B8" s="59">
        <v>2392210701</v>
      </c>
      <c r="C8" s="59">
        <v>2395441635</v>
      </c>
    </row>
    <row r="9" spans="1:3" x14ac:dyDescent="0.25">
      <c r="A9" s="8" t="s">
        <v>95</v>
      </c>
      <c r="B9" s="59">
        <v>43294643</v>
      </c>
      <c r="C9" s="59">
        <v>41268374</v>
      </c>
    </row>
    <row r="10" spans="1:3" x14ac:dyDescent="0.25">
      <c r="A10" s="8" t="s">
        <v>60</v>
      </c>
      <c r="B10" s="59">
        <v>22500438</v>
      </c>
      <c r="C10" s="59">
        <v>22104613</v>
      </c>
    </row>
    <row r="11" spans="1:3" x14ac:dyDescent="0.25">
      <c r="A11" s="8" t="s">
        <v>2</v>
      </c>
      <c r="B11" s="59">
        <v>12915750</v>
      </c>
      <c r="C11" s="59">
        <v>13288840</v>
      </c>
    </row>
    <row r="12" spans="1:3" x14ac:dyDescent="0.25">
      <c r="A12" s="8" t="s">
        <v>96</v>
      </c>
      <c r="B12" s="59">
        <v>10910241</v>
      </c>
      <c r="C12" s="59">
        <v>10898604</v>
      </c>
    </row>
    <row r="13" spans="1:3" x14ac:dyDescent="0.25">
      <c r="A13" s="8" t="s">
        <v>3</v>
      </c>
      <c r="B13" s="60" t="s">
        <v>24</v>
      </c>
      <c r="C13" s="59">
        <v>6574127</v>
      </c>
    </row>
    <row r="14" spans="1:3" x14ac:dyDescent="0.25">
      <c r="A14" s="8" t="s">
        <v>97</v>
      </c>
      <c r="B14" s="59">
        <v>192190</v>
      </c>
      <c r="C14" s="59">
        <v>178929</v>
      </c>
    </row>
    <row r="15" spans="1:3" x14ac:dyDescent="0.25">
      <c r="A15" s="8" t="s">
        <v>98</v>
      </c>
      <c r="B15" s="59">
        <v>149452</v>
      </c>
      <c r="C15" s="59">
        <v>137599</v>
      </c>
    </row>
    <row r="16" spans="1:3" x14ac:dyDescent="0.25">
      <c r="A16" s="8" t="s">
        <v>4</v>
      </c>
      <c r="B16" s="59">
        <v>121013128</v>
      </c>
      <c r="C16" s="59">
        <v>99847392</v>
      </c>
    </row>
    <row r="17" spans="1:3" x14ac:dyDescent="0.25">
      <c r="A17" s="57"/>
      <c r="B17" s="61"/>
      <c r="C17" s="59"/>
    </row>
    <row r="18" spans="1:3" x14ac:dyDescent="0.25">
      <c r="A18" s="6" t="s">
        <v>61</v>
      </c>
      <c r="B18" s="61">
        <f>SUM(B8:B17)</f>
        <v>2603186543</v>
      </c>
      <c r="C18" s="61">
        <f>SUM(C8:C17)</f>
        <v>2589740113</v>
      </c>
    </row>
    <row r="19" spans="1:3" x14ac:dyDescent="0.25">
      <c r="A19" s="26"/>
      <c r="B19" s="62"/>
      <c r="C19" s="59"/>
    </row>
    <row r="20" spans="1:3" x14ac:dyDescent="0.25">
      <c r="A20" s="6" t="s">
        <v>5</v>
      </c>
      <c r="B20" s="62"/>
      <c r="C20" s="59"/>
    </row>
    <row r="21" spans="1:3" x14ac:dyDescent="0.25">
      <c r="A21" s="8" t="s">
        <v>10</v>
      </c>
      <c r="B21" s="59">
        <v>75724658</v>
      </c>
      <c r="C21" s="59">
        <v>67838129</v>
      </c>
    </row>
    <row r="22" spans="1:3" x14ac:dyDescent="0.25">
      <c r="A22" s="8" t="s">
        <v>99</v>
      </c>
      <c r="B22" s="59">
        <v>45866451</v>
      </c>
      <c r="C22" s="59">
        <v>53353425</v>
      </c>
    </row>
    <row r="23" spans="1:3" x14ac:dyDescent="0.25">
      <c r="A23" s="8" t="s">
        <v>100</v>
      </c>
      <c r="B23" s="59">
        <v>45631445</v>
      </c>
      <c r="C23" s="59">
        <v>41466840</v>
      </c>
    </row>
    <row r="24" spans="1:3" x14ac:dyDescent="0.25">
      <c r="A24" s="8" t="s">
        <v>101</v>
      </c>
      <c r="B24" s="59">
        <v>28528368</v>
      </c>
      <c r="C24" s="59">
        <v>30158259</v>
      </c>
    </row>
    <row r="25" spans="1:3" x14ac:dyDescent="0.25">
      <c r="A25" s="8" t="s">
        <v>6</v>
      </c>
      <c r="B25" s="59">
        <v>25908766</v>
      </c>
      <c r="C25" s="59">
        <v>29315295</v>
      </c>
    </row>
    <row r="26" spans="1:3" x14ac:dyDescent="0.25">
      <c r="A26" s="8" t="s">
        <v>7</v>
      </c>
      <c r="B26" s="59">
        <v>12956549</v>
      </c>
      <c r="C26" s="59">
        <v>9616182</v>
      </c>
    </row>
    <row r="27" spans="1:3" x14ac:dyDescent="0.25">
      <c r="A27" s="8" t="s">
        <v>8</v>
      </c>
      <c r="B27" s="59">
        <v>2043955</v>
      </c>
      <c r="C27" s="59">
        <v>2224060</v>
      </c>
    </row>
    <row r="28" spans="1:3" x14ac:dyDescent="0.25">
      <c r="A28" s="8" t="s">
        <v>9</v>
      </c>
      <c r="B28" s="59">
        <v>46494737</v>
      </c>
      <c r="C28" s="59">
        <v>25511265</v>
      </c>
    </row>
    <row r="29" spans="1:3" x14ac:dyDescent="0.25">
      <c r="A29" s="58"/>
      <c r="B29" s="59">
        <f>SUM(B21:B28)</f>
        <v>283154929</v>
      </c>
      <c r="C29" s="59">
        <f>SUM(C21:C28)</f>
        <v>259483455</v>
      </c>
    </row>
    <row r="30" spans="1:3" ht="24" x14ac:dyDescent="0.25">
      <c r="A30" s="31" t="s">
        <v>102</v>
      </c>
      <c r="B30" s="59">
        <v>17032102</v>
      </c>
      <c r="C30" s="59">
        <v>34750812</v>
      </c>
    </row>
    <row r="31" spans="1:3" x14ac:dyDescent="0.25">
      <c r="A31" s="6"/>
      <c r="B31" s="59"/>
      <c r="C31" s="59"/>
    </row>
    <row r="32" spans="1:3" x14ac:dyDescent="0.25">
      <c r="A32" s="6" t="s">
        <v>62</v>
      </c>
      <c r="B32" s="61">
        <f>B29+B30</f>
        <v>300187031</v>
      </c>
      <c r="C32" s="61">
        <f>C29+C30</f>
        <v>294234267</v>
      </c>
    </row>
    <row r="33" spans="1:3" x14ac:dyDescent="0.25">
      <c r="A33" s="8"/>
      <c r="B33" s="61"/>
      <c r="C33" s="61"/>
    </row>
    <row r="34" spans="1:3" x14ac:dyDescent="0.25">
      <c r="A34" s="6" t="s">
        <v>63</v>
      </c>
      <c r="B34" s="61">
        <f>B18+B32</f>
        <v>2903373574</v>
      </c>
      <c r="C34" s="61">
        <f>C18+C32</f>
        <v>2883974380</v>
      </c>
    </row>
    <row r="35" spans="1:3" x14ac:dyDescent="0.25">
      <c r="A35" s="55"/>
      <c r="B35" s="62"/>
      <c r="C35" s="59"/>
    </row>
    <row r="36" spans="1:3" x14ac:dyDescent="0.25">
      <c r="A36" s="6" t="s">
        <v>11</v>
      </c>
      <c r="B36" s="62"/>
      <c r="C36" s="59"/>
    </row>
    <row r="37" spans="1:3" x14ac:dyDescent="0.25">
      <c r="A37" s="6" t="s">
        <v>12</v>
      </c>
      <c r="B37" s="62"/>
      <c r="C37" s="59"/>
    </row>
    <row r="38" spans="1:3" x14ac:dyDescent="0.25">
      <c r="A38" s="8" t="s">
        <v>13</v>
      </c>
      <c r="B38" s="59">
        <v>901851676</v>
      </c>
      <c r="C38" s="59">
        <v>865393896</v>
      </c>
    </row>
    <row r="39" spans="1:3" x14ac:dyDescent="0.25">
      <c r="A39" s="8" t="s">
        <v>85</v>
      </c>
      <c r="B39" s="17">
        <v>-47336007</v>
      </c>
      <c r="C39" s="17">
        <v>-43491357</v>
      </c>
    </row>
    <row r="40" spans="1:3" x14ac:dyDescent="0.25">
      <c r="A40" s="8" t="s">
        <v>14</v>
      </c>
      <c r="B40" s="59">
        <v>5152929</v>
      </c>
      <c r="C40" s="59">
        <v>4601406</v>
      </c>
    </row>
    <row r="41" spans="1:3" x14ac:dyDescent="0.25">
      <c r="A41" s="8" t="s">
        <v>27</v>
      </c>
      <c r="B41" s="59">
        <v>125402230</v>
      </c>
      <c r="C41" s="59">
        <v>142411682</v>
      </c>
    </row>
    <row r="42" spans="1:3" x14ac:dyDescent="0.25">
      <c r="A42" s="8"/>
      <c r="B42" s="59"/>
      <c r="C42" s="59"/>
    </row>
    <row r="43" spans="1:3" x14ac:dyDescent="0.25">
      <c r="A43" s="8" t="s">
        <v>103</v>
      </c>
      <c r="B43" s="61">
        <f>SUM(B37:B42)</f>
        <v>985070828</v>
      </c>
      <c r="C43" s="61">
        <f>SUM(C37:C42)</f>
        <v>968915627</v>
      </c>
    </row>
    <row r="44" spans="1:3" x14ac:dyDescent="0.25">
      <c r="A44" s="8" t="s">
        <v>64</v>
      </c>
      <c r="B44" s="17">
        <v>-953959</v>
      </c>
      <c r="C44" s="17">
        <v>-651552</v>
      </c>
    </row>
    <row r="45" spans="1:3" x14ac:dyDescent="0.25">
      <c r="A45" s="14"/>
      <c r="B45" s="59"/>
      <c r="C45" s="59"/>
    </row>
    <row r="46" spans="1:3" x14ac:dyDescent="0.25">
      <c r="A46" s="55" t="s">
        <v>15</v>
      </c>
      <c r="B46" s="61">
        <f>B43+B44</f>
        <v>984116869</v>
      </c>
      <c r="C46" s="61">
        <f>C43+C44</f>
        <v>968264075</v>
      </c>
    </row>
    <row r="47" spans="1:3" x14ac:dyDescent="0.25">
      <c r="A47" s="6" t="s">
        <v>16</v>
      </c>
      <c r="B47" s="17"/>
      <c r="C47" s="17"/>
    </row>
    <row r="48" spans="1:3" x14ac:dyDescent="0.25">
      <c r="A48" s="8" t="s">
        <v>17</v>
      </c>
      <c r="B48" s="59">
        <v>1194380067</v>
      </c>
      <c r="C48" s="59">
        <v>1174883855</v>
      </c>
    </row>
    <row r="49" spans="1:3" x14ac:dyDescent="0.25">
      <c r="A49" s="8" t="s">
        <v>65</v>
      </c>
      <c r="B49" s="17">
        <v>227706816</v>
      </c>
      <c r="C49" s="17">
        <v>229520855</v>
      </c>
    </row>
    <row r="50" spans="1:3" x14ac:dyDescent="0.25">
      <c r="A50" s="8" t="s">
        <v>104</v>
      </c>
      <c r="B50" s="59">
        <v>48601265</v>
      </c>
      <c r="C50" s="59">
        <v>48601265</v>
      </c>
    </row>
    <row r="51" spans="1:3" x14ac:dyDescent="0.25">
      <c r="A51" s="8" t="s">
        <v>25</v>
      </c>
      <c r="B51" s="17">
        <v>28646741</v>
      </c>
      <c r="C51" s="17">
        <v>28429598</v>
      </c>
    </row>
    <row r="52" spans="1:3" x14ac:dyDescent="0.25">
      <c r="A52" s="8" t="s">
        <v>18</v>
      </c>
      <c r="B52" s="59">
        <v>2048509</v>
      </c>
      <c r="C52" s="59">
        <v>2183849</v>
      </c>
    </row>
    <row r="53" spans="1:3" x14ac:dyDescent="0.25">
      <c r="A53" s="58"/>
      <c r="B53" s="17"/>
      <c r="C53" s="17"/>
    </row>
    <row r="54" spans="1:3" x14ac:dyDescent="0.25">
      <c r="A54" s="6" t="s">
        <v>66</v>
      </c>
      <c r="B54" s="61">
        <f>SUM(B48:B53)</f>
        <v>1501383398</v>
      </c>
      <c r="C54" s="61">
        <f>SUM(C48:C53)</f>
        <v>1483619422</v>
      </c>
    </row>
    <row r="55" spans="1:3" x14ac:dyDescent="0.25">
      <c r="A55" s="65"/>
      <c r="B55" s="17"/>
      <c r="C55" s="17"/>
    </row>
    <row r="56" spans="1:3" x14ac:dyDescent="0.25">
      <c r="A56" s="6" t="s">
        <v>19</v>
      </c>
      <c r="B56" s="59"/>
      <c r="C56" s="59"/>
    </row>
    <row r="57" spans="1:3" x14ac:dyDescent="0.25">
      <c r="A57" s="8" t="s">
        <v>105</v>
      </c>
      <c r="B57" s="17">
        <v>206566715</v>
      </c>
      <c r="C57" s="17">
        <v>199754238</v>
      </c>
    </row>
    <row r="58" spans="1:3" x14ac:dyDescent="0.25">
      <c r="A58" s="8" t="s">
        <v>20</v>
      </c>
      <c r="B58" s="59">
        <v>83605693</v>
      </c>
      <c r="C58" s="59">
        <v>97281627</v>
      </c>
    </row>
    <row r="59" spans="1:3" x14ac:dyDescent="0.25">
      <c r="A59" s="8" t="s">
        <v>104</v>
      </c>
      <c r="B59" s="17">
        <v>28528368</v>
      </c>
      <c r="C59" s="17">
        <v>30188574</v>
      </c>
    </row>
    <row r="60" spans="1:3" x14ac:dyDescent="0.25">
      <c r="A60" s="8" t="s">
        <v>106</v>
      </c>
      <c r="B60" s="59">
        <v>8071271</v>
      </c>
      <c r="C60" s="59">
        <v>6629531</v>
      </c>
    </row>
    <row r="61" spans="1:3" x14ac:dyDescent="0.25">
      <c r="A61" s="8" t="s">
        <v>25</v>
      </c>
      <c r="B61" s="17">
        <v>3226053</v>
      </c>
      <c r="C61" s="17">
        <v>3254055</v>
      </c>
    </row>
    <row r="62" spans="1:3" x14ac:dyDescent="0.25">
      <c r="A62" s="8" t="s">
        <v>67</v>
      </c>
      <c r="B62" s="59">
        <v>995096</v>
      </c>
      <c r="C62" s="59">
        <v>1579639</v>
      </c>
    </row>
    <row r="63" spans="1:3" x14ac:dyDescent="0.25">
      <c r="A63" s="8" t="s">
        <v>18</v>
      </c>
      <c r="B63" s="17">
        <v>515697</v>
      </c>
      <c r="C63" s="17">
        <v>499023</v>
      </c>
    </row>
    <row r="64" spans="1:3" x14ac:dyDescent="0.25">
      <c r="A64" s="8" t="s">
        <v>107</v>
      </c>
      <c r="B64" s="59">
        <v>82638900</v>
      </c>
      <c r="C64" s="59">
        <v>88450436</v>
      </c>
    </row>
    <row r="65" spans="1:3" x14ac:dyDescent="0.25">
      <c r="A65" s="6"/>
      <c r="B65" s="59">
        <f>SUM(B57:B64)</f>
        <v>414147793</v>
      </c>
      <c r="C65" s="59">
        <f>SUM(C57:C64)</f>
        <v>427637123</v>
      </c>
    </row>
    <row r="66" spans="1:3" ht="29.25" customHeight="1" x14ac:dyDescent="0.25">
      <c r="A66" s="66" t="s">
        <v>108</v>
      </c>
      <c r="B66" s="59">
        <v>3725514</v>
      </c>
      <c r="C66" s="59">
        <v>4453760</v>
      </c>
    </row>
    <row r="67" spans="1:3" x14ac:dyDescent="0.25">
      <c r="A67" s="6" t="s">
        <v>21</v>
      </c>
      <c r="B67" s="18">
        <f>B65+B66</f>
        <v>417873307</v>
      </c>
      <c r="C67" s="18">
        <f>C65+C66</f>
        <v>432090883</v>
      </c>
    </row>
    <row r="68" spans="1:3" x14ac:dyDescent="0.25">
      <c r="A68" s="65"/>
      <c r="B68" s="61"/>
      <c r="C68" s="61"/>
    </row>
    <row r="69" spans="1:3" x14ac:dyDescent="0.25">
      <c r="A69" s="6" t="s">
        <v>22</v>
      </c>
      <c r="B69" s="18">
        <f>B54+B67</f>
        <v>1919256705</v>
      </c>
      <c r="C69" s="18">
        <f>C54+C67</f>
        <v>1915710305</v>
      </c>
    </row>
    <row r="70" spans="1:3" x14ac:dyDescent="0.25">
      <c r="A70" s="58"/>
      <c r="B70" s="61"/>
      <c r="C70" s="61"/>
    </row>
    <row r="71" spans="1:3" x14ac:dyDescent="0.25">
      <c r="A71" s="6" t="s">
        <v>23</v>
      </c>
      <c r="B71" s="18">
        <f>B46+B69</f>
        <v>2903373574</v>
      </c>
      <c r="C71" s="18">
        <f>C46+C69</f>
        <v>2883974380</v>
      </c>
    </row>
    <row r="72" spans="1:3" x14ac:dyDescent="0.25">
      <c r="A72" s="63"/>
      <c r="B72" s="67">
        <f>B71-B34</f>
        <v>0</v>
      </c>
      <c r="C72" s="67">
        <f>C71-C34</f>
        <v>0</v>
      </c>
    </row>
    <row r="73" spans="1:3" x14ac:dyDescent="0.25">
      <c r="A73" s="63"/>
      <c r="B73" s="64"/>
      <c r="C73" s="64"/>
    </row>
    <row r="74" spans="1:3" x14ac:dyDescent="0.25">
      <c r="A74" s="4" t="s">
        <v>68</v>
      </c>
      <c r="B74" s="12"/>
      <c r="C74" s="12"/>
    </row>
    <row r="75" spans="1:3" ht="36" customHeight="1" x14ac:dyDescent="0.25">
      <c r="A75" s="41" t="s">
        <v>86</v>
      </c>
      <c r="B75" s="12"/>
      <c r="C75" s="25"/>
    </row>
    <row r="76" spans="1:3" s="24" customFormat="1" x14ac:dyDescent="0.25">
      <c r="A76" s="41" t="s">
        <v>82</v>
      </c>
      <c r="B76" s="64"/>
      <c r="C76" s="23" t="s">
        <v>39</v>
      </c>
    </row>
    <row r="77" spans="1:3" s="24" customFormat="1" x14ac:dyDescent="0.25">
      <c r="A77" s="41" t="s">
        <v>83</v>
      </c>
      <c r="B77" s="12"/>
      <c r="C77" s="23" t="s">
        <v>71</v>
      </c>
    </row>
    <row r="78" spans="1:3" s="24" customFormat="1" x14ac:dyDescent="0.25">
      <c r="A78" s="42"/>
      <c r="B78" s="12"/>
    </row>
    <row r="79" spans="1:3" x14ac:dyDescent="0.25">
      <c r="A79" s="43" t="s">
        <v>109</v>
      </c>
      <c r="B79" s="12"/>
      <c r="C79" s="19" t="s">
        <v>109</v>
      </c>
    </row>
    <row r="80" spans="1:3" x14ac:dyDescent="0.25">
      <c r="A80" s="40"/>
      <c r="B80" s="19"/>
      <c r="C80" s="19"/>
    </row>
    <row r="81" spans="1:3" x14ac:dyDescent="0.25">
      <c r="A81" s="40"/>
      <c r="B81" s="19"/>
      <c r="C81" s="19"/>
    </row>
  </sheetData>
  <mergeCells count="3">
    <mergeCell ref="A2:C2"/>
    <mergeCell ref="A1:C1"/>
    <mergeCell ref="A4:A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zoomScale="130" zoomScaleNormal="100" zoomScaleSheetLayoutView="130" workbookViewId="0">
      <selection activeCell="C43" sqref="C43"/>
    </sheetView>
  </sheetViews>
  <sheetFormatPr defaultColWidth="19.85546875" defaultRowHeight="15" x14ac:dyDescent="0.25"/>
  <cols>
    <col min="1" max="1" width="40.140625" customWidth="1"/>
    <col min="2" max="2" width="21" style="16" customWidth="1"/>
    <col min="3" max="3" width="24.5703125" style="16" customWidth="1"/>
  </cols>
  <sheetData>
    <row r="1" spans="1:3" x14ac:dyDescent="0.25">
      <c r="A1" s="87" t="s">
        <v>26</v>
      </c>
      <c r="B1" s="87"/>
      <c r="C1" s="87"/>
    </row>
    <row r="2" spans="1:3" ht="46.5" customHeight="1" x14ac:dyDescent="0.25">
      <c r="A2" s="91" t="s">
        <v>160</v>
      </c>
      <c r="B2" s="91"/>
      <c r="C2" s="91"/>
    </row>
    <row r="3" spans="1:3" ht="25.5" customHeight="1" x14ac:dyDescent="0.25">
      <c r="A3" s="89"/>
      <c r="B3" s="92" t="s">
        <v>126</v>
      </c>
      <c r="C3" s="93"/>
    </row>
    <row r="4" spans="1:3" ht="15.75" customHeight="1" x14ac:dyDescent="0.25">
      <c r="A4" s="90"/>
      <c r="B4" s="70" t="s">
        <v>92</v>
      </c>
      <c r="C4" s="71" t="s">
        <v>69</v>
      </c>
    </row>
    <row r="5" spans="1:3" x14ac:dyDescent="0.25">
      <c r="A5" s="7" t="s">
        <v>40</v>
      </c>
      <c r="B5" s="51"/>
      <c r="C5" s="51"/>
    </row>
    <row r="6" spans="1:3" x14ac:dyDescent="0.25">
      <c r="A6" s="7" t="s">
        <v>28</v>
      </c>
      <c r="B6" s="72"/>
      <c r="C6" s="7"/>
    </row>
    <row r="7" spans="1:3" x14ac:dyDescent="0.25">
      <c r="A7" s="13" t="s">
        <v>29</v>
      </c>
      <c r="B7" s="75">
        <v>151565331</v>
      </c>
      <c r="C7" s="75">
        <v>146377883</v>
      </c>
    </row>
    <row r="8" spans="1:3" x14ac:dyDescent="0.25">
      <c r="A8" s="13" t="s">
        <v>30</v>
      </c>
      <c r="B8" s="75">
        <v>16123187</v>
      </c>
      <c r="C8" s="75">
        <v>15770179</v>
      </c>
    </row>
    <row r="9" spans="1:3" x14ac:dyDescent="0.25">
      <c r="A9" s="13" t="s">
        <v>31</v>
      </c>
      <c r="B9" s="75">
        <v>5046927</v>
      </c>
      <c r="C9" s="75">
        <v>6175206</v>
      </c>
    </row>
    <row r="10" spans="1:3" x14ac:dyDescent="0.25">
      <c r="A10" s="13" t="s">
        <v>32</v>
      </c>
      <c r="B10" s="75">
        <v>10562577</v>
      </c>
      <c r="C10" s="75">
        <v>8456631</v>
      </c>
    </row>
    <row r="11" spans="1:3" x14ac:dyDescent="0.25">
      <c r="A11" s="7" t="s">
        <v>41</v>
      </c>
      <c r="B11" s="77">
        <f>SUM(B7:B10)</f>
        <v>183298022</v>
      </c>
      <c r="C11" s="77">
        <f>SUM(C7:C10)</f>
        <v>176779899</v>
      </c>
    </row>
    <row r="12" spans="1:3" x14ac:dyDescent="0.25">
      <c r="A12" s="13" t="s">
        <v>33</v>
      </c>
      <c r="B12" s="17">
        <v>-156939997</v>
      </c>
      <c r="C12" s="17">
        <v>-149548855</v>
      </c>
    </row>
    <row r="13" spans="1:3" x14ac:dyDescent="0.25">
      <c r="A13" s="7" t="s">
        <v>34</v>
      </c>
      <c r="B13" s="77">
        <f>B11+B12</f>
        <v>26358025</v>
      </c>
      <c r="C13" s="77">
        <f>C11+C12</f>
        <v>27231044</v>
      </c>
    </row>
    <row r="14" spans="1:3" x14ac:dyDescent="0.25">
      <c r="A14" s="13" t="s">
        <v>35</v>
      </c>
      <c r="B14" s="17">
        <v>-17860399</v>
      </c>
      <c r="C14" s="17">
        <v>-15900681</v>
      </c>
    </row>
    <row r="15" spans="1:3" x14ac:dyDescent="0.25">
      <c r="A15" s="13" t="s">
        <v>42</v>
      </c>
      <c r="B15" s="17">
        <v>-8013</v>
      </c>
      <c r="C15" s="17">
        <v>-6386</v>
      </c>
    </row>
    <row r="16" spans="1:3" x14ac:dyDescent="0.25">
      <c r="A16" s="10" t="s">
        <v>110</v>
      </c>
      <c r="B16" s="17">
        <v>-1959160</v>
      </c>
      <c r="C16" s="17">
        <v>-228621</v>
      </c>
    </row>
    <row r="17" spans="1:3" x14ac:dyDescent="0.25">
      <c r="A17" s="13" t="s">
        <v>38</v>
      </c>
      <c r="B17" s="75">
        <v>462571</v>
      </c>
      <c r="C17" s="75">
        <v>165142</v>
      </c>
    </row>
    <row r="18" spans="1:3" x14ac:dyDescent="0.25">
      <c r="A18" s="13" t="s">
        <v>36</v>
      </c>
      <c r="B18" s="75">
        <v>1962070</v>
      </c>
      <c r="C18" s="75">
        <v>1279320</v>
      </c>
    </row>
    <row r="19" spans="1:3" x14ac:dyDescent="0.25">
      <c r="A19" s="13" t="s">
        <v>37</v>
      </c>
      <c r="B19" s="17">
        <v>-21124621</v>
      </c>
      <c r="C19" s="17">
        <v>-14640767</v>
      </c>
    </row>
    <row r="20" spans="1:3" x14ac:dyDescent="0.25">
      <c r="A20" s="13" t="s">
        <v>70</v>
      </c>
      <c r="B20" s="17">
        <v>-14012233</v>
      </c>
      <c r="C20" s="17">
        <v>-7328122</v>
      </c>
    </row>
    <row r="21" spans="1:3" ht="24" x14ac:dyDescent="0.25">
      <c r="A21" s="8" t="s">
        <v>111</v>
      </c>
      <c r="B21" s="75">
        <v>6767097</v>
      </c>
      <c r="C21" s="75" t="s">
        <v>24</v>
      </c>
    </row>
    <row r="22" spans="1:3" ht="24" x14ac:dyDescent="0.25">
      <c r="A22" s="8" t="s">
        <v>112</v>
      </c>
      <c r="B22" s="17">
        <v>-391479</v>
      </c>
      <c r="C22" s="17">
        <v>94360</v>
      </c>
    </row>
    <row r="23" spans="1:3" x14ac:dyDescent="0.25">
      <c r="A23" s="31" t="s">
        <v>113</v>
      </c>
      <c r="B23" s="75">
        <v>1252575</v>
      </c>
      <c r="C23" s="75">
        <v>149538</v>
      </c>
    </row>
    <row r="24" spans="1:3" x14ac:dyDescent="0.25">
      <c r="A24" s="31" t="s">
        <v>44</v>
      </c>
      <c r="B24" s="75">
        <v>189406</v>
      </c>
      <c r="C24" s="75">
        <v>21827</v>
      </c>
    </row>
    <row r="25" spans="1:3" x14ac:dyDescent="0.25">
      <c r="A25" s="7" t="s">
        <v>114</v>
      </c>
      <c r="B25" s="18">
        <f>SUM(B13:B24)</f>
        <v>-18364161</v>
      </c>
      <c r="C25" s="18">
        <f>SUM(C13:C24)</f>
        <v>-9163346</v>
      </c>
    </row>
    <row r="26" spans="1:3" ht="24" x14ac:dyDescent="0.25">
      <c r="A26" s="10" t="s">
        <v>115</v>
      </c>
      <c r="B26" s="75">
        <v>1131763</v>
      </c>
      <c r="C26" s="75">
        <v>1245876</v>
      </c>
    </row>
    <row r="27" spans="1:3" ht="24" x14ac:dyDescent="0.25">
      <c r="A27" s="73" t="s">
        <v>116</v>
      </c>
      <c r="B27" s="18">
        <f>B25+B26</f>
        <v>-17232398</v>
      </c>
      <c r="C27" s="18">
        <f>C25+C26</f>
        <v>-7917470</v>
      </c>
    </row>
    <row r="28" spans="1:3" x14ac:dyDescent="0.25">
      <c r="A28" s="7" t="s">
        <v>43</v>
      </c>
      <c r="B28" s="75"/>
      <c r="C28" s="75"/>
    </row>
    <row r="29" spans="1:3" ht="24" x14ac:dyDescent="0.25">
      <c r="A29" s="10" t="s">
        <v>117</v>
      </c>
      <c r="B29" s="17">
        <v>74693</v>
      </c>
      <c r="C29" s="17">
        <v>-823400</v>
      </c>
    </row>
    <row r="30" spans="1:3" x14ac:dyDescent="0.25">
      <c r="A30" s="7" t="s">
        <v>118</v>
      </c>
      <c r="B30" s="18">
        <v>-17157705</v>
      </c>
      <c r="C30" s="18">
        <v>-8740870</v>
      </c>
    </row>
    <row r="31" spans="1:3" ht="24" x14ac:dyDescent="0.25">
      <c r="A31" s="27" t="s">
        <v>119</v>
      </c>
      <c r="B31" s="17"/>
      <c r="C31" s="17"/>
    </row>
    <row r="32" spans="1:3" ht="36" x14ac:dyDescent="0.25">
      <c r="A32" s="74" t="s">
        <v>127</v>
      </c>
      <c r="B32" s="17"/>
      <c r="C32" s="17"/>
    </row>
    <row r="33" spans="1:3" ht="24" x14ac:dyDescent="0.25">
      <c r="A33" s="31" t="s">
        <v>120</v>
      </c>
      <c r="B33" s="17">
        <v>-3844650</v>
      </c>
      <c r="C33" s="17" t="s">
        <v>24</v>
      </c>
    </row>
    <row r="34" spans="1:3" ht="24" x14ac:dyDescent="0.25">
      <c r="A34" s="10" t="s">
        <v>128</v>
      </c>
      <c r="B34" s="17">
        <v>562641</v>
      </c>
      <c r="C34" s="17">
        <v>9270</v>
      </c>
    </row>
    <row r="35" spans="1:3" x14ac:dyDescent="0.25">
      <c r="A35" s="27" t="s">
        <v>121</v>
      </c>
      <c r="B35" s="18">
        <f>SUM(B33:B34)</f>
        <v>-3282009</v>
      </c>
      <c r="C35" s="18">
        <f>SUM(C33:C34)</f>
        <v>9270</v>
      </c>
    </row>
    <row r="36" spans="1:3" x14ac:dyDescent="0.25">
      <c r="A36" s="7" t="s">
        <v>129</v>
      </c>
      <c r="B36" s="17"/>
      <c r="C36" s="17"/>
    </row>
    <row r="37" spans="1:3" x14ac:dyDescent="0.25">
      <c r="A37" s="10" t="s">
        <v>45</v>
      </c>
      <c r="B37" s="17">
        <v>-16844180</v>
      </c>
      <c r="C37" s="17">
        <v>-9587360</v>
      </c>
    </row>
    <row r="38" spans="1:3" x14ac:dyDescent="0.25">
      <c r="A38" s="10" t="s">
        <v>122</v>
      </c>
      <c r="B38" s="17">
        <v>-313525</v>
      </c>
      <c r="C38" s="17">
        <v>846490</v>
      </c>
    </row>
    <row r="39" spans="1:3" x14ac:dyDescent="0.25">
      <c r="A39" s="7"/>
      <c r="B39" s="18">
        <f>SUM(B37:B38)</f>
        <v>-17157705</v>
      </c>
      <c r="C39" s="18">
        <f>SUM(C37:C38)</f>
        <v>-8740870</v>
      </c>
    </row>
    <row r="40" spans="1:3" ht="24" x14ac:dyDescent="0.25">
      <c r="A40" s="7" t="s">
        <v>130</v>
      </c>
      <c r="B40" s="17"/>
      <c r="C40" s="17"/>
    </row>
    <row r="41" spans="1:3" x14ac:dyDescent="0.25">
      <c r="A41" s="10" t="s">
        <v>45</v>
      </c>
      <c r="B41" s="17">
        <v>-20137307</v>
      </c>
      <c r="C41" s="17">
        <v>-9578090</v>
      </c>
    </row>
    <row r="42" spans="1:3" x14ac:dyDescent="0.25">
      <c r="A42" s="10" t="s">
        <v>123</v>
      </c>
      <c r="B42" s="17">
        <v>-302407</v>
      </c>
      <c r="C42" s="17">
        <v>846490</v>
      </c>
    </row>
    <row r="43" spans="1:3" x14ac:dyDescent="0.25">
      <c r="A43" s="7"/>
      <c r="B43" s="18">
        <f>SUM(B41:B42)</f>
        <v>-20439714</v>
      </c>
      <c r="C43" s="18">
        <f>SUM(C41:C42)</f>
        <v>-8731600</v>
      </c>
    </row>
    <row r="44" spans="1:3" ht="24.75" customHeight="1" x14ac:dyDescent="0.25">
      <c r="A44" s="76" t="s">
        <v>124</v>
      </c>
      <c r="B44" s="17">
        <v>-34</v>
      </c>
      <c r="C44" s="17">
        <v>-20</v>
      </c>
    </row>
    <row r="45" spans="1:3" ht="24" x14ac:dyDescent="0.25">
      <c r="A45" s="7" t="s">
        <v>125</v>
      </c>
      <c r="B45" s="17">
        <v>-34</v>
      </c>
      <c r="C45" s="17">
        <v>-18</v>
      </c>
    </row>
    <row r="46" spans="1:3" x14ac:dyDescent="0.25">
      <c r="A46" s="28"/>
    </row>
    <row r="47" spans="1:3" x14ac:dyDescent="0.25">
      <c r="A47" s="4" t="s">
        <v>68</v>
      </c>
      <c r="B47" s="12"/>
      <c r="C47" s="12"/>
    </row>
    <row r="48" spans="1:3" x14ac:dyDescent="0.25">
      <c r="B48" s="45" t="s">
        <v>86</v>
      </c>
      <c r="C48" s="25"/>
    </row>
    <row r="49" spans="2:3" x14ac:dyDescent="0.25">
      <c r="B49" s="45" t="s">
        <v>82</v>
      </c>
      <c r="C49" s="23" t="s">
        <v>39</v>
      </c>
    </row>
    <row r="50" spans="2:3" x14ac:dyDescent="0.25">
      <c r="B50" s="45" t="s">
        <v>83</v>
      </c>
      <c r="C50" s="23" t="s">
        <v>71</v>
      </c>
    </row>
    <row r="51" spans="2:3" x14ac:dyDescent="0.25">
      <c r="B51" s="46"/>
      <c r="C51" s="24"/>
    </row>
    <row r="52" spans="2:3" x14ac:dyDescent="0.25">
      <c r="B52" s="19" t="s">
        <v>109</v>
      </c>
      <c r="C52" s="19" t="s">
        <v>109</v>
      </c>
    </row>
  </sheetData>
  <mergeCells count="4">
    <mergeCell ref="A3:A4"/>
    <mergeCell ref="A2:C2"/>
    <mergeCell ref="B3:C3"/>
    <mergeCell ref="A1:C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view="pageBreakPreview" zoomScale="115" zoomScaleNormal="100" zoomScaleSheetLayoutView="115" workbookViewId="0">
      <selection activeCell="C57" sqref="C57"/>
    </sheetView>
  </sheetViews>
  <sheetFormatPr defaultRowHeight="15" x14ac:dyDescent="0.25"/>
  <cols>
    <col min="1" max="1" width="68.5703125" customWidth="1"/>
    <col min="2" max="2" width="14.140625" style="3" customWidth="1"/>
    <col min="3" max="3" width="17.85546875" customWidth="1"/>
  </cols>
  <sheetData>
    <row r="1" spans="1:4" x14ac:dyDescent="0.25">
      <c r="A1" s="96" t="s">
        <v>26</v>
      </c>
      <c r="B1" s="96"/>
      <c r="C1" s="96"/>
    </row>
    <row r="2" spans="1:4" ht="54" customHeight="1" x14ac:dyDescent="0.25">
      <c r="A2" s="94" t="s">
        <v>159</v>
      </c>
      <c r="B2" s="94"/>
      <c r="C2" s="94"/>
    </row>
    <row r="4" spans="1:4" ht="26.25" customHeight="1" x14ac:dyDescent="0.25">
      <c r="A4" s="95"/>
      <c r="B4" s="95" t="s">
        <v>158</v>
      </c>
      <c r="C4" s="95"/>
    </row>
    <row r="5" spans="1:4" x14ac:dyDescent="0.25">
      <c r="A5" s="95"/>
      <c r="B5" s="5" t="s">
        <v>92</v>
      </c>
      <c r="C5" s="5" t="s">
        <v>94</v>
      </c>
    </row>
    <row r="6" spans="1:4" ht="24" customHeight="1" x14ac:dyDescent="0.25">
      <c r="A6" s="15" t="s">
        <v>46</v>
      </c>
      <c r="B6" s="7"/>
      <c r="C6" s="58"/>
      <c r="D6" s="69"/>
    </row>
    <row r="7" spans="1:4" x14ac:dyDescent="0.25">
      <c r="A7" s="30" t="s">
        <v>131</v>
      </c>
      <c r="B7" s="17">
        <v>-17157705</v>
      </c>
      <c r="C7" s="17">
        <v>-8740870</v>
      </c>
      <c r="D7" s="69"/>
    </row>
    <row r="8" spans="1:4" ht="24" x14ac:dyDescent="0.25">
      <c r="A8" s="10" t="s">
        <v>132</v>
      </c>
      <c r="B8" s="17">
        <v>-1128413</v>
      </c>
      <c r="C8" s="17">
        <v>-636064</v>
      </c>
      <c r="D8" s="52"/>
    </row>
    <row r="9" spans="1:4" x14ac:dyDescent="0.25">
      <c r="A9" s="9" t="s">
        <v>72</v>
      </c>
      <c r="B9" s="17"/>
      <c r="C9" s="17"/>
      <c r="D9" s="52"/>
    </row>
    <row r="10" spans="1:4" x14ac:dyDescent="0.25">
      <c r="A10" s="10" t="s">
        <v>73</v>
      </c>
      <c r="B10" s="17">
        <v>28739231</v>
      </c>
      <c r="C10" s="17">
        <v>27220355</v>
      </c>
      <c r="D10" s="52"/>
    </row>
    <row r="11" spans="1:4" x14ac:dyDescent="0.25">
      <c r="A11" s="10" t="s">
        <v>37</v>
      </c>
      <c r="B11" s="17">
        <v>21164888</v>
      </c>
      <c r="C11" s="17">
        <v>14707106</v>
      </c>
      <c r="D11" s="52"/>
    </row>
    <row r="12" spans="1:4" x14ac:dyDescent="0.25">
      <c r="A12" s="31" t="s">
        <v>133</v>
      </c>
      <c r="B12" s="17">
        <v>1959159</v>
      </c>
      <c r="C12" s="17">
        <v>213823</v>
      </c>
      <c r="D12" s="52"/>
    </row>
    <row r="13" spans="1:4" x14ac:dyDescent="0.25">
      <c r="A13" s="10" t="s">
        <v>36</v>
      </c>
      <c r="B13" s="17">
        <v>-1984874</v>
      </c>
      <c r="C13" s="17">
        <v>-1294430</v>
      </c>
      <c r="D13" s="52"/>
    </row>
    <row r="14" spans="1:4" ht="24" x14ac:dyDescent="0.25">
      <c r="A14" s="31" t="s">
        <v>134</v>
      </c>
      <c r="B14" s="17">
        <v>415120</v>
      </c>
      <c r="C14" s="17">
        <v>548739</v>
      </c>
      <c r="D14" s="52"/>
    </row>
    <row r="15" spans="1:4" x14ac:dyDescent="0.25">
      <c r="A15" s="10" t="s">
        <v>50</v>
      </c>
      <c r="B15" s="17">
        <v>93863</v>
      </c>
      <c r="C15" s="17">
        <v>1689151</v>
      </c>
      <c r="D15" s="52"/>
    </row>
    <row r="16" spans="1:4" x14ac:dyDescent="0.25">
      <c r="A16" s="31" t="s">
        <v>70</v>
      </c>
      <c r="B16" s="17">
        <v>13855179</v>
      </c>
      <c r="C16" s="17">
        <v>7235841</v>
      </c>
      <c r="D16" s="52"/>
    </row>
    <row r="17" spans="1:4" x14ac:dyDescent="0.25">
      <c r="A17" s="31" t="s">
        <v>135</v>
      </c>
      <c r="B17" s="17">
        <v>-861096</v>
      </c>
      <c r="C17" s="17">
        <v>-243898</v>
      </c>
      <c r="D17" s="52"/>
    </row>
    <row r="18" spans="1:4" x14ac:dyDescent="0.25">
      <c r="A18" s="31" t="s">
        <v>44</v>
      </c>
      <c r="B18" s="17">
        <v>-189406</v>
      </c>
      <c r="C18" s="17">
        <v>-21827</v>
      </c>
      <c r="D18" s="52"/>
    </row>
    <row r="19" spans="1:4" x14ac:dyDescent="0.25">
      <c r="A19" s="10" t="s">
        <v>136</v>
      </c>
      <c r="B19" s="17">
        <v>-6767097</v>
      </c>
      <c r="C19" s="17" t="s">
        <v>24</v>
      </c>
      <c r="D19" s="52"/>
    </row>
    <row r="20" spans="1:4" x14ac:dyDescent="0.25">
      <c r="A20" s="10" t="s">
        <v>74</v>
      </c>
      <c r="B20" s="17">
        <v>1335537</v>
      </c>
      <c r="C20" s="17">
        <v>654716</v>
      </c>
      <c r="D20" s="52"/>
    </row>
    <row r="21" spans="1:4" x14ac:dyDescent="0.25">
      <c r="A21" s="79" t="s">
        <v>137</v>
      </c>
      <c r="B21" s="18">
        <f>SUM(B7:B20)</f>
        <v>39474386</v>
      </c>
      <c r="C21" s="18">
        <f>SUM(C7:C20)</f>
        <v>41332642</v>
      </c>
      <c r="D21" s="52"/>
    </row>
    <row r="22" spans="1:4" x14ac:dyDescent="0.25">
      <c r="A22" s="31" t="s">
        <v>138</v>
      </c>
      <c r="B22" s="17">
        <v>-3636533</v>
      </c>
      <c r="C22" s="17">
        <v>-1909951</v>
      </c>
      <c r="D22" s="52"/>
    </row>
    <row r="23" spans="1:4" x14ac:dyDescent="0.25">
      <c r="A23" s="31" t="s">
        <v>139</v>
      </c>
      <c r="B23" s="17">
        <v>3441817</v>
      </c>
      <c r="C23" s="17">
        <v>1614414</v>
      </c>
      <c r="D23" s="52"/>
    </row>
    <row r="24" spans="1:4" ht="24" x14ac:dyDescent="0.25">
      <c r="A24" s="31" t="s">
        <v>140</v>
      </c>
      <c r="B24" s="17">
        <v>-4683994</v>
      </c>
      <c r="C24" s="17">
        <v>-6354405</v>
      </c>
      <c r="D24" s="52"/>
    </row>
    <row r="25" spans="1:4" x14ac:dyDescent="0.25">
      <c r="A25" s="31" t="s">
        <v>141</v>
      </c>
      <c r="B25" s="17">
        <v>-11963578</v>
      </c>
      <c r="C25" s="17">
        <v>-7811954</v>
      </c>
      <c r="D25" s="52"/>
    </row>
    <row r="26" spans="1:4" x14ac:dyDescent="0.25">
      <c r="A26" s="31" t="s">
        <v>142</v>
      </c>
      <c r="B26" s="17">
        <v>5875214</v>
      </c>
      <c r="C26" s="17">
        <v>-3844191</v>
      </c>
      <c r="D26" s="52"/>
    </row>
    <row r="27" spans="1:4" x14ac:dyDescent="0.25">
      <c r="A27" s="31" t="s">
        <v>143</v>
      </c>
      <c r="B27" s="17">
        <v>1242653</v>
      </c>
      <c r="C27" s="17">
        <v>-11834399</v>
      </c>
      <c r="D27" s="52"/>
    </row>
    <row r="28" spans="1:4" x14ac:dyDescent="0.25">
      <c r="A28" s="31" t="s">
        <v>144</v>
      </c>
      <c r="B28" s="17">
        <v>-225979</v>
      </c>
      <c r="C28" s="17">
        <v>-267990</v>
      </c>
      <c r="D28" s="52"/>
    </row>
    <row r="29" spans="1:4" x14ac:dyDescent="0.25">
      <c r="A29" s="31" t="s">
        <v>145</v>
      </c>
      <c r="B29" s="17">
        <v>110876</v>
      </c>
      <c r="C29" s="17" t="s">
        <v>24</v>
      </c>
      <c r="D29" s="52"/>
    </row>
    <row r="30" spans="1:4" x14ac:dyDescent="0.25">
      <c r="A30" s="30" t="s">
        <v>146</v>
      </c>
      <c r="B30" s="18">
        <f>SUM(B21:B29)</f>
        <v>29634862</v>
      </c>
      <c r="C30" s="18">
        <f>SUM(C21:C29)</f>
        <v>10924166</v>
      </c>
      <c r="D30" s="52"/>
    </row>
    <row r="31" spans="1:4" x14ac:dyDescent="0.25">
      <c r="A31" s="30" t="s">
        <v>51</v>
      </c>
      <c r="B31" s="17">
        <v>-14800317</v>
      </c>
      <c r="C31" s="17">
        <v>-9620397</v>
      </c>
      <c r="D31" s="52"/>
    </row>
    <row r="32" spans="1:4" x14ac:dyDescent="0.25">
      <c r="A32" s="30" t="s">
        <v>52</v>
      </c>
      <c r="B32" s="17">
        <v>1643283</v>
      </c>
      <c r="C32" s="17">
        <v>1011773</v>
      </c>
      <c r="D32" s="52"/>
    </row>
    <row r="33" spans="1:4" x14ac:dyDescent="0.25">
      <c r="A33" s="30" t="s">
        <v>53</v>
      </c>
      <c r="B33" s="17">
        <v>-847597</v>
      </c>
      <c r="C33" s="17">
        <v>-836881</v>
      </c>
      <c r="D33" s="52"/>
    </row>
    <row r="34" spans="1:4" x14ac:dyDescent="0.25">
      <c r="A34" s="32" t="s">
        <v>161</v>
      </c>
      <c r="B34" s="18">
        <f>SUM(B30:B33)</f>
        <v>15630231</v>
      </c>
      <c r="C34" s="18">
        <f>SUM(C30:C33)</f>
        <v>1478661</v>
      </c>
      <c r="D34" s="52"/>
    </row>
    <row r="35" spans="1:4" x14ac:dyDescent="0.25">
      <c r="A35" s="15" t="s">
        <v>75</v>
      </c>
      <c r="B35" s="17"/>
      <c r="C35" s="17"/>
      <c r="D35" s="69"/>
    </row>
    <row r="36" spans="1:4" x14ac:dyDescent="0.25">
      <c r="A36" s="31" t="s">
        <v>147</v>
      </c>
      <c r="B36" s="17">
        <v>-38652092</v>
      </c>
      <c r="C36" s="17">
        <v>-53416924</v>
      </c>
      <c r="D36" s="53"/>
    </row>
    <row r="37" spans="1:4" x14ac:dyDescent="0.25">
      <c r="A37" s="10" t="s">
        <v>47</v>
      </c>
      <c r="B37" s="17">
        <v>-191284</v>
      </c>
      <c r="C37" s="17">
        <v>-329555</v>
      </c>
      <c r="D37" s="53"/>
    </row>
    <row r="38" spans="1:4" x14ac:dyDescent="0.25">
      <c r="A38" s="10" t="s">
        <v>148</v>
      </c>
      <c r="B38" s="17" t="s">
        <v>24</v>
      </c>
      <c r="C38" s="17">
        <v>-200000</v>
      </c>
      <c r="D38" s="53"/>
    </row>
    <row r="39" spans="1:4" x14ac:dyDescent="0.25">
      <c r="A39" s="31" t="s">
        <v>149</v>
      </c>
      <c r="B39" s="17">
        <v>-14684827</v>
      </c>
      <c r="C39" s="17">
        <v>-10602589</v>
      </c>
      <c r="D39" s="53"/>
    </row>
    <row r="40" spans="1:4" x14ac:dyDescent="0.25">
      <c r="A40" s="10" t="s">
        <v>150</v>
      </c>
      <c r="B40" s="17">
        <v>11112131</v>
      </c>
      <c r="C40" s="17">
        <v>25972637</v>
      </c>
      <c r="D40" s="53"/>
    </row>
    <row r="41" spans="1:4" x14ac:dyDescent="0.25">
      <c r="A41" s="10" t="s">
        <v>136</v>
      </c>
      <c r="B41" s="17">
        <v>7807400</v>
      </c>
      <c r="C41" s="17"/>
      <c r="D41" s="53"/>
    </row>
    <row r="42" spans="1:4" x14ac:dyDescent="0.25">
      <c r="A42" s="31" t="s">
        <v>151</v>
      </c>
      <c r="B42" s="17">
        <v>951036</v>
      </c>
      <c r="C42" s="17" t="s">
        <v>24</v>
      </c>
      <c r="D42" s="53"/>
    </row>
    <row r="43" spans="1:4" x14ac:dyDescent="0.25">
      <c r="A43" s="10" t="s">
        <v>152</v>
      </c>
      <c r="B43" s="17">
        <v>274864</v>
      </c>
      <c r="C43" s="17">
        <v>88776</v>
      </c>
      <c r="D43" s="53"/>
    </row>
    <row r="44" spans="1:4" x14ac:dyDescent="0.25">
      <c r="A44" s="31" t="s">
        <v>74</v>
      </c>
      <c r="B44" s="17">
        <v>509647</v>
      </c>
      <c r="C44" s="17">
        <v>309957</v>
      </c>
      <c r="D44" s="53"/>
    </row>
    <row r="45" spans="1:4" ht="24" x14ac:dyDescent="0.25">
      <c r="A45" s="32" t="s">
        <v>153</v>
      </c>
      <c r="B45" s="18">
        <f>SUM(B36:B44)</f>
        <v>-32873125</v>
      </c>
      <c r="C45" s="18">
        <f>SUM(C36:C44)</f>
        <v>-38177698</v>
      </c>
      <c r="D45" s="53"/>
    </row>
    <row r="46" spans="1:4" x14ac:dyDescent="0.25">
      <c r="A46" s="15" t="s">
        <v>76</v>
      </c>
      <c r="B46" s="17"/>
      <c r="C46" s="17"/>
      <c r="D46" s="69"/>
    </row>
    <row r="47" spans="1:4" x14ac:dyDescent="0.25">
      <c r="A47" s="10" t="s">
        <v>48</v>
      </c>
      <c r="B47" s="17">
        <v>36400000</v>
      </c>
      <c r="C47" s="17" t="s">
        <v>24</v>
      </c>
      <c r="D47" s="52"/>
    </row>
    <row r="48" spans="1:4" x14ac:dyDescent="0.25">
      <c r="A48" s="10" t="s">
        <v>54</v>
      </c>
      <c r="B48" s="17">
        <v>10312496</v>
      </c>
      <c r="C48" s="17">
        <v>25822694</v>
      </c>
      <c r="D48" s="52"/>
    </row>
    <row r="49" spans="1:4" x14ac:dyDescent="0.25">
      <c r="A49" s="10" t="s">
        <v>154</v>
      </c>
      <c r="B49" s="17">
        <v>-21552469</v>
      </c>
      <c r="C49" s="17">
        <v>-8920583</v>
      </c>
      <c r="D49" s="52"/>
    </row>
    <row r="50" spans="1:4" x14ac:dyDescent="0.25">
      <c r="A50" s="10" t="s">
        <v>55</v>
      </c>
      <c r="B50" s="17" t="s">
        <v>24</v>
      </c>
      <c r="C50" s="17">
        <v>-300000</v>
      </c>
      <c r="D50" s="52"/>
    </row>
    <row r="51" spans="1:4" x14ac:dyDescent="0.25">
      <c r="A51" s="10" t="s">
        <v>155</v>
      </c>
      <c r="B51" s="17">
        <v>-1322963</v>
      </c>
      <c r="C51" s="17">
        <v>-5537623</v>
      </c>
      <c r="D51" s="52"/>
    </row>
    <row r="52" spans="1:4" x14ac:dyDescent="0.25">
      <c r="A52" s="10" t="s">
        <v>49</v>
      </c>
      <c r="B52" s="17">
        <v>-100596</v>
      </c>
      <c r="C52" s="17">
        <v>-145788</v>
      </c>
      <c r="D52" s="52"/>
    </row>
    <row r="53" spans="1:4" x14ac:dyDescent="0.25">
      <c r="A53" s="32" t="s">
        <v>162</v>
      </c>
      <c r="B53" s="18">
        <f>SUM(B47:B52)</f>
        <v>23736468</v>
      </c>
      <c r="C53" s="18">
        <f>SUM(C47:C52)</f>
        <v>10918700</v>
      </c>
      <c r="D53" s="69"/>
    </row>
    <row r="54" spans="1:4" ht="15" customHeight="1" x14ac:dyDescent="0.25">
      <c r="A54" s="6" t="s">
        <v>77</v>
      </c>
      <c r="B54" s="17">
        <v>6493574</v>
      </c>
      <c r="C54" s="17">
        <v>-25780337</v>
      </c>
      <c r="D54" s="68"/>
    </row>
    <row r="55" spans="1:4" x14ac:dyDescent="0.25">
      <c r="A55" s="30" t="s">
        <v>56</v>
      </c>
      <c r="B55" s="17">
        <v>74903521</v>
      </c>
      <c r="C55" s="17">
        <v>89964767</v>
      </c>
      <c r="D55" s="69"/>
    </row>
    <row r="56" spans="1:4" ht="24" x14ac:dyDescent="0.25">
      <c r="A56" s="30" t="s">
        <v>156</v>
      </c>
      <c r="B56" s="17">
        <v>-512102</v>
      </c>
      <c r="C56" s="17">
        <v>120071</v>
      </c>
      <c r="D56" s="69"/>
    </row>
    <row r="57" spans="1:4" x14ac:dyDescent="0.25">
      <c r="A57" s="15" t="s">
        <v>78</v>
      </c>
      <c r="B57" s="18">
        <f>SUM(B54:B56)</f>
        <v>80884993</v>
      </c>
      <c r="C57" s="18">
        <f>SUM(C54:C56)</f>
        <v>64304501</v>
      </c>
      <c r="D57" s="69"/>
    </row>
    <row r="58" spans="1:4" x14ac:dyDescent="0.25">
      <c r="A58" s="80" t="s">
        <v>57</v>
      </c>
      <c r="B58" s="17"/>
      <c r="C58" s="17"/>
      <c r="D58" s="78"/>
    </row>
    <row r="59" spans="1:4" ht="22.5" x14ac:dyDescent="0.25">
      <c r="A59" s="81" t="s">
        <v>88</v>
      </c>
      <c r="B59" s="17">
        <v>13504426</v>
      </c>
      <c r="C59" s="17">
        <v>1961778</v>
      </c>
      <c r="D59" s="69"/>
    </row>
    <row r="60" spans="1:4" x14ac:dyDescent="0.25">
      <c r="A60" s="81" t="s">
        <v>157</v>
      </c>
      <c r="B60" s="17">
        <v>13451228</v>
      </c>
      <c r="C60" s="17" t="s">
        <v>24</v>
      </c>
      <c r="D60" s="69"/>
    </row>
    <row r="61" spans="1:4" x14ac:dyDescent="0.25">
      <c r="A61" s="81" t="s">
        <v>87</v>
      </c>
      <c r="B61" s="17">
        <v>3844650</v>
      </c>
      <c r="C61" s="17" t="s">
        <v>24</v>
      </c>
      <c r="D61" s="69"/>
    </row>
    <row r="62" spans="1:4" x14ac:dyDescent="0.25">
      <c r="A62" s="81" t="s">
        <v>90</v>
      </c>
      <c r="B62" s="17">
        <v>2214585</v>
      </c>
      <c r="C62" s="17" t="s">
        <v>24</v>
      </c>
      <c r="D62" s="69"/>
    </row>
    <row r="63" spans="1:4" x14ac:dyDescent="0.25">
      <c r="A63" s="81" t="s">
        <v>89</v>
      </c>
      <c r="B63" s="17">
        <v>876171</v>
      </c>
      <c r="C63" s="17">
        <v>825378</v>
      </c>
      <c r="D63" s="69"/>
    </row>
    <row r="65" spans="1:4" x14ac:dyDescent="0.25">
      <c r="A65" s="4" t="s">
        <v>68</v>
      </c>
      <c r="B65" s="12"/>
      <c r="C65" s="12"/>
      <c r="D65" s="16"/>
    </row>
    <row r="66" spans="1:4" x14ac:dyDescent="0.25">
      <c r="A66" s="21"/>
      <c r="B66" s="12"/>
      <c r="C66" s="21"/>
      <c r="D66" s="33"/>
    </row>
    <row r="67" spans="1:4" x14ac:dyDescent="0.25">
      <c r="A67" s="48" t="s">
        <v>86</v>
      </c>
      <c r="B67" s="33"/>
      <c r="C67" s="25"/>
      <c r="D67" s="23"/>
    </row>
    <row r="68" spans="1:4" x14ac:dyDescent="0.25">
      <c r="A68" s="48" t="s">
        <v>82</v>
      </c>
      <c r="B68" s="33"/>
      <c r="C68" s="23" t="s">
        <v>39</v>
      </c>
      <c r="D68" s="23"/>
    </row>
    <row r="69" spans="1:4" x14ac:dyDescent="0.25">
      <c r="A69" s="48" t="s">
        <v>83</v>
      </c>
      <c r="B69" s="33"/>
      <c r="C69" s="23" t="s">
        <v>71</v>
      </c>
      <c r="D69" s="24"/>
    </row>
    <row r="70" spans="1:4" x14ac:dyDescent="0.25">
      <c r="A70" s="49"/>
      <c r="B70" s="33"/>
      <c r="C70" s="24"/>
      <c r="D70" s="20"/>
    </row>
    <row r="71" spans="1:4" x14ac:dyDescent="0.25">
      <c r="A71" s="50" t="s">
        <v>109</v>
      </c>
      <c r="B71" s="33"/>
      <c r="C71" s="19" t="s">
        <v>163</v>
      </c>
    </row>
  </sheetData>
  <mergeCells count="4">
    <mergeCell ref="A2:C2"/>
    <mergeCell ref="A4:A5"/>
    <mergeCell ref="B4:C4"/>
    <mergeCell ref="A1:C1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topLeftCell="A7" zoomScaleNormal="100" zoomScaleSheetLayoutView="100" workbookViewId="0">
      <selection activeCell="H23" sqref="H23"/>
    </sheetView>
  </sheetViews>
  <sheetFormatPr defaultColWidth="22.5703125" defaultRowHeight="15" x14ac:dyDescent="0.25"/>
  <cols>
    <col min="1" max="1" width="22.5703125" style="2"/>
    <col min="2" max="8" width="22.5703125" style="3"/>
  </cols>
  <sheetData>
    <row r="1" spans="1:9" x14ac:dyDescent="0.25">
      <c r="A1" s="98" t="s">
        <v>26</v>
      </c>
      <c r="B1" s="98"/>
      <c r="C1" s="98"/>
      <c r="D1" s="98"/>
      <c r="E1" s="98"/>
      <c r="F1" s="98"/>
      <c r="G1" s="98"/>
      <c r="H1" s="98"/>
    </row>
    <row r="3" spans="1:9" ht="33" customHeight="1" x14ac:dyDescent="0.25">
      <c r="A3" s="97" t="s">
        <v>164</v>
      </c>
      <c r="B3" s="97"/>
      <c r="C3" s="97"/>
      <c r="D3" s="97"/>
      <c r="E3" s="97"/>
      <c r="F3" s="97"/>
      <c r="G3" s="97"/>
      <c r="H3" s="97"/>
    </row>
    <row r="4" spans="1:9" x14ac:dyDescent="0.25">
      <c r="A4" s="34"/>
      <c r="B4" s="35"/>
      <c r="C4" s="35"/>
      <c r="D4" s="35"/>
      <c r="E4" s="35"/>
      <c r="F4" s="35"/>
      <c r="G4" s="35"/>
    </row>
    <row r="5" spans="1:9" ht="21" x14ac:dyDescent="0.25">
      <c r="A5" s="36"/>
      <c r="B5" s="1" t="s">
        <v>13</v>
      </c>
      <c r="C5" s="1" t="s">
        <v>85</v>
      </c>
      <c r="D5" s="1" t="s">
        <v>14</v>
      </c>
      <c r="E5" s="1" t="s">
        <v>165</v>
      </c>
      <c r="F5" s="1" t="s">
        <v>58</v>
      </c>
      <c r="G5" s="1" t="s">
        <v>166</v>
      </c>
      <c r="H5" s="1" t="s">
        <v>15</v>
      </c>
    </row>
    <row r="6" spans="1:9" ht="15.75" customHeight="1" x14ac:dyDescent="0.25">
      <c r="A6" s="37" t="s">
        <v>80</v>
      </c>
      <c r="B6" s="84">
        <v>793329985</v>
      </c>
      <c r="C6" s="84"/>
      <c r="D6" s="18">
        <v>-782574</v>
      </c>
      <c r="E6" s="84">
        <v>600970019</v>
      </c>
      <c r="F6" s="84">
        <f>B6+C6+D6+E6</f>
        <v>1393517430</v>
      </c>
      <c r="G6" s="84">
        <v>16056277</v>
      </c>
      <c r="H6" s="84">
        <f>F6+G6</f>
        <v>1409573707</v>
      </c>
      <c r="I6" s="11"/>
    </row>
    <row r="7" spans="1:9" x14ac:dyDescent="0.25">
      <c r="A7" s="38" t="s">
        <v>167</v>
      </c>
      <c r="B7" s="17" t="s">
        <v>24</v>
      </c>
      <c r="C7" s="17" t="s">
        <v>24</v>
      </c>
      <c r="D7" s="17" t="s">
        <v>24</v>
      </c>
      <c r="E7" s="17">
        <v>-9587360</v>
      </c>
      <c r="F7" s="17">
        <f>E7</f>
        <v>-9587360</v>
      </c>
      <c r="G7" s="17">
        <v>846490</v>
      </c>
      <c r="H7" s="17">
        <f>F7+G7</f>
        <v>-8740870</v>
      </c>
      <c r="I7" s="11"/>
    </row>
    <row r="8" spans="1:9" ht="22.5" x14ac:dyDescent="0.25">
      <c r="A8" s="38" t="s">
        <v>168</v>
      </c>
      <c r="B8" s="17" t="s">
        <v>24</v>
      </c>
      <c r="C8" s="17" t="s">
        <v>24</v>
      </c>
      <c r="D8" s="17">
        <v>9270</v>
      </c>
      <c r="E8" s="17" t="s">
        <v>24</v>
      </c>
      <c r="F8" s="17">
        <f>D8</f>
        <v>9270</v>
      </c>
      <c r="G8" s="17" t="s">
        <v>24</v>
      </c>
      <c r="H8" s="17">
        <f>F8</f>
        <v>9270</v>
      </c>
      <c r="I8" s="11"/>
    </row>
    <row r="9" spans="1:9" ht="22.5" x14ac:dyDescent="0.25">
      <c r="A9" s="38" t="s">
        <v>169</v>
      </c>
      <c r="B9" s="17" t="s">
        <v>24</v>
      </c>
      <c r="C9" s="17" t="s">
        <v>24</v>
      </c>
      <c r="D9" s="17">
        <v>9270</v>
      </c>
      <c r="E9" s="17">
        <v>-9587360</v>
      </c>
      <c r="F9" s="17">
        <f>D9+E9</f>
        <v>-9578090</v>
      </c>
      <c r="G9" s="17">
        <v>846490</v>
      </c>
      <c r="H9" s="17">
        <f t="shared" ref="H9:H13" si="0">F9+G9</f>
        <v>-8731600</v>
      </c>
      <c r="I9" s="11"/>
    </row>
    <row r="10" spans="1:9" x14ac:dyDescent="0.25">
      <c r="A10" s="38" t="s">
        <v>170</v>
      </c>
      <c r="B10" s="17"/>
      <c r="C10" s="17"/>
      <c r="D10" s="17" t="s">
        <v>24</v>
      </c>
      <c r="E10" s="17"/>
      <c r="F10" s="17"/>
      <c r="G10" s="17"/>
      <c r="H10" s="17">
        <f t="shared" si="0"/>
        <v>0</v>
      </c>
      <c r="I10" s="11"/>
    </row>
    <row r="11" spans="1:9" x14ac:dyDescent="0.25">
      <c r="A11" s="38" t="s">
        <v>84</v>
      </c>
      <c r="B11" s="17" t="s">
        <v>24</v>
      </c>
      <c r="C11" s="17" t="s">
        <v>24</v>
      </c>
      <c r="D11" s="17" t="s">
        <v>24</v>
      </c>
      <c r="E11" s="17"/>
      <c r="F11" s="17"/>
      <c r="G11" s="17"/>
      <c r="H11" s="17">
        <f t="shared" si="0"/>
        <v>0</v>
      </c>
      <c r="I11" s="11"/>
    </row>
    <row r="12" spans="1:9" ht="22.5" x14ac:dyDescent="0.25">
      <c r="A12" s="38" t="s">
        <v>174</v>
      </c>
      <c r="B12" s="17" t="s">
        <v>24</v>
      </c>
      <c r="C12" s="17" t="s">
        <v>24</v>
      </c>
      <c r="D12" s="17" t="s">
        <v>24</v>
      </c>
      <c r="E12" s="17">
        <v>-952660</v>
      </c>
      <c r="F12" s="17">
        <f>E12</f>
        <v>-952660</v>
      </c>
      <c r="G12" s="17" t="s">
        <v>24</v>
      </c>
      <c r="H12" s="17">
        <f>F12</f>
        <v>-952660</v>
      </c>
      <c r="I12" s="11"/>
    </row>
    <row r="13" spans="1:9" x14ac:dyDescent="0.25">
      <c r="A13" s="39" t="s">
        <v>171</v>
      </c>
      <c r="B13" s="17" t="s">
        <v>24</v>
      </c>
      <c r="C13" s="17" t="s">
        <v>24</v>
      </c>
      <c r="D13" s="17" t="s">
        <v>24</v>
      </c>
      <c r="E13" s="17"/>
      <c r="F13" s="17"/>
      <c r="G13" s="17"/>
      <c r="H13" s="17">
        <f t="shared" si="0"/>
        <v>0</v>
      </c>
      <c r="I13" s="11"/>
    </row>
    <row r="14" spans="1:9" ht="21" x14ac:dyDescent="0.25">
      <c r="A14" s="37" t="s">
        <v>175</v>
      </c>
      <c r="B14" s="84">
        <f>SUM(B6:B13)</f>
        <v>793329985</v>
      </c>
      <c r="C14" s="18">
        <f t="shared" ref="C14" si="1">SUM(C6:C13)</f>
        <v>0</v>
      </c>
      <c r="D14" s="18">
        <f>D6+D9</f>
        <v>-773304</v>
      </c>
      <c r="E14" s="84">
        <f>E6+E9+E12</f>
        <v>590429999</v>
      </c>
      <c r="F14" s="84">
        <f t="shared" ref="F14" si="2">F6+F9+F12</f>
        <v>1382986680</v>
      </c>
      <c r="G14" s="84">
        <f>G6+G9</f>
        <v>16902767</v>
      </c>
      <c r="H14" s="84">
        <f>F14+G14</f>
        <v>1399889447</v>
      </c>
      <c r="I14" s="11"/>
    </row>
    <row r="15" spans="1:9" x14ac:dyDescent="0.25">
      <c r="A15" s="37" t="s">
        <v>172</v>
      </c>
      <c r="B15" s="85">
        <v>865393896</v>
      </c>
      <c r="C15" s="18">
        <v>-43491357</v>
      </c>
      <c r="D15" s="85">
        <v>4601406</v>
      </c>
      <c r="E15" s="85">
        <v>142411682</v>
      </c>
      <c r="F15" s="85">
        <f>B15+C15+D15+E15</f>
        <v>968915627</v>
      </c>
      <c r="G15" s="18">
        <v>-651552</v>
      </c>
      <c r="H15" s="84">
        <f>F15+G15</f>
        <v>968264075</v>
      </c>
      <c r="I15" s="11"/>
    </row>
    <row r="16" spans="1:9" x14ac:dyDescent="0.25">
      <c r="A16" s="38" t="s">
        <v>167</v>
      </c>
      <c r="B16" s="17" t="s">
        <v>24</v>
      </c>
      <c r="C16" s="17" t="s">
        <v>24</v>
      </c>
      <c r="D16" s="17" t="s">
        <v>24</v>
      </c>
      <c r="E16" s="17">
        <v>-16844180</v>
      </c>
      <c r="F16" s="17">
        <v>-16844180</v>
      </c>
      <c r="G16" s="17">
        <v>-313525</v>
      </c>
      <c r="H16" s="17">
        <f t="shared" ref="H16:H19" si="3">F16+G16</f>
        <v>-17157705</v>
      </c>
      <c r="I16" s="11"/>
    </row>
    <row r="17" spans="1:9" ht="22.5" x14ac:dyDescent="0.25">
      <c r="A17" s="38" t="s">
        <v>168</v>
      </c>
      <c r="B17" s="17" t="s">
        <v>24</v>
      </c>
      <c r="C17" s="17">
        <v>-3844650</v>
      </c>
      <c r="D17" s="17">
        <v>551523</v>
      </c>
      <c r="E17" s="17" t="s">
        <v>24</v>
      </c>
      <c r="F17" s="17">
        <v>-3293127</v>
      </c>
      <c r="G17" s="17">
        <v>11118</v>
      </c>
      <c r="H17" s="17">
        <f t="shared" si="3"/>
        <v>-3282009</v>
      </c>
      <c r="I17" s="11"/>
    </row>
    <row r="18" spans="1:9" ht="22.5" x14ac:dyDescent="0.25">
      <c r="A18" s="38" t="s">
        <v>81</v>
      </c>
      <c r="B18" s="17" t="s">
        <v>24</v>
      </c>
      <c r="C18" s="17">
        <v>-3844650</v>
      </c>
      <c r="D18" s="17">
        <v>551523</v>
      </c>
      <c r="E18" s="17">
        <v>-16844180</v>
      </c>
      <c r="F18" s="17">
        <v>-20137307</v>
      </c>
      <c r="G18" s="17">
        <v>-302407</v>
      </c>
      <c r="H18" s="17">
        <f t="shared" si="3"/>
        <v>-20439714</v>
      </c>
      <c r="I18" s="11"/>
    </row>
    <row r="19" spans="1:9" ht="22.5" x14ac:dyDescent="0.25">
      <c r="A19" s="38" t="s">
        <v>173</v>
      </c>
      <c r="B19" s="17">
        <v>36457780</v>
      </c>
      <c r="C19" s="17" t="s">
        <v>24</v>
      </c>
      <c r="D19" s="17" t="s">
        <v>24</v>
      </c>
      <c r="E19" s="17" t="s">
        <v>24</v>
      </c>
      <c r="F19" s="17">
        <v>36457780</v>
      </c>
      <c r="G19" s="17"/>
      <c r="H19" s="17">
        <f t="shared" si="3"/>
        <v>36457780</v>
      </c>
      <c r="I19" s="11"/>
    </row>
    <row r="20" spans="1:9" x14ac:dyDescent="0.25">
      <c r="A20" s="38" t="s">
        <v>84</v>
      </c>
      <c r="B20" s="17" t="s">
        <v>24</v>
      </c>
      <c r="C20" s="17" t="s">
        <v>24</v>
      </c>
      <c r="D20" s="17" t="s">
        <v>24</v>
      </c>
      <c r="E20" s="17" t="s">
        <v>24</v>
      </c>
      <c r="F20" s="17" t="s">
        <v>24</v>
      </c>
      <c r="G20" s="17"/>
      <c r="H20" s="17" t="s">
        <v>24</v>
      </c>
      <c r="I20" s="11"/>
    </row>
    <row r="21" spans="1:9" ht="22.5" x14ac:dyDescent="0.25">
      <c r="A21" s="39" t="s">
        <v>174</v>
      </c>
      <c r="B21" s="17" t="s">
        <v>24</v>
      </c>
      <c r="C21" s="17" t="s">
        <v>24</v>
      </c>
      <c r="D21" s="17" t="s">
        <v>24</v>
      </c>
      <c r="E21" s="17">
        <v>-165272</v>
      </c>
      <c r="F21" s="17">
        <v>-165272</v>
      </c>
      <c r="G21" s="17" t="s">
        <v>24</v>
      </c>
      <c r="H21" s="17">
        <f>F21</f>
        <v>-165272</v>
      </c>
      <c r="I21" s="11"/>
    </row>
    <row r="22" spans="1:9" x14ac:dyDescent="0.25">
      <c r="A22" s="39" t="s">
        <v>79</v>
      </c>
      <c r="B22" s="17" t="s">
        <v>24</v>
      </c>
      <c r="C22" s="17" t="s">
        <v>24</v>
      </c>
      <c r="D22" s="17" t="s">
        <v>24</v>
      </c>
      <c r="E22" s="17"/>
      <c r="F22" s="17"/>
      <c r="G22" s="17" t="s">
        <v>24</v>
      </c>
      <c r="H22" s="17"/>
      <c r="I22" s="11"/>
    </row>
    <row r="23" spans="1:9" ht="21" x14ac:dyDescent="0.25">
      <c r="A23" s="37" t="s">
        <v>176</v>
      </c>
      <c r="B23" s="84">
        <f>B15+B19</f>
        <v>901851676</v>
      </c>
      <c r="C23" s="18">
        <f>C15+C18</f>
        <v>-47336007</v>
      </c>
      <c r="D23" s="18">
        <f t="shared" ref="D23" si="4">D15+D18</f>
        <v>5152929</v>
      </c>
      <c r="E23" s="18">
        <f>E15+E18+E21</f>
        <v>125402230</v>
      </c>
      <c r="F23" s="84">
        <f>B23+C23+D23+E23</f>
        <v>985070828</v>
      </c>
      <c r="G23" s="18">
        <v>-953959</v>
      </c>
      <c r="H23" s="84">
        <f>F23+G23</f>
        <v>984116869</v>
      </c>
      <c r="I23" s="11"/>
    </row>
    <row r="24" spans="1:9" x14ac:dyDescent="0.25">
      <c r="A24" s="82"/>
      <c r="B24" s="83"/>
      <c r="C24" s="83"/>
      <c r="D24" s="83"/>
      <c r="E24" s="83"/>
      <c r="F24" s="83"/>
      <c r="G24" s="83"/>
      <c r="H24" s="83"/>
      <c r="I24" s="11"/>
    </row>
    <row r="25" spans="1:9" x14ac:dyDescent="0.25">
      <c r="B25" s="16"/>
      <c r="C25" s="16"/>
      <c r="D25" s="16"/>
      <c r="E25" s="16"/>
      <c r="F25" s="16"/>
      <c r="G25" s="16"/>
      <c r="H25" s="16"/>
      <c r="I25" s="11"/>
    </row>
    <row r="26" spans="1:9" ht="24" x14ac:dyDescent="0.25">
      <c r="A26" s="4" t="s">
        <v>68</v>
      </c>
      <c r="B26" s="12"/>
      <c r="C26" s="12"/>
      <c r="D26" s="12"/>
      <c r="E26" s="16"/>
      <c r="F26" s="16"/>
      <c r="G26" s="16"/>
      <c r="H26" s="16"/>
      <c r="I26" s="11"/>
    </row>
    <row r="27" spans="1:9" ht="33" customHeight="1" x14ac:dyDescent="0.25">
      <c r="A27" s="21"/>
      <c r="B27" s="12"/>
      <c r="D27" s="48"/>
      <c r="E27" s="33"/>
      <c r="F27" s="25"/>
      <c r="H27" s="29"/>
      <c r="I27" s="11"/>
    </row>
    <row r="28" spans="1:9" x14ac:dyDescent="0.25">
      <c r="A28" s="21"/>
      <c r="B28" s="22"/>
      <c r="E28" s="33"/>
      <c r="F28" s="45" t="s">
        <v>82</v>
      </c>
      <c r="H28" s="23" t="s">
        <v>39</v>
      </c>
    </row>
    <row r="29" spans="1:9" x14ac:dyDescent="0.25">
      <c r="A29" s="21"/>
      <c r="B29" s="22"/>
      <c r="E29" s="33"/>
      <c r="F29" s="45" t="s">
        <v>83</v>
      </c>
      <c r="H29" s="23" t="s">
        <v>71</v>
      </c>
    </row>
    <row r="30" spans="1:9" x14ac:dyDescent="0.25">
      <c r="A30" s="24"/>
      <c r="B30" s="24"/>
      <c r="E30" s="33"/>
      <c r="F30" s="46"/>
      <c r="H30" s="24"/>
    </row>
    <row r="31" spans="1:9" x14ac:dyDescent="0.25">
      <c r="A31" s="19"/>
      <c r="B31" s="12"/>
      <c r="E31" s="16"/>
      <c r="F31" s="47" t="s">
        <v>109</v>
      </c>
      <c r="H31" s="19" t="s">
        <v>109</v>
      </c>
    </row>
    <row r="32" spans="1:9" x14ac:dyDescent="0.25">
      <c r="A32"/>
      <c r="B32" s="16"/>
      <c r="C32" s="16"/>
      <c r="D32" s="16"/>
      <c r="E32" s="16"/>
      <c r="F32" s="16"/>
    </row>
  </sheetData>
  <mergeCells count="2">
    <mergeCell ref="A3:H3"/>
    <mergeCell ref="A1:H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Айман М  Спатаева</dc:creator>
  <cp:lastModifiedBy>Айжан К Кайратова</cp:lastModifiedBy>
  <cp:lastPrinted>2015-11-26T06:14:57Z</cp:lastPrinted>
  <dcterms:created xsi:type="dcterms:W3CDTF">2014-11-20T10:12:21Z</dcterms:created>
  <dcterms:modified xsi:type="dcterms:W3CDTF">2016-05-26T08:17:59Z</dcterms:modified>
</cp:coreProperties>
</file>