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0" windowWidth="11400" windowHeight="4935" activeTab="1"/>
  </bookViews>
  <sheets>
    <sheet name="Отчет о фин.положении" sheetId="1" r:id="rId1"/>
    <sheet name="Отчет о прибылях и убытках" sheetId="2" r:id="rId2"/>
    <sheet name="Отчет о движении ден.средств" sheetId="3" r:id="rId3"/>
    <sheet name="Отчет об изменениях в капитале" sheetId="4" r:id="rId4"/>
  </sheets>
  <definedNames>
    <definedName name="_xlnm.Print_Area" localSheetId="3">'Отчет об изменениях в капитале'!$A$1:$BV$110</definedName>
  </definedNames>
  <calcPr calcId="144525" refMode="R1C1"/>
</workbook>
</file>

<file path=xl/calcChain.xml><?xml version="1.0" encoding="utf-8"?>
<calcChain xmlns="http://schemas.openxmlformats.org/spreadsheetml/2006/main">
  <c r="U22" i="2" l="1"/>
  <c r="AB23" i="3" l="1"/>
  <c r="AB15" i="3"/>
  <c r="AB24" i="3"/>
  <c r="AB54" i="3"/>
  <c r="AB67" i="3"/>
  <c r="AB45" i="3"/>
  <c r="AB72" i="3"/>
  <c r="AB69" i="3"/>
  <c r="AB57" i="3"/>
  <c r="AB47" i="3"/>
  <c r="AB34" i="3"/>
  <c r="AB29" i="3"/>
  <c r="AB28" i="3"/>
  <c r="AB26" i="3"/>
  <c r="AB25" i="3"/>
  <c r="AB20" i="3"/>
  <c r="AB19" i="3"/>
  <c r="AB76" i="3"/>
  <c r="AB17" i="3"/>
  <c r="AH77" i="3"/>
  <c r="I54" i="1" l="1"/>
  <c r="I55" i="1" s="1"/>
  <c r="AB32" i="3" l="1"/>
  <c r="I69" i="1" l="1"/>
  <c r="I89" i="1" l="1"/>
  <c r="I37" i="1" l="1"/>
  <c r="AB58" i="3" l="1"/>
  <c r="AH45" i="3"/>
  <c r="AH58" i="3" s="1"/>
  <c r="U18" i="2" l="1"/>
  <c r="U23" i="2" s="1"/>
  <c r="U29" i="2" s="1"/>
  <c r="Z18" i="2"/>
  <c r="Z23" i="2" l="1"/>
  <c r="Z29" i="2" s="1"/>
  <c r="Z31" i="2" s="1"/>
  <c r="Z33" i="2" s="1"/>
  <c r="Z49" i="2" s="1"/>
  <c r="U31" i="2"/>
  <c r="U33" i="2" s="1"/>
  <c r="J69" i="1"/>
  <c r="J54" i="1" l="1"/>
  <c r="J37" i="1"/>
  <c r="J55" i="1" l="1"/>
  <c r="AB64" i="3"/>
  <c r="AB13" i="3"/>
  <c r="AH13" i="3"/>
  <c r="AB70" i="3"/>
  <c r="AH21" i="3"/>
  <c r="AB21" i="3"/>
  <c r="AB77" i="3" l="1"/>
  <c r="AH30" i="3"/>
  <c r="AB30" i="3"/>
  <c r="J79" i="1"/>
  <c r="I79" i="1"/>
  <c r="AB79" i="3" l="1"/>
  <c r="AB81" i="3" s="1"/>
</calcChain>
</file>

<file path=xl/sharedStrings.xml><?xml version="1.0" encoding="utf-8"?>
<sst xmlns="http://schemas.openxmlformats.org/spreadsheetml/2006/main" count="712" uniqueCount="235">
  <si>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</si>
  <si>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</si>
  <si>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Наименование организации</t>
  </si>
  <si>
    <t>Акционерное общество "Темиртауский электрометаллургический комбинат"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</si>
  <si>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</si>
  <si>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</si>
  <si>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</si>
  <si>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</si>
  <si>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</si>
  <si>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</si>
  <si>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</si>
  <si>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</si>
  <si>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</si>
  <si>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</si>
  <si>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</si>
  <si>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</si>
  <si>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</si>
  <si>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</si>
  <si>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</si>
  <si>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</si>
  <si>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</si>
  <si>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</si>
  <si>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</si>
  <si>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</si>
  <si>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</si>
  <si>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</si>
  <si>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</si>
  <si>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</si>
  <si>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</si>
  <si>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</si>
  <si>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</si>
  <si>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</si>
  <si>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</si>
  <si>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</si>
  <si>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</si>
  <si>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</si>
  <si>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</si>
  <si>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</si>
  <si>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</si>
  <si>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</si>
  <si>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</si>
  <si>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</si>
  <si>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</si>
  <si>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</si>
  <si>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</si>
  <si>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</si>
  <si>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</si>
  <si>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</si>
  <si>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</si>
  <si>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</si>
  <si>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</si>
  <si>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</si>
  <si>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</si>
  <si>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</si>
  <si>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</si>
  <si>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</si>
  <si>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</si>
  <si>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</si>
  <si>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</si>
  <si>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</si>
  <si>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</si>
  <si>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</si>
  <si>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</si>
  <si>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</si>
  <si>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</si>
  <si>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</si>
  <si>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</si>
  <si>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</si>
  <si>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</si>
  <si>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</si>
  <si>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</si>
  <si>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</si>
  <si>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</si>
  <si>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</si>
  <si>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</si>
  <si>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(фамилия, имя, отчество)</t>
  </si>
  <si>
    <t>(подпись)</t>
  </si>
  <si>
    <t>Главный бухгалтер</t>
  </si>
  <si>
    <t xml:space="preserve">Нечепуренко Ольга Евгеньевна </t>
  </si>
  <si>
    <t>М.П.</t>
  </si>
  <si>
    <t>производство карбида кальция и ферросиликомарганца</t>
  </si>
  <si>
    <t>Акционерное общество</t>
  </si>
  <si>
    <t>крупный</t>
  </si>
  <si>
    <t>Балансовая стоимость 1 акции в тенге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</si>
  <si>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</si>
  <si>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</si>
  <si>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</si>
  <si>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</si>
  <si>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</si>
  <si>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</si>
  <si>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</si>
  <si>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</si>
  <si>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</si>
  <si>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</si>
  <si>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</si>
  <si>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</si>
  <si>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</si>
  <si>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</si>
  <si>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</si>
  <si>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</si>
  <si>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</si>
  <si>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</si>
  <si>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</si>
  <si>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</si>
  <si>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</si>
  <si>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</si>
  <si>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</si>
  <si>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</si>
  <si>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</si>
  <si>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</si>
  <si>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</si>
  <si>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</si>
  <si>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</si>
  <si>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</si>
  <si>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</si>
  <si>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</si>
  <si>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</si>
  <si>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</si>
  <si>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</si>
  <si>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</si>
  <si>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</si>
  <si>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</si>
  <si>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</si>
  <si>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</si>
  <si>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</si>
  <si>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</si>
  <si>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</si>
  <si>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</si>
  <si>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</si>
  <si>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</si>
  <si>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</si>
  <si>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</si>
  <si>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</si>
  <si>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</si>
  <si>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</si>
  <si>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</si>
  <si>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</si>
  <si>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</si>
  <si>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</si>
  <si>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</si>
  <si>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</si>
  <si>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</si>
  <si>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</si>
  <si>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</si>
  <si>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</si>
  <si>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</si>
  <si>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</si>
  <si>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</si>
  <si>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</si>
  <si>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</si>
  <si>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</si>
  <si>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</si>
  <si>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</si>
  <si>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</si>
  <si>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</si>
  <si>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</si>
  <si>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</si>
  <si>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</si>
  <si>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</si>
  <si>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</si>
  <si>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</si>
  <si>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</si>
  <si>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</si>
  <si>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</si>
  <si>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</si>
  <si>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</si>
  <si>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</si>
  <si>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</si>
  <si>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</si>
  <si>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</si>
  <si>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</si>
  <si>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</si>
  <si>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</si>
  <si>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</si>
  <si>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</si>
  <si>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</si>
  <si>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</si>
  <si>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</si>
  <si>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</si>
  <si>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</si>
  <si>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</si>
  <si>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</si>
  <si>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</si>
  <si>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</si>
  <si>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</si>
  <si>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</si>
  <si>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</si>
  <si>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</si>
  <si>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</si>
  <si>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</si>
  <si>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</si>
  <si>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</si>
  <si>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</si>
  <si>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</si>
  <si>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</si>
  <si>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</si>
  <si>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</si>
  <si>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</si>
  <si>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</si>
  <si>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</si>
  <si>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</si>
  <si>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</si>
  <si>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</si>
  <si>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</si>
  <si>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</si>
  <si>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</si>
  <si>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</si>
  <si>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</si>
  <si>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</si>
  <si>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</si>
  <si>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</si>
  <si>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</si>
  <si>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</si>
  <si>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</si>
  <si>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</si>
  <si>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</si>
  <si>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</si>
  <si>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</si>
  <si>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</si>
  <si>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</si>
  <si>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Базовая прибыль на акцию, тенге:</t>
  </si>
  <si>
    <t>Разводненная прибыль на акцию, тенге:</t>
  </si>
  <si>
    <t>Консолидированный отчет о финансовом положении</t>
  </si>
  <si>
    <t>Консолидированный отчет прибылях и убытках и прочем совокупном доходе</t>
  </si>
  <si>
    <t>Консолидированный отчет об изменениях в собственном капитале</t>
  </si>
  <si>
    <t>Нераспределенная прибыль не контрольная доля</t>
  </si>
  <si>
    <t>консолидированная</t>
  </si>
  <si>
    <t>Консолидированный отчет о движении денежных средств</t>
  </si>
  <si>
    <t>Сальдо на 31 марта отчетного года 
(строка 500 + строка 600 + строка 700)</t>
  </si>
  <si>
    <t>Республика Казахстан, 100000, Карагандинская область, город Темиртау, улицаПривокзальная д. 2</t>
  </si>
  <si>
    <t>Леннов Иван Викторович</t>
  </si>
  <si>
    <t>за период, заканчивающийся  30 сентябрь 2018 года</t>
  </si>
  <si>
    <t>за период, заканчивающийся  30 сентября 2018 г.</t>
  </si>
  <si>
    <t>за период, заканчивающийся 30 сентябрь 2018 года</t>
  </si>
  <si>
    <t>по состоянию на 30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</si>
</sst>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=0]&quot;&quot;;General"/>
    <numFmt numFmtId="165" formatCode="000"/>
    <numFmt numFmtId="166" formatCode="#,##0,"/>
    <numFmt numFmtId="167" formatCode="[=0]&quot;-&quot;;General"/>
    <numFmt numFmtId="168" formatCode="[=-281874481.25]&quot;(281 874)&quot;;General"/>
    <numFmt numFmtId="169" formatCode="#,##0.00_р_.;\(#,##0.00\)_р_."/>
    <numFmt numFmtId="170" formatCode="#,##0_р_.;\(#,##0\)_р_."/>
  </numFmts>
  <fonts count="10" x14ac:knownFonts="1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B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top"/>
    </xf>
    <xf numFmtId="167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top"/>
    </xf>
    <xf numFmtId="168" fontId="3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169" fontId="3" fillId="3" borderId="3" xfId="0" applyNumberFormat="1" applyFont="1" applyFill="1" applyBorder="1" applyAlignment="1">
      <alignment horizontal="right" vertical="center"/>
    </xf>
    <xf numFmtId="170" fontId="3" fillId="2" borderId="3" xfId="0" applyNumberFormat="1" applyFont="1" applyFill="1" applyBorder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3" fillId="0" borderId="6" xfId="0" applyNumberFormat="1" applyFont="1" applyBorder="1" applyAlignment="1">
      <alignment horizontal="centerContinuous" vertical="top"/>
    </xf>
    <xf numFmtId="0" fontId="3" fillId="0" borderId="8" xfId="0" applyNumberFormat="1" applyFont="1" applyBorder="1" applyAlignment="1">
      <alignment horizontal="centerContinuous" vertical="top"/>
    </xf>
    <xf numFmtId="0" fontId="3" fillId="0" borderId="7" xfId="0" applyNumberFormat="1" applyFont="1" applyBorder="1" applyAlignment="1">
      <alignment horizontal="centerContinuous" vertical="top"/>
    </xf>
    <xf numFmtId="0" fontId="3" fillId="2" borderId="6" xfId="0" applyNumberFormat="1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 horizontal="right"/>
    </xf>
    <xf numFmtId="0" fontId="3" fillId="2" borderId="7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horizontal="right"/>
    </xf>
    <xf numFmtId="0" fontId="3" fillId="0" borderId="6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right" vertical="top"/>
    </xf>
    <xf numFmtId="0" fontId="3" fillId="2" borderId="8" xfId="0" applyNumberFormat="1" applyFont="1" applyFill="1" applyBorder="1" applyAlignment="1">
      <alignment horizontal="right" vertical="top"/>
    </xf>
    <xf numFmtId="0" fontId="3" fillId="2" borderId="7" xfId="0" applyNumberFormat="1" applyFont="1" applyFill="1" applyBorder="1" applyAlignment="1">
      <alignment horizontal="right" vertical="top"/>
    </xf>
    <xf numFmtId="0" fontId="3" fillId="2" borderId="9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3" fillId="2" borderId="8" xfId="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right" vertical="center"/>
    </xf>
    <xf numFmtId="0" fontId="3" fillId="2" borderId="14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3" fillId="2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3" fillId="2" borderId="12" xfId="0" applyNumberFormat="1" applyFont="1" applyFill="1" applyBorder="1" applyAlignment="1">
      <alignment horizontal="right" vertical="center"/>
    </xf>
    <xf numFmtId="166" fontId="0" fillId="0" borderId="0" xfId="0" applyNumberFormat="1"/>
    <xf numFmtId="166" fontId="3" fillId="2" borderId="1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3" fontId="0" fillId="0" borderId="0" xfId="0" applyNumberFormat="1" applyAlignment="1">
      <alignment horizontal="left"/>
    </xf>
    <xf numFmtId="166" fontId="3" fillId="2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left"/>
    </xf>
    <xf numFmtId="3" fontId="9" fillId="3" borderId="3" xfId="0" applyNumberFormat="1" applyFont="1" applyFill="1" applyBorder="1" applyAlignment="1">
      <alignment horizontal="right" vertical="center"/>
    </xf>
    <xf numFmtId="170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left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4" fillId="0" borderId="6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right" vertical="center" wrapText="1"/>
    </xf>
    <xf numFmtId="166" fontId="3" fillId="2" borderId="8" xfId="0" applyNumberFormat="1" applyFont="1" applyFill="1" applyBorder="1" applyAlignment="1">
      <alignment horizontal="right" vertical="center" wrapText="1"/>
    </xf>
    <xf numFmtId="166" fontId="3" fillId="2" borderId="7" xfId="0" applyNumberFormat="1" applyFont="1" applyFill="1" applyBorder="1" applyAlignment="1">
      <alignment horizontal="right" vertical="center" wrapText="1"/>
    </xf>
    <xf numFmtId="166" fontId="3" fillId="2" borderId="9" xfId="0" applyNumberFormat="1" applyFont="1" applyFill="1" applyBorder="1" applyAlignment="1">
      <alignment horizontal="right" vertical="center" wrapText="1"/>
    </xf>
    <xf numFmtId="0" fontId="0" fillId="2" borderId="5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top" wrapText="1"/>
    </xf>
    <xf numFmtId="0" fontId="3" fillId="0" borderId="45" xfId="0" applyNumberFormat="1" applyFont="1" applyBorder="1" applyAlignment="1">
      <alignment horizontal="center" vertical="top" wrapText="1"/>
    </xf>
    <xf numFmtId="0" fontId="3" fillId="0" borderId="43" xfId="0" applyNumberFormat="1" applyFont="1" applyBorder="1" applyAlignment="1">
      <alignment horizontal="center" vertical="top" wrapText="1"/>
    </xf>
    <xf numFmtId="0" fontId="3" fillId="0" borderId="44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166" fontId="3" fillId="2" borderId="6" xfId="0" applyNumberFormat="1" applyFont="1" applyFill="1" applyBorder="1" applyAlignment="1">
      <alignment horizontal="right" vertical="top" wrapText="1"/>
    </xf>
    <xf numFmtId="166" fontId="3" fillId="2" borderId="8" xfId="0" applyNumberFormat="1" applyFont="1" applyFill="1" applyBorder="1" applyAlignment="1">
      <alignment horizontal="right" vertical="top" wrapText="1"/>
    </xf>
    <xf numFmtId="166" fontId="3" fillId="2" borderId="7" xfId="0" applyNumberFormat="1" applyFont="1" applyFill="1" applyBorder="1" applyAlignment="1">
      <alignment horizontal="right" vertical="top" wrapText="1"/>
    </xf>
    <xf numFmtId="166" fontId="3" fillId="2" borderId="9" xfId="0" applyNumberFormat="1" applyFont="1" applyFill="1" applyBorder="1" applyAlignment="1">
      <alignment horizontal="right" vertical="top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6" fontId="4" fillId="3" borderId="6" xfId="0" applyNumberFormat="1" applyFont="1" applyFill="1" applyBorder="1" applyAlignment="1">
      <alignment horizontal="right" vertical="center" wrapText="1"/>
    </xf>
    <xf numFmtId="166" fontId="4" fillId="3" borderId="8" xfId="0" applyNumberFormat="1" applyFon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horizontal="right" vertical="center" wrapText="1"/>
    </xf>
    <xf numFmtId="166" fontId="4" fillId="3" borderId="9" xfId="0" applyNumberFormat="1" applyFont="1" applyFill="1" applyBorder="1" applyAlignment="1">
      <alignment horizontal="right" vertical="center" wrapText="1"/>
    </xf>
    <xf numFmtId="0" fontId="3" fillId="2" borderId="6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67" fontId="4" fillId="3" borderId="6" xfId="0" applyNumberFormat="1" applyFont="1" applyFill="1" applyBorder="1" applyAlignment="1">
      <alignment horizontal="right" vertical="center" wrapText="1"/>
    </xf>
    <xf numFmtId="167" fontId="4" fillId="3" borderId="8" xfId="0" applyNumberFormat="1" applyFont="1" applyFill="1" applyBorder="1" applyAlignment="1">
      <alignment horizontal="right" vertical="center" wrapText="1"/>
    </xf>
    <xf numFmtId="167" fontId="4" fillId="3" borderId="7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right" vertical="center" wrapText="1"/>
    </xf>
    <xf numFmtId="167" fontId="3" fillId="2" borderId="8" xfId="0" applyNumberFormat="1" applyFont="1" applyFill="1" applyBorder="1" applyAlignment="1">
      <alignment horizontal="right" vertical="center" wrapText="1"/>
    </xf>
    <xf numFmtId="167" fontId="3" fillId="2" borderId="9" xfId="0" applyNumberFormat="1" applyFont="1" applyFill="1" applyBorder="1" applyAlignment="1">
      <alignment horizontal="right" vertical="center" wrapText="1"/>
    </xf>
    <xf numFmtId="167" fontId="3" fillId="2" borderId="7" xfId="0" applyNumberFormat="1" applyFont="1" applyFill="1" applyBorder="1" applyAlignment="1">
      <alignment horizontal="right" vertical="center" wrapText="1"/>
    </xf>
    <xf numFmtId="0" fontId="8" fillId="0" borderId="46" xfId="0" applyNumberFormat="1" applyFont="1" applyBorder="1" applyAlignment="1">
      <alignment horizontal="center" vertical="top"/>
    </xf>
    <xf numFmtId="169" fontId="3" fillId="2" borderId="6" xfId="0" applyNumberFormat="1" applyFont="1" applyFill="1" applyBorder="1" applyAlignment="1">
      <alignment horizontal="right" vertical="center" wrapText="1"/>
    </xf>
    <xf numFmtId="169" fontId="3" fillId="2" borderId="8" xfId="0" applyNumberFormat="1" applyFont="1" applyFill="1" applyBorder="1" applyAlignment="1">
      <alignment horizontal="right" vertical="center" wrapText="1"/>
    </xf>
    <xf numFmtId="169" fontId="3" fillId="2" borderId="7" xfId="0" applyNumberFormat="1" applyFont="1" applyFill="1" applyBorder="1" applyAlignment="1">
      <alignment horizontal="right" vertical="center" wrapText="1"/>
    </xf>
    <xf numFmtId="169" fontId="9" fillId="2" borderId="6" xfId="0" applyNumberFormat="1" applyFont="1" applyFill="1" applyBorder="1" applyAlignment="1">
      <alignment horizontal="right" vertical="center" wrapText="1"/>
    </xf>
    <xf numFmtId="169" fontId="9" fillId="2" borderId="8" xfId="0" applyNumberFormat="1" applyFont="1" applyFill="1" applyBorder="1" applyAlignment="1">
      <alignment horizontal="right" vertical="center" wrapText="1"/>
    </xf>
    <xf numFmtId="169" fontId="9" fillId="2" borderId="7" xfId="0" applyNumberFormat="1" applyFont="1" applyFill="1" applyBorder="1" applyAlignment="1">
      <alignment horizontal="right" vertical="center" wrapText="1"/>
    </xf>
    <xf numFmtId="169" fontId="9" fillId="5" borderId="6" xfId="0" applyNumberFormat="1" applyFont="1" applyFill="1" applyBorder="1" applyAlignment="1">
      <alignment horizontal="right" vertical="center" wrapText="1"/>
    </xf>
    <xf numFmtId="169" fontId="9" fillId="5" borderId="8" xfId="0" applyNumberFormat="1" applyFont="1" applyFill="1" applyBorder="1" applyAlignment="1">
      <alignment horizontal="right" vertical="center" wrapText="1"/>
    </xf>
    <xf numFmtId="169" fontId="9" fillId="5" borderId="9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169" fontId="9" fillId="5" borderId="7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center"/>
    </xf>
    <xf numFmtId="167" fontId="3" fillId="5" borderId="6" xfId="0" applyNumberFormat="1" applyFont="1" applyFill="1" applyBorder="1" applyAlignment="1">
      <alignment horizontal="right" vertical="center" wrapText="1"/>
    </xf>
    <xf numFmtId="167" fontId="3" fillId="5" borderId="8" xfId="0" applyNumberFormat="1" applyFont="1" applyFill="1" applyBorder="1" applyAlignment="1">
      <alignment horizontal="right" vertical="center" wrapText="1"/>
    </xf>
    <xf numFmtId="167" fontId="3" fillId="5" borderId="9" xfId="0" applyNumberFormat="1" applyFont="1" applyFill="1" applyBorder="1" applyAlignment="1">
      <alignment horizontal="right" vertical="center" wrapText="1"/>
    </xf>
    <xf numFmtId="169" fontId="3" fillId="5" borderId="6" xfId="0" applyNumberFormat="1" applyFont="1" applyFill="1" applyBorder="1" applyAlignment="1">
      <alignment horizontal="right" vertical="center" wrapText="1"/>
    </xf>
    <xf numFmtId="169" fontId="3" fillId="5" borderId="8" xfId="0" applyNumberFormat="1" applyFont="1" applyFill="1" applyBorder="1" applyAlignment="1">
      <alignment horizontal="right" vertical="center" wrapText="1"/>
    </xf>
    <xf numFmtId="169" fontId="3" fillId="5" borderId="9" xfId="0" applyNumberFormat="1" applyFont="1" applyFill="1" applyBorder="1" applyAlignment="1">
      <alignment horizontal="right" vertical="center" wrapText="1"/>
    </xf>
    <xf numFmtId="0" fontId="3" fillId="0" borderId="37" xfId="0" applyNumberFormat="1" applyFont="1" applyBorder="1" applyAlignment="1">
      <alignment horizontal="left" wrapText="1"/>
    </xf>
    <xf numFmtId="0" fontId="3" fillId="0" borderId="38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167" fontId="3" fillId="2" borderId="10" xfId="0" applyNumberFormat="1" applyFont="1" applyFill="1" applyBorder="1" applyAlignment="1">
      <alignment horizontal="right" vertical="center" wrapText="1"/>
    </xf>
    <xf numFmtId="167" fontId="3" fillId="2" borderId="38" xfId="0" applyNumberFormat="1" applyFont="1" applyFill="1" applyBorder="1" applyAlignment="1">
      <alignment horizontal="right" vertical="center" wrapText="1"/>
    </xf>
    <xf numFmtId="167" fontId="3" fillId="2" borderId="11" xfId="0" applyNumberFormat="1" applyFont="1" applyFill="1" applyBorder="1" applyAlignment="1">
      <alignment horizontal="right" vertical="center" wrapText="1"/>
    </xf>
    <xf numFmtId="167" fontId="3" fillId="2" borderId="39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wrapText="1"/>
    </xf>
    <xf numFmtId="167" fontId="3" fillId="5" borderId="7" xfId="0" applyNumberFormat="1" applyFont="1" applyFill="1" applyBorder="1" applyAlignment="1">
      <alignment horizontal="right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70" fontId="4" fillId="3" borderId="10" xfId="0" applyNumberFormat="1" applyFont="1" applyFill="1" applyBorder="1" applyAlignment="1">
      <alignment horizontal="right" vertical="center" wrapText="1"/>
    </xf>
    <xf numFmtId="170" fontId="4" fillId="3" borderId="38" xfId="0" applyNumberFormat="1" applyFont="1" applyFill="1" applyBorder="1" applyAlignment="1">
      <alignment horizontal="right" vertical="center" wrapText="1"/>
    </xf>
    <xf numFmtId="170" fontId="4" fillId="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6" fillId="0" borderId="3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0" fillId="0" borderId="0" xfId="0" applyAlignment="1"/>
    <xf numFmtId="1" fontId="7" fillId="0" borderId="1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70" fontId="4" fillId="3" borderId="1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0" fontId="3" fillId="0" borderId="27" xfId="0" applyNumberFormat="1" applyFont="1" applyBorder="1" applyAlignment="1">
      <alignment horizontal="left" vertical="center"/>
    </xf>
    <xf numFmtId="170" fontId="3" fillId="2" borderId="6" xfId="0" applyNumberFormat="1" applyFont="1" applyFill="1" applyBorder="1" applyAlignment="1">
      <alignment horizontal="right" vertical="center"/>
    </xf>
    <xf numFmtId="170" fontId="3" fillId="2" borderId="8" xfId="0" applyNumberFormat="1" applyFont="1" applyFill="1" applyBorder="1" applyAlignment="1">
      <alignment horizontal="right" vertical="center"/>
    </xf>
    <xf numFmtId="170" fontId="3" fillId="2" borderId="7" xfId="0" applyNumberFormat="1" applyFont="1" applyFill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0" fontId="3" fillId="0" borderId="27" xfId="0" applyNumberFormat="1" applyFont="1" applyBorder="1" applyAlignment="1">
      <alignment horizontal="left" vertical="top"/>
    </xf>
    <xf numFmtId="166" fontId="3" fillId="2" borderId="6" xfId="0" applyNumberFormat="1" applyFont="1" applyFill="1" applyBorder="1" applyAlignment="1">
      <alignment vertical="center"/>
    </xf>
    <xf numFmtId="166" fontId="3" fillId="2" borderId="8" xfId="0" applyNumberFormat="1" applyFont="1" applyFill="1" applyBorder="1" applyAlignment="1">
      <alignment vertical="center"/>
    </xf>
    <xf numFmtId="166" fontId="3" fillId="2" borderId="9" xfId="0" applyNumberFormat="1" applyFont="1" applyFill="1" applyBorder="1" applyAlignment="1">
      <alignment vertical="center"/>
    </xf>
    <xf numFmtId="167" fontId="3" fillId="2" borderId="18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167" fontId="3" fillId="2" borderId="8" xfId="0" applyNumberFormat="1" applyFont="1" applyFill="1" applyBorder="1" applyAlignment="1">
      <alignment horizontal="right" vertical="center"/>
    </xf>
    <xf numFmtId="167" fontId="3" fillId="2" borderId="9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right" vertical="center"/>
    </xf>
    <xf numFmtId="170" fontId="4" fillId="3" borderId="3" xfId="0" applyNumberFormat="1" applyFont="1" applyFill="1" applyBorder="1" applyAlignment="1">
      <alignment horizontal="right" vertical="center"/>
    </xf>
    <xf numFmtId="166" fontId="4" fillId="3" borderId="26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center" vertical="center"/>
    </xf>
    <xf numFmtId="170" fontId="4" fillId="3" borderId="26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170" fontId="4" fillId="3" borderId="6" xfId="0" applyNumberFormat="1" applyFont="1" applyFill="1" applyBorder="1" applyAlignment="1">
      <alignment horizontal="right" vertical="center"/>
    </xf>
    <xf numFmtId="170" fontId="4" fillId="3" borderId="8" xfId="0" applyNumberFormat="1" applyFont="1" applyFill="1" applyBorder="1" applyAlignment="1">
      <alignment horizontal="right" vertical="center"/>
    </xf>
    <xf numFmtId="170" fontId="4" fillId="3" borderId="7" xfId="0" applyNumberFormat="1" applyFont="1" applyFill="1" applyBorder="1" applyAlignment="1">
      <alignment horizontal="right" vertical="center"/>
    </xf>
    <xf numFmtId="0" fontId="3" fillId="0" borderId="25" xfId="0" applyNumberFormat="1" applyFont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right" vertical="center"/>
    </xf>
    <xf numFmtId="0" fontId="3" fillId="2" borderId="26" xfId="0" applyNumberFormat="1" applyFont="1" applyFill="1" applyBorder="1" applyAlignment="1">
      <alignment horizontal="right" vertical="center"/>
    </xf>
    <xf numFmtId="170" fontId="3" fillId="2" borderId="3" xfId="0" applyNumberFormat="1" applyFont="1" applyFill="1" applyBorder="1" applyAlignment="1">
      <alignment horizontal="right" vertical="center"/>
    </xf>
    <xf numFmtId="167" fontId="3" fillId="2" borderId="3" xfId="0" applyNumberFormat="1" applyFont="1" applyFill="1" applyBorder="1" applyAlignment="1">
      <alignment horizontal="right" vertical="center"/>
    </xf>
    <xf numFmtId="167" fontId="3" fillId="2" borderId="26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3" fontId="4" fillId="3" borderId="26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top"/>
    </xf>
    <xf numFmtId="164" fontId="3" fillId="2" borderId="18" xfId="0" applyNumberFormat="1" applyFont="1" applyFill="1" applyBorder="1" applyAlignment="1">
      <alignment horizontal="right" vertical="top"/>
    </xf>
    <xf numFmtId="0" fontId="3" fillId="0" borderId="25" xfId="0" applyFont="1" applyBorder="1" applyAlignment="1">
      <alignment horizontal="left"/>
    </xf>
    <xf numFmtId="166" fontId="3" fillId="2" borderId="1" xfId="0" applyNumberFormat="1" applyFont="1" applyFill="1" applyBorder="1" applyAlignment="1">
      <alignment horizontal="right" vertical="center"/>
    </xf>
    <xf numFmtId="0" fontId="3" fillId="2" borderId="18" xfId="0" applyNumberFormat="1" applyFont="1" applyFill="1" applyBorder="1" applyAlignment="1">
      <alignment horizontal="right" vertical="center"/>
    </xf>
    <xf numFmtId="0" fontId="3" fillId="0" borderId="25" xfId="0" applyNumberFormat="1" applyFont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0" fontId="3" fillId="0" borderId="23" xfId="0" applyNumberFormat="1" applyFont="1" applyBorder="1" applyAlignment="1">
      <alignment horizontal="left" vertical="center" wrapText="1"/>
    </xf>
    <xf numFmtId="165" fontId="4" fillId="0" borderId="24" xfId="0" applyNumberFormat="1" applyFont="1" applyBorder="1" applyAlignment="1">
      <alignment horizontal="center" vertical="center"/>
    </xf>
    <xf numFmtId="170" fontId="4" fillId="3" borderId="37" xfId="0" applyNumberFormat="1" applyFont="1" applyFill="1" applyBorder="1" applyAlignment="1">
      <alignment horizontal="right" vertical="center"/>
    </xf>
    <xf numFmtId="170" fontId="4" fillId="3" borderId="38" xfId="0" applyNumberFormat="1" applyFont="1" applyFill="1" applyBorder="1" applyAlignment="1">
      <alignment horizontal="right" vertical="center"/>
    </xf>
    <xf numFmtId="170" fontId="4" fillId="3" borderId="39" xfId="0" applyNumberFormat="1" applyFont="1" applyFill="1" applyBorder="1" applyAlignment="1">
      <alignment horizontal="right" vertical="center"/>
    </xf>
    <xf numFmtId="0" fontId="3" fillId="0" borderId="30" xfId="0" applyNumberFormat="1" applyFont="1" applyBorder="1" applyAlignment="1">
      <alignment horizontal="center" vertical="center"/>
    </xf>
    <xf numFmtId="170" fontId="4" fillId="3" borderId="9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righ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left" vertical="center"/>
    </xf>
    <xf numFmtId="1" fontId="4" fillId="0" borderId="24" xfId="0" applyNumberFormat="1" applyFont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170" fontId="4" fillId="3" borderId="12" xfId="0" applyNumberFormat="1" applyFont="1" applyFill="1" applyBorder="1" applyAlignment="1">
      <alignment horizontal="right" vertical="center"/>
    </xf>
    <xf numFmtId="170" fontId="4" fillId="2" borderId="3" xfId="0" applyNumberFormat="1" applyFont="1" applyFill="1" applyBorder="1" applyAlignment="1">
      <alignment horizontal="right" vertical="center"/>
    </xf>
    <xf numFmtId="170" fontId="4" fillId="2" borderId="26" xfId="0" applyNumberFormat="1" applyFont="1" applyFill="1" applyBorder="1" applyAlignment="1">
      <alignment horizontal="right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wrapText="1"/>
    </xf>
    <xf numFmtId="0" fontId="6" fillId="0" borderId="4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67" fontId="4" fillId="3" borderId="12" xfId="0" applyNumberFormat="1" applyFont="1" applyFill="1" applyBorder="1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167" fontId="4" fillId="3" borderId="9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top" wrapText="1"/>
    </xf>
    <xf numFmtId="165" fontId="3" fillId="0" borderId="17" xfId="0" applyNumberFormat="1" applyFont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right" vertical="center"/>
    </xf>
    <xf numFmtId="167" fontId="3" fillId="2" borderId="17" xfId="0" applyNumberFormat="1" applyFont="1" applyFill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 wrapText="1"/>
    </xf>
    <xf numFmtId="166" fontId="4" fillId="3" borderId="17" xfId="0" applyNumberFormat="1" applyFont="1" applyFill="1" applyBorder="1" applyAlignment="1">
      <alignment horizontal="right" vertical="center"/>
    </xf>
    <xf numFmtId="0" fontId="4" fillId="3" borderId="12" xfId="0" applyNumberFormat="1" applyFont="1" applyFill="1" applyBorder="1" applyAlignment="1">
      <alignment horizontal="right" vertical="center"/>
    </xf>
    <xf numFmtId="167" fontId="4" fillId="3" borderId="12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left" vertical="center"/>
    </xf>
    <xf numFmtId="167" fontId="4" fillId="3" borderId="31" xfId="0" applyNumberFormat="1" applyFont="1" applyFill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left" vertical="center"/>
    </xf>
    <xf numFmtId="167" fontId="3" fillId="2" borderId="12" xfId="0" applyNumberFormat="1" applyFont="1" applyFill="1" applyBorder="1" applyAlignment="1">
      <alignment horizontal="center" vertical="center"/>
    </xf>
    <xf numFmtId="167" fontId="3" fillId="2" borderId="8" xfId="0" applyNumberFormat="1" applyFon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167" fontId="4" fillId="3" borderId="17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left" vertical="center"/>
    </xf>
    <xf numFmtId="164" fontId="4" fillId="3" borderId="31" xfId="0" applyNumberFormat="1" applyFont="1" applyFill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right" vertical="center" wrapText="1"/>
    </xf>
    <xf numFmtId="167" fontId="3" fillId="2" borderId="17" xfId="0" applyNumberFormat="1" applyFont="1" applyFill="1" applyBorder="1" applyAlignment="1">
      <alignment horizontal="left" vertical="center" wrapText="1"/>
    </xf>
    <xf numFmtId="167" fontId="4" fillId="3" borderId="31" xfId="0" applyNumberFormat="1" applyFont="1" applyFill="1" applyBorder="1" applyAlignment="1">
      <alignment horizontal="left" vertical="center" wrapText="1"/>
    </xf>
    <xf numFmtId="167" fontId="4" fillId="2" borderId="17" xfId="0" applyNumberFormat="1" applyFont="1" applyFill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right" vertical="center" wrapText="1"/>
    </xf>
    <xf numFmtId="167" fontId="4" fillId="3" borderId="35" xfId="0" applyNumberFormat="1" applyFont="1" applyFill="1" applyBorder="1" applyAlignment="1">
      <alignment horizontal="left" vertical="center"/>
    </xf>
    <xf numFmtId="0" fontId="3" fillId="0" borderId="34" xfId="0" applyNumberFormat="1" applyFont="1" applyBorder="1" applyAlignment="1">
      <alignment horizontal="center" vertical="top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wrapText="1"/>
    </xf>
    <xf numFmtId="1" fontId="7" fillId="0" borderId="31" xfId="0" applyNumberFormat="1" applyFont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left" vertical="center"/>
    </xf>
    <xf numFmtId="166" fontId="3" fillId="3" borderId="31" xfId="0" applyNumberFormat="1" applyFont="1" applyFill="1" applyBorder="1" applyAlignment="1">
      <alignment horizontal="left" vertical="center"/>
    </xf>
    <xf numFmtId="1" fontId="3" fillId="0" borderId="33" xfId="0" applyNumberFormat="1" applyFont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right" vertical="center"/>
    </xf>
    <xf numFmtId="0" fontId="3" fillId="2" borderId="31" xfId="0" applyNumberFormat="1" applyFont="1" applyFill="1" applyBorder="1" applyAlignment="1">
      <alignment horizontal="left" vertical="center"/>
    </xf>
    <xf numFmtId="1" fontId="4" fillId="0" borderId="33" xfId="0" applyNumberFormat="1" applyFont="1" applyBorder="1" applyAlignment="1">
      <alignment horizontal="center" vertical="center"/>
    </xf>
    <xf numFmtId="0" fontId="3" fillId="3" borderId="33" xfId="0" applyNumberFormat="1" applyFont="1" applyFill="1" applyBorder="1" applyAlignment="1">
      <alignment horizontal="right" vertical="center"/>
    </xf>
    <xf numFmtId="0" fontId="4" fillId="3" borderId="31" xfId="0" applyNumberFormat="1" applyFont="1" applyFill="1" applyBorder="1" applyAlignment="1">
      <alignment horizontal="left" vertical="center"/>
    </xf>
    <xf numFmtId="0" fontId="3" fillId="0" borderId="40" xfId="0" applyNumberFormat="1" applyFont="1" applyBorder="1" applyAlignment="1">
      <alignment horizontal="left" vertical="center" wrapText="1"/>
    </xf>
    <xf numFmtId="166" fontId="3" fillId="2" borderId="31" xfId="0" applyNumberFormat="1" applyFont="1" applyFill="1" applyBorder="1" applyAlignment="1">
      <alignment horizontal="left" vertical="center"/>
    </xf>
    <xf numFmtId="166" fontId="4" fillId="3" borderId="31" xfId="0" applyNumberFormat="1" applyFont="1" applyFill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 wrapText="1"/>
    </xf>
    <xf numFmtId="166" fontId="4" fillId="3" borderId="33" xfId="0" applyNumberFormat="1" applyFont="1" applyFill="1" applyBorder="1" applyAlignment="1">
      <alignment horizontal="right" vertical="center"/>
    </xf>
    <xf numFmtId="167" fontId="4" fillId="3" borderId="33" xfId="0" applyNumberFormat="1" applyFont="1" applyFill="1" applyBorder="1" applyAlignment="1">
      <alignment horizontal="right" vertical="center"/>
    </xf>
    <xf numFmtId="170" fontId="4" fillId="3" borderId="33" xfId="0" applyNumberFormat="1" applyFont="1" applyFill="1" applyBorder="1" applyAlignment="1">
      <alignment horizontal="right" vertical="center"/>
    </xf>
    <xf numFmtId="3" fontId="4" fillId="3" borderId="33" xfId="0" applyNumberFormat="1" applyFont="1" applyFill="1" applyBorder="1" applyAlignment="1">
      <alignment horizontal="right" vertical="center"/>
    </xf>
    <xf numFmtId="167" fontId="3" fillId="2" borderId="31" xfId="0" applyNumberFormat="1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4" fillId="3" borderId="33" xfId="0" applyNumberFormat="1" applyFont="1" applyFill="1" applyBorder="1" applyAlignment="1">
      <alignment horizontal="right" vertical="center"/>
    </xf>
    <xf numFmtId="164" fontId="3" fillId="2" borderId="31" xfId="0" applyNumberFormat="1" applyFont="1" applyFill="1" applyBorder="1" applyAlignment="1">
      <alignment horizontal="left" vertical="center" wrapText="1"/>
    </xf>
    <xf numFmtId="164" fontId="4" fillId="3" borderId="31" xfId="0" applyNumberFormat="1" applyFont="1" applyFill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right" vertical="center" wrapText="1"/>
    </xf>
    <xf numFmtId="167" fontId="3" fillId="2" borderId="31" xfId="0" applyNumberFormat="1" applyFont="1" applyFill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67" fontId="3" fillId="2" borderId="32" xfId="0" applyNumberFormat="1" applyFont="1" applyFill="1" applyBorder="1" applyAlignment="1">
      <alignment horizontal="right" vertical="center" wrapText="1"/>
    </xf>
    <xf numFmtId="167" fontId="4" fillId="3" borderId="35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top" wrapText="1"/>
    </xf>
    <xf numFmtId="1" fontId="3" fillId="0" borderId="32" xfId="0" applyNumberFormat="1" applyFont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right" vertical="center"/>
    </xf>
    <xf numFmtId="166" fontId="3" fillId="2" borderId="37" xfId="0" applyNumberFormat="1" applyFont="1" applyFill="1" applyBorder="1" applyAlignment="1">
      <alignment horizontal="right" vertical="center"/>
    </xf>
    <xf numFmtId="166" fontId="3" fillId="2" borderId="38" xfId="0" applyNumberFormat="1" applyFont="1" applyFill="1" applyBorder="1" applyAlignment="1">
      <alignment horizontal="right" vertical="center"/>
    </xf>
    <xf numFmtId="166" fontId="3" fillId="2" borderId="39" xfId="0" applyNumberFormat="1" applyFont="1" applyFill="1" applyBorder="1" applyAlignment="1">
      <alignment horizontal="right" vertical="center"/>
    </xf>
    <xf numFmtId="0" fontId="3" fillId="2" borderId="35" xfId="0" applyNumberFormat="1" applyFont="1" applyFill="1" applyBorder="1" applyAlignment="1">
      <alignment horizontal="left" vertical="center"/>
    </xf>
    <xf numFmtId="166" fontId="4" fillId="3" borderId="35" xfId="0" applyNumberFormat="1" applyFont="1" applyFill="1" applyBorder="1" applyAlignment="1">
      <alignment horizontal="left" vertical="center"/>
    </xf>
    <xf numFmtId="3" fontId="4" fillId="3" borderId="32" xfId="0" applyNumberFormat="1" applyFont="1" applyFill="1" applyBorder="1" applyAlignment="1">
      <alignment horizontal="right" vertical="center"/>
    </xf>
    <xf numFmtId="167" fontId="4" fillId="3" borderId="32" xfId="0" applyNumberFormat="1" applyFont="1" applyFill="1" applyBorder="1" applyAlignment="1">
      <alignment horizontal="right" vertical="center"/>
    </xf>
    <xf numFmtId="0" fontId="4" fillId="0" borderId="19" xfId="0" applyNumberFormat="1" applyFont="1" applyBorder="1" applyAlignment="1">
      <alignment horizontal="left" vertical="center" wrapText="1"/>
    </xf>
    <xf numFmtId="1" fontId="4" fillId="0" borderId="32" xfId="0" applyNumberFormat="1" applyFont="1" applyBorder="1" applyAlignment="1">
      <alignment horizontal="center" vertical="center"/>
    </xf>
    <xf numFmtId="166" fontId="4" fillId="3" borderId="3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70</xdr:row>
      <xdr:rowOff>57150</xdr:rowOff>
    </xdr:from>
    <xdr:to>
      <xdr:col>7</xdr:col>
      <xdr:colOff>76200</xdr:colOff>
      <xdr:row>80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1991975"/>
          <a:ext cx="137160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90</xdr:row>
      <xdr:rowOff>76200</xdr:rowOff>
    </xdr:from>
    <xdr:to>
      <xdr:col>12</xdr:col>
      <xdr:colOff>57150</xdr:colOff>
      <xdr:row>101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5830550"/>
          <a:ext cx="1409700" cy="14954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99</xdr:row>
      <xdr:rowOff>47625</xdr:rowOff>
    </xdr:from>
    <xdr:to>
      <xdr:col>11</xdr:col>
      <xdr:colOff>85725</xdr:colOff>
      <xdr:row>109</xdr:row>
      <xdr:rowOff>133350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355300"/>
          <a:ext cx="13906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99</xdr:row>
      <xdr:rowOff>47625</xdr:rowOff>
    </xdr:from>
    <xdr:to>
      <xdr:col>11</xdr:col>
      <xdr:colOff>85725</xdr:colOff>
      <xdr:row>109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336250"/>
          <a:ext cx="13906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autoPageBreaks="0"/>
  </sheetPr>
  <dimension ref="A1:M101"/>
  <sheetViews>
    <sheetView topLeftCell="A71" zoomScaleNormal="100" workbookViewId="0">
      <selection activeCell="M95" sqref="M95"/>
    </sheetView>
  </sheetViews>
  <sheetFormatPr defaultColWidth="10.6640625" defaultRowHeight="11.25" x14ac:dyDescent="0.2"/>
  <cols>
    <col min="1" max="1" width="1.5" style="1" customWidth="1"/>
    <col min="2" max="6" width="10.33203125" style="1" customWidth="1"/>
    <col min="7" max="7" width="11" style="1" customWidth="1"/>
    <col min="8" max="8" width="11.5" style="1" customWidth="1"/>
    <col min="9" max="9" width="20.33203125" style="1" customWidth="1"/>
    <col min="10" max="10" width="20.83203125" style="1" customWidth="1"/>
  </cols>
  <sheetData>
    <row r="1" spans="1:10" s="1" customFormat="1" ht="45" hidden="1" customHeight="1" x14ac:dyDescent="0.2">
      <c r="I1" s="112" t="s">
        <v>0</v>
      </c>
      <c r="J1" s="112"/>
    </row>
    <row r="2" spans="1:10" ht="14.25" x14ac:dyDescent="0.2">
      <c r="J2" s="2"/>
    </row>
    <row r="3" spans="1:10" ht="23.85" customHeight="1" x14ac:dyDescent="0.2">
      <c r="A3"/>
      <c r="B3" s="3" t="s">
        <v>2</v>
      </c>
      <c r="C3"/>
      <c r="D3"/>
      <c r="E3"/>
      <c r="F3" s="113" t="s">
        <v>3</v>
      </c>
      <c r="G3" s="113"/>
      <c r="H3" s="113"/>
      <c r="I3" s="113"/>
      <c r="J3"/>
    </row>
    <row r="5" spans="1:10" ht="12.6" customHeight="1" x14ac:dyDescent="0.2">
      <c r="A5"/>
      <c r="B5" s="3" t="s">
        <v>4</v>
      </c>
      <c r="C5"/>
      <c r="D5"/>
      <c r="E5"/>
      <c r="F5" s="114"/>
      <c r="G5" s="114"/>
      <c r="H5" s="114"/>
      <c r="I5" s="114"/>
      <c r="J5"/>
    </row>
    <row r="7" spans="1:10" ht="24" customHeight="1" x14ac:dyDescent="0.2">
      <c r="A7"/>
      <c r="B7" s="3" t="s">
        <v>5</v>
      </c>
      <c r="C7"/>
      <c r="D7"/>
      <c r="E7"/>
      <c r="F7" s="113" t="s">
        <v>80</v>
      </c>
      <c r="G7" s="113"/>
      <c r="H7" s="113"/>
      <c r="I7" s="113"/>
      <c r="J7"/>
    </row>
    <row r="9" spans="1:10" ht="12.6" customHeight="1" x14ac:dyDescent="0.2">
      <c r="A9"/>
      <c r="B9" s="3" t="s">
        <v>6</v>
      </c>
      <c r="C9"/>
      <c r="D9"/>
      <c r="E9"/>
      <c r="F9" s="113" t="s">
        <v>81</v>
      </c>
      <c r="G9" s="113"/>
      <c r="H9" s="113"/>
      <c r="I9" s="113"/>
      <c r="J9"/>
    </row>
    <row r="11" spans="1:10" ht="12.6" customHeight="1" x14ac:dyDescent="0.2">
      <c r="A11"/>
      <c r="B11" s="3" t="s">
        <v>7</v>
      </c>
      <c r="C11"/>
      <c r="D11"/>
      <c r="E11"/>
      <c r="F11"/>
      <c r="G11"/>
      <c r="H11" s="115" t="s">
        <v>226</v>
      </c>
      <c r="I11" s="115"/>
      <c r="J11"/>
    </row>
    <row r="12" spans="1:10" x14ac:dyDescent="0.2">
      <c r="H12" s="1" t="s">
        <v>8</v>
      </c>
    </row>
    <row r="13" spans="1:10" s="1" customFormat="1" ht="3.75" customHeight="1" x14ac:dyDescent="0.2"/>
    <row r="14" spans="1:10" ht="12.6" customHeight="1" x14ac:dyDescent="0.2">
      <c r="A14"/>
      <c r="B14" s="3" t="s">
        <v>9</v>
      </c>
      <c r="C14"/>
      <c r="D14"/>
      <c r="E14"/>
      <c r="F14" s="116">
        <v>1673</v>
      </c>
      <c r="G14" s="116"/>
      <c r="H14" s="116"/>
      <c r="I14" s="116"/>
      <c r="J14" s="1" t="s">
        <v>10</v>
      </c>
    </row>
    <row r="16" spans="1:10" ht="12.6" customHeight="1" x14ac:dyDescent="0.2">
      <c r="A16"/>
      <c r="B16" s="3" t="s">
        <v>11</v>
      </c>
      <c r="C16"/>
      <c r="D16"/>
      <c r="E16"/>
      <c r="F16" s="113" t="s">
        <v>82</v>
      </c>
      <c r="G16" s="113"/>
      <c r="H16" s="113"/>
      <c r="I16" s="113"/>
      <c r="J16"/>
    </row>
    <row r="17" spans="1:10" x14ac:dyDescent="0.2">
      <c r="G17" s="1" t="s">
        <v>12</v>
      </c>
    </row>
    <row r="18" spans="1:10" ht="35.1" customHeight="1" x14ac:dyDescent="0.2">
      <c r="A18"/>
      <c r="B18" s="3" t="s">
        <v>13</v>
      </c>
      <c r="C18"/>
      <c r="D18"/>
      <c r="E18"/>
      <c r="F18" s="114" t="s">
        <v>229</v>
      </c>
      <c r="G18" s="114"/>
      <c r="H18" s="114"/>
      <c r="I18" s="114"/>
      <c r="J18"/>
    </row>
    <row r="19" spans="1:10" s="1" customFormat="1" ht="5.25" customHeight="1" x14ac:dyDescent="0.2"/>
    <row r="20" spans="1:10" ht="15" x14ac:dyDescent="0.2">
      <c r="C20" s="111" t="s">
        <v>222</v>
      </c>
      <c r="D20" s="111"/>
      <c r="E20" s="111"/>
      <c r="F20" s="111"/>
      <c r="G20" s="111"/>
      <c r="H20" s="111"/>
      <c r="I20" s="111"/>
    </row>
    <row r="21" spans="1:10" s="1" customFormat="1" ht="6" customHeight="1" x14ac:dyDescent="0.2"/>
    <row r="22" spans="1:10" ht="15" x14ac:dyDescent="0.2">
      <c r="B22" s="111" t="s">
        <v>234</v>
      </c>
      <c r="C22" s="111"/>
      <c r="D22" s="111"/>
      <c r="E22" s="111"/>
      <c r="F22" s="111"/>
      <c r="G22" s="111"/>
      <c r="H22" s="111"/>
      <c r="I22" s="111"/>
      <c r="J22" s="111"/>
    </row>
    <row r="23" spans="1:10" x14ac:dyDescent="0.2">
      <c r="J23" s="4" t="s">
        <v>14</v>
      </c>
    </row>
    <row r="24" spans="1:10" ht="23.85" customHeight="1" x14ac:dyDescent="0.2">
      <c r="A24"/>
      <c r="B24" s="118" t="s">
        <v>15</v>
      </c>
      <c r="C24" s="118"/>
      <c r="D24" s="118"/>
      <c r="E24" s="118"/>
      <c r="F24" s="118"/>
      <c r="G24" s="118"/>
      <c r="H24" s="5" t="s">
        <v>16</v>
      </c>
      <c r="I24" s="5" t="s">
        <v>17</v>
      </c>
      <c r="J24" s="5" t="s">
        <v>18</v>
      </c>
    </row>
    <row r="25" spans="1:10" x14ac:dyDescent="0.2">
      <c r="B25" s="119">
        <v>1</v>
      </c>
      <c r="C25" s="119"/>
      <c r="D25" s="119"/>
      <c r="E25" s="119"/>
      <c r="F25" s="119"/>
      <c r="G25" s="119"/>
      <c r="H25" s="6">
        <v>2</v>
      </c>
      <c r="I25" s="6">
        <v>3</v>
      </c>
      <c r="J25" s="6">
        <v>4</v>
      </c>
    </row>
    <row r="26" spans="1:10" s="1" customFormat="1" ht="19.5" customHeight="1" x14ac:dyDescent="0.2">
      <c r="B26" s="120" t="s">
        <v>19</v>
      </c>
      <c r="C26" s="120"/>
      <c r="D26" s="120"/>
      <c r="E26" s="120"/>
      <c r="F26" s="120"/>
      <c r="G26" s="120"/>
      <c r="H26" s="7"/>
      <c r="I26" s="7"/>
      <c r="J26" s="7"/>
    </row>
    <row r="27" spans="1:10" ht="12" x14ac:dyDescent="0.2">
      <c r="B27" s="121" t="s">
        <v>20</v>
      </c>
      <c r="C27" s="121"/>
      <c r="D27" s="121"/>
      <c r="E27" s="121"/>
      <c r="F27" s="121"/>
      <c r="G27" s="121"/>
      <c r="H27" s="8">
        <v>10</v>
      </c>
      <c r="I27" s="98">
        <v>3594810000</v>
      </c>
      <c r="J27" s="9">
        <v>8026000</v>
      </c>
    </row>
    <row r="28" spans="1:10" ht="12" x14ac:dyDescent="0.2">
      <c r="B28" s="122" t="s">
        <v>21</v>
      </c>
      <c r="C28" s="122"/>
      <c r="D28" s="122"/>
      <c r="E28" s="122"/>
      <c r="F28" s="122"/>
      <c r="G28" s="122"/>
      <c r="H28" s="10">
        <v>11</v>
      </c>
      <c r="I28" s="11" t="s">
        <v>22</v>
      </c>
      <c r="J28" s="11" t="s">
        <v>22</v>
      </c>
    </row>
    <row r="29" spans="1:10" ht="12" x14ac:dyDescent="0.2">
      <c r="B29" s="122" t="s">
        <v>23</v>
      </c>
      <c r="C29" s="122"/>
      <c r="D29" s="122"/>
      <c r="E29" s="122"/>
      <c r="F29" s="122"/>
      <c r="G29" s="122"/>
      <c r="H29" s="10">
        <v>12</v>
      </c>
      <c r="I29" s="11" t="s">
        <v>22</v>
      </c>
      <c r="J29" s="11" t="s">
        <v>22</v>
      </c>
    </row>
    <row r="30" spans="1:10" ht="23.85" customHeight="1" x14ac:dyDescent="0.2">
      <c r="A30"/>
      <c r="B30" s="123" t="s">
        <v>24</v>
      </c>
      <c r="C30" s="123"/>
      <c r="D30" s="123"/>
      <c r="E30" s="123"/>
      <c r="F30" s="123"/>
      <c r="G30" s="123"/>
      <c r="H30" s="10">
        <v>13</v>
      </c>
      <c r="I30" s="11" t="s">
        <v>22</v>
      </c>
      <c r="J30" s="11" t="s">
        <v>22</v>
      </c>
    </row>
    <row r="31" spans="1:10" ht="12" x14ac:dyDescent="0.2">
      <c r="B31" s="122" t="s">
        <v>25</v>
      </c>
      <c r="C31" s="122"/>
      <c r="D31" s="122"/>
      <c r="E31" s="122"/>
      <c r="F31" s="122"/>
      <c r="G31" s="122"/>
      <c r="H31" s="10">
        <v>14</v>
      </c>
      <c r="I31" s="11" t="s">
        <v>22</v>
      </c>
      <c r="J31" s="11" t="s">
        <v>22</v>
      </c>
    </row>
    <row r="32" spans="1:10" ht="12" x14ac:dyDescent="0.2">
      <c r="B32" s="122" t="s">
        <v>26</v>
      </c>
      <c r="C32" s="122"/>
      <c r="D32" s="122"/>
      <c r="E32" s="122"/>
      <c r="F32" s="122"/>
      <c r="G32" s="122"/>
      <c r="H32" s="10">
        <v>15</v>
      </c>
      <c r="I32" s="103">
        <v>1032225000</v>
      </c>
      <c r="J32" s="12">
        <v>0</v>
      </c>
    </row>
    <row r="33" spans="1:11" ht="12" x14ac:dyDescent="0.2">
      <c r="B33" s="121" t="s">
        <v>27</v>
      </c>
      <c r="C33" s="121"/>
      <c r="D33" s="121"/>
      <c r="E33" s="121"/>
      <c r="F33" s="121"/>
      <c r="G33" s="121"/>
      <c r="H33" s="10">
        <v>16</v>
      </c>
      <c r="I33" s="97">
        <v>3687652000</v>
      </c>
      <c r="J33" s="13">
        <v>2486629000</v>
      </c>
      <c r="K33" s="90"/>
    </row>
    <row r="34" spans="1:11" ht="12" x14ac:dyDescent="0.2">
      <c r="B34" s="121" t="s">
        <v>28</v>
      </c>
      <c r="C34" s="121"/>
      <c r="D34" s="121"/>
      <c r="E34" s="121"/>
      <c r="F34" s="121"/>
      <c r="G34" s="121"/>
      <c r="H34" s="10">
        <v>17</v>
      </c>
      <c r="I34" s="97">
        <v>78828000</v>
      </c>
      <c r="J34" s="91">
        <v>805000</v>
      </c>
    </row>
    <row r="35" spans="1:11" ht="12" x14ac:dyDescent="0.2">
      <c r="B35" s="122" t="s">
        <v>29</v>
      </c>
      <c r="C35" s="122"/>
      <c r="D35" s="122"/>
      <c r="E35" s="122"/>
      <c r="F35" s="122"/>
      <c r="G35" s="122"/>
      <c r="H35" s="10">
        <v>18</v>
      </c>
      <c r="I35" s="14">
        <v>10137873000</v>
      </c>
      <c r="J35" s="14">
        <v>2705122000</v>
      </c>
    </row>
    <row r="36" spans="1:11" ht="12" x14ac:dyDescent="0.2">
      <c r="B36" s="121" t="s">
        <v>30</v>
      </c>
      <c r="C36" s="121"/>
      <c r="D36" s="121"/>
      <c r="E36" s="121"/>
      <c r="F36" s="121"/>
      <c r="G36" s="121"/>
      <c r="H36" s="10">
        <v>19</v>
      </c>
      <c r="I36" s="14">
        <v>3185463000</v>
      </c>
      <c r="J36" s="14">
        <v>163833000</v>
      </c>
    </row>
    <row r="37" spans="1:11" ht="12" x14ac:dyDescent="0.2">
      <c r="B37" s="121" t="s">
        <v>31</v>
      </c>
      <c r="C37" s="121"/>
      <c r="D37" s="121"/>
      <c r="E37" s="121"/>
      <c r="F37" s="121"/>
      <c r="G37" s="121"/>
      <c r="H37" s="15">
        <v>100</v>
      </c>
      <c r="I37" s="16">
        <f>SUM(I27:I36)</f>
        <v>21716851000</v>
      </c>
      <c r="J37" s="16">
        <f>SUM(J27:J36)</f>
        <v>5364415000</v>
      </c>
    </row>
    <row r="38" spans="1:11" ht="23.85" customHeight="1" x14ac:dyDescent="0.2">
      <c r="A38"/>
      <c r="B38" s="117" t="s">
        <v>32</v>
      </c>
      <c r="C38" s="117"/>
      <c r="D38" s="117"/>
      <c r="E38" s="117"/>
      <c r="F38" s="117"/>
      <c r="G38" s="117"/>
      <c r="H38" s="17">
        <v>101</v>
      </c>
      <c r="I38" s="18">
        <v>0</v>
      </c>
      <c r="J38" s="18">
        <v>0</v>
      </c>
    </row>
    <row r="39" spans="1:11" s="1" customFormat="1" ht="18.75" customHeight="1" x14ac:dyDescent="0.2">
      <c r="B39" s="120" t="s">
        <v>33</v>
      </c>
      <c r="C39" s="120"/>
      <c r="D39" s="120"/>
      <c r="E39" s="120"/>
      <c r="F39" s="120"/>
      <c r="G39" s="120"/>
      <c r="H39" s="19"/>
      <c r="I39" s="19"/>
      <c r="J39" s="19"/>
    </row>
    <row r="40" spans="1:11" ht="12" x14ac:dyDescent="0.2">
      <c r="B40" s="121" t="s">
        <v>21</v>
      </c>
      <c r="C40" s="121"/>
      <c r="D40" s="121"/>
      <c r="E40" s="121"/>
      <c r="F40" s="121"/>
      <c r="G40" s="121"/>
      <c r="H40" s="20">
        <v>110</v>
      </c>
      <c r="I40" s="21">
        <v>0</v>
      </c>
      <c r="J40" s="21">
        <v>0</v>
      </c>
    </row>
    <row r="41" spans="1:11" ht="12" x14ac:dyDescent="0.2">
      <c r="B41" s="121" t="s">
        <v>23</v>
      </c>
      <c r="C41" s="121"/>
      <c r="D41" s="121"/>
      <c r="E41" s="121"/>
      <c r="F41" s="121"/>
      <c r="G41" s="121"/>
      <c r="H41" s="20">
        <v>111</v>
      </c>
      <c r="I41" s="21">
        <v>0</v>
      </c>
      <c r="J41" s="21">
        <v>0</v>
      </c>
    </row>
    <row r="42" spans="1:11" ht="23.85" customHeight="1" x14ac:dyDescent="0.2">
      <c r="A42"/>
      <c r="B42" s="117" t="s">
        <v>24</v>
      </c>
      <c r="C42" s="117"/>
      <c r="D42" s="117"/>
      <c r="E42" s="117"/>
      <c r="F42" s="117"/>
      <c r="G42" s="117"/>
      <c r="H42" s="20">
        <v>112</v>
      </c>
      <c r="I42" s="21">
        <v>0</v>
      </c>
      <c r="J42" s="21">
        <v>0</v>
      </c>
    </row>
    <row r="43" spans="1:11" ht="12" x14ac:dyDescent="0.2">
      <c r="B43" s="121" t="s">
        <v>25</v>
      </c>
      <c r="C43" s="121"/>
      <c r="D43" s="121"/>
      <c r="E43" s="121"/>
      <c r="F43" s="121"/>
      <c r="G43" s="121"/>
      <c r="H43" s="20">
        <v>113</v>
      </c>
      <c r="I43" s="21">
        <v>0</v>
      </c>
      <c r="J43" s="21">
        <v>0</v>
      </c>
    </row>
    <row r="44" spans="1:11" ht="12" x14ac:dyDescent="0.2">
      <c r="B44" s="121" t="s">
        <v>34</v>
      </c>
      <c r="C44" s="121"/>
      <c r="D44" s="121"/>
      <c r="E44" s="121"/>
      <c r="F44" s="121"/>
      <c r="G44" s="121"/>
      <c r="H44" s="20">
        <v>114</v>
      </c>
      <c r="I44" s="93">
        <v>7870000</v>
      </c>
      <c r="J44" s="93"/>
    </row>
    <row r="45" spans="1:11" ht="12" x14ac:dyDescent="0.2">
      <c r="B45" s="121" t="s">
        <v>35</v>
      </c>
      <c r="C45" s="121"/>
      <c r="D45" s="121"/>
      <c r="E45" s="121"/>
      <c r="F45" s="121"/>
      <c r="G45" s="121"/>
      <c r="H45" s="20">
        <v>115</v>
      </c>
      <c r="I45" s="9">
        <v>5325000</v>
      </c>
      <c r="J45" s="9"/>
    </row>
    <row r="46" spans="1:11" ht="12" x14ac:dyDescent="0.2">
      <c r="B46" s="121" t="s">
        <v>36</v>
      </c>
      <c r="C46" s="121"/>
      <c r="D46" s="121"/>
      <c r="E46" s="121"/>
      <c r="F46" s="121"/>
      <c r="G46" s="121"/>
      <c r="H46" s="20">
        <v>116</v>
      </c>
      <c r="I46" s="93">
        <v>9584144000</v>
      </c>
      <c r="J46" s="9">
        <v>2133519000</v>
      </c>
      <c r="K46" s="90"/>
    </row>
    <row r="47" spans="1:11" ht="12" x14ac:dyDescent="0.2">
      <c r="B47" s="121" t="s">
        <v>37</v>
      </c>
      <c r="C47" s="121"/>
      <c r="D47" s="121"/>
      <c r="E47" s="121"/>
      <c r="F47" s="121"/>
      <c r="G47" s="121"/>
      <c r="H47" s="20">
        <v>117</v>
      </c>
      <c r="I47" s="22" t="s">
        <v>22</v>
      </c>
      <c r="J47" s="22" t="s">
        <v>22</v>
      </c>
    </row>
    <row r="48" spans="1:11" ht="12" x14ac:dyDescent="0.2">
      <c r="B48" s="121" t="s">
        <v>38</v>
      </c>
      <c r="C48" s="121"/>
      <c r="D48" s="121"/>
      <c r="E48" s="121"/>
      <c r="F48" s="121"/>
      <c r="G48" s="121"/>
      <c r="H48" s="20">
        <v>118</v>
      </c>
      <c r="I48" s="98">
        <v>18896084000</v>
      </c>
      <c r="J48" s="9">
        <v>3668774000</v>
      </c>
    </row>
    <row r="49" spans="1:11" ht="12" x14ac:dyDescent="0.2">
      <c r="B49" s="121" t="s">
        <v>39</v>
      </c>
      <c r="C49" s="121"/>
      <c r="D49" s="121"/>
      <c r="E49" s="121"/>
      <c r="F49" s="121"/>
      <c r="G49" s="121"/>
      <c r="H49" s="20">
        <v>119</v>
      </c>
      <c r="I49" s="22" t="s">
        <v>22</v>
      </c>
      <c r="J49" s="22" t="s">
        <v>22</v>
      </c>
    </row>
    <row r="50" spans="1:11" ht="12" x14ac:dyDescent="0.2">
      <c r="B50" s="121" t="s">
        <v>40</v>
      </c>
      <c r="C50" s="121"/>
      <c r="D50" s="121"/>
      <c r="E50" s="121"/>
      <c r="F50" s="121"/>
      <c r="G50" s="121"/>
      <c r="H50" s="20">
        <v>120</v>
      </c>
      <c r="I50" s="22" t="s">
        <v>22</v>
      </c>
      <c r="J50" s="22" t="s">
        <v>22</v>
      </c>
    </row>
    <row r="51" spans="1:11" ht="12" x14ac:dyDescent="0.2">
      <c r="B51" s="121" t="s">
        <v>41</v>
      </c>
      <c r="C51" s="121"/>
      <c r="D51" s="121"/>
      <c r="E51" s="121"/>
      <c r="F51" s="121"/>
      <c r="G51" s="121"/>
      <c r="H51" s="20">
        <v>121</v>
      </c>
      <c r="I51" s="95">
        <v>34773000</v>
      </c>
      <c r="J51" s="98">
        <v>3904000</v>
      </c>
    </row>
    <row r="52" spans="1:11" ht="12" x14ac:dyDescent="0.2">
      <c r="B52" s="121" t="s">
        <v>42</v>
      </c>
      <c r="C52" s="121"/>
      <c r="D52" s="121"/>
      <c r="E52" s="121"/>
      <c r="F52" s="121"/>
      <c r="G52" s="121"/>
      <c r="H52" s="20">
        <v>122</v>
      </c>
      <c r="I52" s="103">
        <v>529015000</v>
      </c>
      <c r="J52" s="103">
        <v>1610000</v>
      </c>
    </row>
    <row r="53" spans="1:11" ht="12" x14ac:dyDescent="0.2">
      <c r="B53" s="121" t="s">
        <v>43</v>
      </c>
      <c r="C53" s="121"/>
      <c r="D53" s="121"/>
      <c r="E53" s="121"/>
      <c r="F53" s="121"/>
      <c r="G53" s="121"/>
      <c r="H53" s="20">
        <v>123</v>
      </c>
      <c r="I53" s="103">
        <v>1414914000</v>
      </c>
      <c r="J53" s="98">
        <v>287612000</v>
      </c>
    </row>
    <row r="54" spans="1:11" ht="12" x14ac:dyDescent="0.2">
      <c r="B54" s="121" t="s">
        <v>44</v>
      </c>
      <c r="C54" s="121"/>
      <c r="D54" s="121"/>
      <c r="E54" s="121"/>
      <c r="F54" s="121"/>
      <c r="G54" s="121"/>
      <c r="H54" s="20">
        <v>200</v>
      </c>
      <c r="I54" s="23">
        <f>I44+I45+I46+I48+I51+I52+I53</f>
        <v>30472125000</v>
      </c>
      <c r="J54" s="23">
        <f>SUM(J44:J53)</f>
        <v>6095419000</v>
      </c>
    </row>
    <row r="55" spans="1:11" ht="12" x14ac:dyDescent="0.2">
      <c r="B55" s="124" t="s">
        <v>45</v>
      </c>
      <c r="C55" s="124"/>
      <c r="D55" s="124"/>
      <c r="E55" s="124"/>
      <c r="F55" s="124"/>
      <c r="G55" s="124"/>
      <c r="H55" s="24"/>
      <c r="I55" s="96">
        <f>I37+I54</f>
        <v>52188976000</v>
      </c>
      <c r="J55" s="25">
        <f>J54+J37</f>
        <v>11459834000</v>
      </c>
      <c r="K55" s="90"/>
    </row>
    <row r="57" spans="1:11" x14ac:dyDescent="0.2">
      <c r="J57" s="4" t="s">
        <v>14</v>
      </c>
    </row>
    <row r="58" spans="1:11" ht="23.85" customHeight="1" x14ac:dyDescent="0.2">
      <c r="A58"/>
      <c r="B58" s="125" t="s">
        <v>46</v>
      </c>
      <c r="C58" s="125"/>
      <c r="D58" s="125"/>
      <c r="E58" s="125"/>
      <c r="F58" s="125"/>
      <c r="G58" s="125"/>
      <c r="H58" s="5" t="s">
        <v>16</v>
      </c>
      <c r="I58" s="5" t="s">
        <v>17</v>
      </c>
      <c r="J58" s="5" t="s">
        <v>18</v>
      </c>
    </row>
    <row r="59" spans="1:11" x14ac:dyDescent="0.2">
      <c r="B59" s="119">
        <v>1</v>
      </c>
      <c r="C59" s="119"/>
      <c r="D59" s="119"/>
      <c r="E59" s="119"/>
      <c r="F59" s="119"/>
      <c r="G59" s="119"/>
      <c r="H59" s="6">
        <v>2</v>
      </c>
      <c r="I59" s="6">
        <v>3</v>
      </c>
      <c r="J59" s="6">
        <v>4</v>
      </c>
    </row>
    <row r="60" spans="1:11" s="1" customFormat="1" ht="19.5" customHeight="1" x14ac:dyDescent="0.2">
      <c r="B60" s="126" t="s">
        <v>47</v>
      </c>
      <c r="C60" s="126"/>
      <c r="D60" s="126"/>
      <c r="E60" s="126"/>
      <c r="F60" s="126"/>
      <c r="G60" s="126"/>
      <c r="H60" s="26"/>
      <c r="I60" s="27"/>
      <c r="J60" s="27"/>
    </row>
    <row r="61" spans="1:11" ht="12" x14ac:dyDescent="0.2">
      <c r="B61" s="121" t="s">
        <v>48</v>
      </c>
      <c r="C61" s="121"/>
      <c r="D61" s="121"/>
      <c r="E61" s="121"/>
      <c r="F61" s="121"/>
      <c r="G61" s="121"/>
      <c r="H61" s="17">
        <v>210</v>
      </c>
      <c r="I61" s="106">
        <v>1319192000</v>
      </c>
      <c r="J61" s="9">
        <v>3182664000</v>
      </c>
    </row>
    <row r="62" spans="1:11" ht="12" x14ac:dyDescent="0.2">
      <c r="B62" s="121" t="s">
        <v>23</v>
      </c>
      <c r="C62" s="121"/>
      <c r="D62" s="121"/>
      <c r="E62" s="121"/>
      <c r="F62" s="121"/>
      <c r="G62" s="121"/>
      <c r="H62" s="17">
        <v>211</v>
      </c>
      <c r="I62" s="103"/>
      <c r="J62" s="21">
        <v>0</v>
      </c>
    </row>
    <row r="63" spans="1:11" ht="12.6" customHeight="1" x14ac:dyDescent="0.2">
      <c r="A63"/>
      <c r="B63" s="117" t="s">
        <v>49</v>
      </c>
      <c r="C63" s="117"/>
      <c r="D63" s="117"/>
      <c r="E63" s="117"/>
      <c r="F63" s="117"/>
      <c r="G63" s="117"/>
      <c r="H63" s="28">
        <v>212</v>
      </c>
      <c r="I63" s="105">
        <v>7727727000</v>
      </c>
      <c r="J63" s="13">
        <v>1586667000</v>
      </c>
    </row>
    <row r="64" spans="1:11" ht="12.6" customHeight="1" x14ac:dyDescent="0.2">
      <c r="A64"/>
      <c r="B64" s="117" t="s">
        <v>50</v>
      </c>
      <c r="C64" s="117"/>
      <c r="D64" s="117"/>
      <c r="E64" s="117"/>
      <c r="F64" s="117"/>
      <c r="G64" s="117"/>
      <c r="H64" s="28">
        <v>213</v>
      </c>
      <c r="I64" s="105">
        <v>10911764000</v>
      </c>
      <c r="J64" s="13">
        <v>1960635000</v>
      </c>
    </row>
    <row r="65" spans="1:13" ht="12.6" customHeight="1" x14ac:dyDescent="0.2">
      <c r="A65"/>
      <c r="B65" s="117" t="s">
        <v>51</v>
      </c>
      <c r="C65" s="117"/>
      <c r="D65" s="117"/>
      <c r="E65" s="117"/>
      <c r="F65" s="117"/>
      <c r="G65" s="117"/>
      <c r="H65" s="28">
        <v>214</v>
      </c>
      <c r="I65" s="105">
        <v>614675000</v>
      </c>
      <c r="J65" s="13"/>
    </row>
    <row r="66" spans="1:13" ht="12.6" customHeight="1" x14ac:dyDescent="0.2">
      <c r="A66"/>
      <c r="B66" s="117" t="s">
        <v>52</v>
      </c>
      <c r="C66" s="117"/>
      <c r="D66" s="117"/>
      <c r="E66" s="117"/>
      <c r="F66" s="117"/>
      <c r="G66" s="117"/>
      <c r="H66" s="28">
        <v>215</v>
      </c>
      <c r="I66" s="94">
        <v>613000</v>
      </c>
      <c r="J66" s="13">
        <v>195274000</v>
      </c>
    </row>
    <row r="67" spans="1:13" ht="12.6" customHeight="1" x14ac:dyDescent="0.2">
      <c r="A67"/>
      <c r="B67" s="117" t="s">
        <v>53</v>
      </c>
      <c r="C67" s="117"/>
      <c r="D67" s="117"/>
      <c r="E67" s="117"/>
      <c r="F67" s="117"/>
      <c r="G67" s="117"/>
      <c r="H67" s="28">
        <v>216</v>
      </c>
      <c r="I67" s="105">
        <v>338219000</v>
      </c>
      <c r="J67" s="13">
        <v>9571000</v>
      </c>
    </row>
    <row r="68" spans="1:13" ht="12.6" customHeight="1" x14ac:dyDescent="0.2">
      <c r="A68"/>
      <c r="B68" s="117" t="s">
        <v>54</v>
      </c>
      <c r="C68" s="117"/>
      <c r="D68" s="117"/>
      <c r="E68" s="117"/>
      <c r="F68" s="117"/>
      <c r="G68" s="117"/>
      <c r="H68" s="28">
        <v>217</v>
      </c>
      <c r="I68" s="105">
        <v>2731667000</v>
      </c>
      <c r="J68" s="13"/>
    </row>
    <row r="69" spans="1:13" ht="12.6" customHeight="1" x14ac:dyDescent="0.2">
      <c r="A69"/>
      <c r="B69" s="127" t="s">
        <v>55</v>
      </c>
      <c r="C69" s="127"/>
      <c r="D69" s="127"/>
      <c r="E69" s="127"/>
      <c r="F69" s="127"/>
      <c r="G69" s="127"/>
      <c r="H69" s="30">
        <v>300</v>
      </c>
      <c r="I69" s="96">
        <f>SUM(I61:I68)</f>
        <v>23643857000</v>
      </c>
      <c r="J69" s="92">
        <f>SUM(J61:J68)</f>
        <v>6934811000</v>
      </c>
    </row>
    <row r="70" spans="1:13" ht="23.85" customHeight="1" x14ac:dyDescent="0.2">
      <c r="A70"/>
      <c r="B70" s="117" t="s">
        <v>56</v>
      </c>
      <c r="C70" s="117"/>
      <c r="D70" s="117"/>
      <c r="E70" s="117"/>
      <c r="F70" s="117"/>
      <c r="G70" s="117"/>
      <c r="H70" s="17">
        <v>301</v>
      </c>
      <c r="I70" s="29" t="s">
        <v>22</v>
      </c>
      <c r="J70" s="29" t="s">
        <v>22</v>
      </c>
    </row>
    <row r="71" spans="1:13" s="1" customFormat="1" ht="20.25" customHeight="1" x14ac:dyDescent="0.2">
      <c r="B71" s="128" t="s">
        <v>57</v>
      </c>
      <c r="C71" s="128"/>
      <c r="D71" s="128"/>
      <c r="E71" s="128"/>
      <c r="F71" s="128"/>
      <c r="G71" s="128"/>
      <c r="H71" s="31"/>
      <c r="I71" s="31"/>
      <c r="J71" s="31"/>
    </row>
    <row r="72" spans="1:13" ht="12" x14ac:dyDescent="0.2">
      <c r="B72" s="121" t="s">
        <v>48</v>
      </c>
      <c r="C72" s="121"/>
      <c r="D72" s="121"/>
      <c r="E72" s="121"/>
      <c r="F72" s="121"/>
      <c r="G72" s="121"/>
      <c r="H72" s="20">
        <v>310</v>
      </c>
      <c r="I72" s="106">
        <v>4339633000</v>
      </c>
      <c r="J72" s="9">
        <v>1373694000</v>
      </c>
    </row>
    <row r="73" spans="1:13" ht="12" x14ac:dyDescent="0.2">
      <c r="B73" s="121" t="s">
        <v>23</v>
      </c>
      <c r="C73" s="121"/>
      <c r="D73" s="121"/>
      <c r="E73" s="121"/>
      <c r="F73" s="121"/>
      <c r="G73" s="121"/>
      <c r="H73" s="20">
        <v>311</v>
      </c>
      <c r="I73" s="22" t="s">
        <v>22</v>
      </c>
      <c r="J73" s="22" t="s">
        <v>22</v>
      </c>
      <c r="M73" s="90"/>
    </row>
    <row r="74" spans="1:13" ht="12" x14ac:dyDescent="0.2">
      <c r="B74" s="121" t="s">
        <v>58</v>
      </c>
      <c r="C74" s="121"/>
      <c r="D74" s="121"/>
      <c r="E74" s="121"/>
      <c r="F74" s="121"/>
      <c r="G74" s="121"/>
      <c r="H74" s="20">
        <v>312</v>
      </c>
      <c r="I74" s="22" t="s">
        <v>22</v>
      </c>
      <c r="J74" s="22" t="s">
        <v>22</v>
      </c>
    </row>
    <row r="75" spans="1:13" ht="12" x14ac:dyDescent="0.2">
      <c r="B75" s="121" t="s">
        <v>59</v>
      </c>
      <c r="C75" s="121"/>
      <c r="D75" s="121"/>
      <c r="E75" s="121"/>
      <c r="F75" s="121"/>
      <c r="G75" s="121"/>
      <c r="H75" s="20">
        <v>313</v>
      </c>
      <c r="I75" s="22" t="s">
        <v>22</v>
      </c>
      <c r="J75" s="22" t="s">
        <v>22</v>
      </c>
    </row>
    <row r="76" spans="1:13" ht="12" x14ac:dyDescent="0.2">
      <c r="B76" s="121" t="s">
        <v>60</v>
      </c>
      <c r="C76" s="121"/>
      <c r="D76" s="121"/>
      <c r="E76" s="121"/>
      <c r="F76" s="121"/>
      <c r="G76" s="121"/>
      <c r="H76" s="20">
        <v>314</v>
      </c>
      <c r="I76" s="106">
        <v>1491044000</v>
      </c>
      <c r="J76" s="9">
        <v>1278690000</v>
      </c>
    </row>
    <row r="77" spans="1:13" ht="12" x14ac:dyDescent="0.2">
      <c r="B77" s="121" t="s">
        <v>61</v>
      </c>
      <c r="C77" s="121"/>
      <c r="D77" s="121"/>
      <c r="E77" s="121"/>
      <c r="F77" s="121"/>
      <c r="G77" s="121"/>
      <c r="H77" s="20">
        <v>315</v>
      </c>
      <c r="I77" s="93">
        <v>24939000</v>
      </c>
      <c r="J77" s="93"/>
    </row>
    <row r="78" spans="1:13" ht="12" x14ac:dyDescent="0.2">
      <c r="B78" s="121" t="s">
        <v>62</v>
      </c>
      <c r="C78" s="121"/>
      <c r="D78" s="121"/>
      <c r="E78" s="121"/>
      <c r="F78" s="121"/>
      <c r="G78" s="121"/>
      <c r="H78" s="20">
        <v>316</v>
      </c>
      <c r="I78" s="106">
        <v>1676112000</v>
      </c>
      <c r="J78" s="103">
        <v>76909000</v>
      </c>
    </row>
    <row r="79" spans="1:13" ht="12" x14ac:dyDescent="0.2">
      <c r="B79" s="126" t="s">
        <v>63</v>
      </c>
      <c r="C79" s="126"/>
      <c r="D79" s="126"/>
      <c r="E79" s="126"/>
      <c r="F79" s="126"/>
      <c r="G79" s="126"/>
      <c r="H79" s="30">
        <v>400</v>
      </c>
      <c r="I79" s="25">
        <f>SUM(I72:I78)</f>
        <v>7531728000</v>
      </c>
      <c r="J79" s="25">
        <f>SUM(J72:J78)</f>
        <v>2729293000</v>
      </c>
      <c r="L79" s="90"/>
    </row>
    <row r="80" spans="1:13" s="1" customFormat="1" ht="19.5" customHeight="1" x14ac:dyDescent="0.2">
      <c r="B80" s="128" t="s">
        <v>64</v>
      </c>
      <c r="C80" s="128"/>
      <c r="D80" s="128"/>
      <c r="E80" s="128"/>
      <c r="F80" s="128"/>
      <c r="G80" s="128"/>
      <c r="H80" s="31"/>
      <c r="I80" s="31"/>
      <c r="J80" s="7"/>
    </row>
    <row r="81" spans="1:11" ht="12" x14ac:dyDescent="0.2">
      <c r="B81" s="121" t="s">
        <v>65</v>
      </c>
      <c r="C81" s="121"/>
      <c r="D81" s="121"/>
      <c r="E81" s="121"/>
      <c r="F81" s="121"/>
      <c r="G81" s="121"/>
      <c r="H81" s="20">
        <v>410</v>
      </c>
      <c r="I81" s="95">
        <v>3234210000</v>
      </c>
      <c r="J81" s="9">
        <v>3234210000</v>
      </c>
    </row>
    <row r="82" spans="1:11" ht="12" x14ac:dyDescent="0.2">
      <c r="B82" s="121" t="s">
        <v>66</v>
      </c>
      <c r="C82" s="121"/>
      <c r="D82" s="121"/>
      <c r="E82" s="121"/>
      <c r="F82" s="121"/>
      <c r="G82" s="121"/>
      <c r="H82" s="20">
        <v>411</v>
      </c>
      <c r="I82" s="21">
        <v>0</v>
      </c>
      <c r="J82" s="21">
        <v>0</v>
      </c>
    </row>
    <row r="83" spans="1:11" ht="12" x14ac:dyDescent="0.2">
      <c r="B83" s="121" t="s">
        <v>67</v>
      </c>
      <c r="C83" s="121"/>
      <c r="D83" s="121"/>
      <c r="E83" s="121"/>
      <c r="F83" s="121"/>
      <c r="G83" s="121"/>
      <c r="H83" s="17">
        <v>412</v>
      </c>
      <c r="I83" s="21">
        <v>0</v>
      </c>
      <c r="J83" s="21">
        <v>0</v>
      </c>
    </row>
    <row r="84" spans="1:11" ht="12" x14ac:dyDescent="0.2">
      <c r="B84" s="121" t="s">
        <v>68</v>
      </c>
      <c r="C84" s="121"/>
      <c r="D84" s="121"/>
      <c r="E84" s="121"/>
      <c r="F84" s="121"/>
      <c r="G84" s="121"/>
      <c r="H84" s="17">
        <v>413</v>
      </c>
      <c r="I84" s="32">
        <v>-281874481.25</v>
      </c>
      <c r="J84" s="32">
        <v>-281874481.25</v>
      </c>
    </row>
    <row r="85" spans="1:11" ht="12" x14ac:dyDescent="0.2">
      <c r="B85" s="121" t="s">
        <v>225</v>
      </c>
      <c r="C85" s="121"/>
      <c r="D85" s="121"/>
      <c r="E85" s="121"/>
      <c r="F85" s="121"/>
      <c r="G85" s="121"/>
      <c r="H85" s="99"/>
      <c r="I85" s="100"/>
      <c r="J85" s="100"/>
    </row>
    <row r="86" spans="1:11" ht="12" x14ac:dyDescent="0.2">
      <c r="B86" s="121" t="s">
        <v>69</v>
      </c>
      <c r="C86" s="121"/>
      <c r="D86" s="121"/>
      <c r="E86" s="121"/>
      <c r="F86" s="121"/>
      <c r="G86" s="121"/>
      <c r="H86" s="17">
        <v>414</v>
      </c>
      <c r="I86" s="107">
        <v>18061055000</v>
      </c>
      <c r="J86" s="37">
        <v>-1156606</v>
      </c>
      <c r="K86" s="90"/>
    </row>
    <row r="87" spans="1:11" ht="23.85" customHeight="1" x14ac:dyDescent="0.2">
      <c r="A87"/>
      <c r="B87" s="117" t="s">
        <v>70</v>
      </c>
      <c r="C87" s="117"/>
      <c r="D87" s="117"/>
      <c r="E87" s="117"/>
      <c r="F87" s="117"/>
      <c r="G87" s="117"/>
      <c r="H87" s="17">
        <v>420</v>
      </c>
      <c r="I87" s="109">
        <v>21013391</v>
      </c>
      <c r="J87" s="109">
        <v>1795730</v>
      </c>
      <c r="K87" s="90"/>
    </row>
    <row r="88" spans="1:11" ht="12" x14ac:dyDescent="0.2">
      <c r="B88" s="121" t="s">
        <v>71</v>
      </c>
      <c r="C88" s="121"/>
      <c r="D88" s="121"/>
      <c r="E88" s="121"/>
      <c r="F88" s="121"/>
      <c r="G88" s="121"/>
      <c r="H88" s="17">
        <v>421</v>
      </c>
      <c r="I88" s="22" t="s">
        <v>22</v>
      </c>
      <c r="J88" s="22" t="s">
        <v>22</v>
      </c>
    </row>
    <row r="89" spans="1:11" ht="12" x14ac:dyDescent="0.2">
      <c r="B89" s="126" t="s">
        <v>72</v>
      </c>
      <c r="C89" s="126"/>
      <c r="D89" s="126"/>
      <c r="E89" s="126"/>
      <c r="F89" s="126"/>
      <c r="G89" s="126"/>
      <c r="H89" s="30">
        <v>500</v>
      </c>
      <c r="I89" s="109">
        <f>I87</f>
        <v>21013391</v>
      </c>
      <c r="J89" s="109">
        <v>1795730</v>
      </c>
    </row>
    <row r="90" spans="1:11" ht="12" x14ac:dyDescent="0.2">
      <c r="B90" s="131" t="s">
        <v>83</v>
      </c>
      <c r="C90" s="131"/>
      <c r="D90" s="131"/>
      <c r="E90" s="131"/>
      <c r="F90" s="131"/>
      <c r="G90" s="131"/>
      <c r="H90" s="30"/>
      <c r="I90" s="36">
        <v>15.99</v>
      </c>
      <c r="J90" s="36">
        <v>1.35</v>
      </c>
    </row>
    <row r="91" spans="1:11" ht="12" x14ac:dyDescent="0.2">
      <c r="B91" s="130" t="s">
        <v>73</v>
      </c>
      <c r="C91" s="130"/>
      <c r="D91" s="130"/>
      <c r="E91" s="130"/>
      <c r="F91" s="130"/>
      <c r="G91" s="130"/>
      <c r="H91" s="24"/>
      <c r="I91" s="25">
        <v>52188976000</v>
      </c>
      <c r="J91" s="25">
        <v>11459834000</v>
      </c>
      <c r="K91" s="90"/>
    </row>
    <row r="92" spans="1:11" x14ac:dyDescent="0.2">
      <c r="I92" s="102"/>
    </row>
    <row r="93" spans="1:11" ht="12.6" customHeight="1" x14ac:dyDescent="0.2">
      <c r="A93"/>
      <c r="B93" s="33" t="s">
        <v>74</v>
      </c>
      <c r="C93"/>
      <c r="D93" s="114" t="s">
        <v>230</v>
      </c>
      <c r="E93" s="114"/>
      <c r="F93" s="114"/>
      <c r="G93" s="114"/>
      <c r="H93"/>
      <c r="I93" s="34"/>
      <c r="J93" s="34"/>
    </row>
    <row r="94" spans="1:11" x14ac:dyDescent="0.2">
      <c r="D94" s="129" t="s">
        <v>75</v>
      </c>
      <c r="E94" s="129"/>
      <c r="F94" s="129"/>
      <c r="I94" s="129" t="s">
        <v>76</v>
      </c>
      <c r="J94" s="129"/>
    </row>
    <row r="97" spans="1:10" ht="12.6" customHeight="1" x14ac:dyDescent="0.2">
      <c r="A97"/>
      <c r="B97" s="35" t="s">
        <v>77</v>
      </c>
      <c r="C97"/>
      <c r="D97" s="114" t="s">
        <v>78</v>
      </c>
      <c r="E97" s="114"/>
      <c r="F97" s="114"/>
      <c r="G97" s="114"/>
      <c r="H97"/>
      <c r="I97" s="34"/>
      <c r="J97" s="34"/>
    </row>
    <row r="98" spans="1:10" x14ac:dyDescent="0.2">
      <c r="D98" s="129" t="s">
        <v>75</v>
      </c>
      <c r="E98" s="129"/>
      <c r="F98" s="129"/>
      <c r="I98" s="129" t="s">
        <v>76</v>
      </c>
      <c r="J98" s="129"/>
    </row>
    <row r="101" spans="1:10" x14ac:dyDescent="0.2">
      <c r="B101" s="1" t="s">
        <v>79</v>
      </c>
    </row>
  </sheetData>
  <mergeCells count="83">
    <mergeCell ref="B85:G85"/>
    <mergeCell ref="B90:G90"/>
    <mergeCell ref="B86:G86"/>
    <mergeCell ref="B87:G87"/>
    <mergeCell ref="D98:F98"/>
    <mergeCell ref="B88:G88"/>
    <mergeCell ref="I98:J98"/>
    <mergeCell ref="B89:G89"/>
    <mergeCell ref="B91:G91"/>
    <mergeCell ref="D93:G93"/>
    <mergeCell ref="D94:F94"/>
    <mergeCell ref="I94:J94"/>
    <mergeCell ref="D97:G97"/>
    <mergeCell ref="B81:G81"/>
    <mergeCell ref="B82:G82"/>
    <mergeCell ref="B83:G83"/>
    <mergeCell ref="B84:G84"/>
    <mergeCell ref="B69:G69"/>
    <mergeCell ref="B70:G70"/>
    <mergeCell ref="B71:G71"/>
    <mergeCell ref="B72:G72"/>
    <mergeCell ref="B73:G73"/>
    <mergeCell ref="B74:G74"/>
    <mergeCell ref="B76:G76"/>
    <mergeCell ref="B77:G77"/>
    <mergeCell ref="B78:G78"/>
    <mergeCell ref="B79:G79"/>
    <mergeCell ref="B80:G80"/>
    <mergeCell ref="B75:G75"/>
    <mergeCell ref="B64:G64"/>
    <mergeCell ref="B65:G65"/>
    <mergeCell ref="B66:G66"/>
    <mergeCell ref="B67:G67"/>
    <mergeCell ref="B68:G68"/>
    <mergeCell ref="B48:G48"/>
    <mergeCell ref="B63:G63"/>
    <mergeCell ref="B50:G50"/>
    <mergeCell ref="B51:G51"/>
    <mergeCell ref="B52:G52"/>
    <mergeCell ref="B53:G53"/>
    <mergeCell ref="B54:G54"/>
    <mergeCell ref="B55:G55"/>
    <mergeCell ref="B58:G58"/>
    <mergeCell ref="B49:G49"/>
    <mergeCell ref="B59:G59"/>
    <mergeCell ref="B60:G60"/>
    <mergeCell ref="B61:G61"/>
    <mergeCell ref="B62:G62"/>
    <mergeCell ref="B39:G39"/>
    <mergeCell ref="B40:G40"/>
    <mergeCell ref="B41:G41"/>
    <mergeCell ref="B42:G42"/>
    <mergeCell ref="B47:G47"/>
    <mergeCell ref="B43:G43"/>
    <mergeCell ref="B44:G44"/>
    <mergeCell ref="B45:G45"/>
    <mergeCell ref="B46:G46"/>
    <mergeCell ref="B38:G38"/>
    <mergeCell ref="B22:J22"/>
    <mergeCell ref="B24:G24"/>
    <mergeCell ref="B25:G25"/>
    <mergeCell ref="B26:G26"/>
    <mergeCell ref="B27:G27"/>
    <mergeCell ref="B28:G28"/>
    <mergeCell ref="B36:G36"/>
    <mergeCell ref="B37:G37"/>
    <mergeCell ref="B30:G30"/>
    <mergeCell ref="B31:G31"/>
    <mergeCell ref="B32:G32"/>
    <mergeCell ref="B33:G33"/>
    <mergeCell ref="B34:G34"/>
    <mergeCell ref="B35:G35"/>
    <mergeCell ref="B29:G29"/>
    <mergeCell ref="C20:I20"/>
    <mergeCell ref="I1:J1"/>
    <mergeCell ref="F3:I3"/>
    <mergeCell ref="F5:I5"/>
    <mergeCell ref="F7:I7"/>
    <mergeCell ref="F9:I9"/>
    <mergeCell ref="H11:I11"/>
    <mergeCell ref="F14:I14"/>
    <mergeCell ref="F16:I16"/>
    <mergeCell ref="F18:I18"/>
  </mergeCells>
  <pageMargins left="0" right="0" top="0.78740157480314965" bottom="0" header="0.51181102362204722" footer="0.51181102362204722"/>
  <pageSetup paperSize="9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G81"/>
  <sheetViews>
    <sheetView tabSelected="1" zoomScaleNormal="100" workbookViewId="0">
      <selection activeCell="W67" sqref="W67"/>
    </sheetView>
  </sheetViews>
  <sheetFormatPr defaultColWidth="10.6640625" defaultRowHeight="11.25" x14ac:dyDescent="0.2"/>
  <cols>
    <col min="1" max="1" width="2.5" style="1" customWidth="1"/>
    <col min="2" max="2" width="2.1640625" style="1" customWidth="1"/>
    <col min="3" max="3" width="2.5" style="1" customWidth="1"/>
    <col min="4" max="4" width="3" style="1" customWidth="1"/>
    <col min="5" max="5" width="10.33203125" style="1" customWidth="1"/>
    <col min="6" max="6" width="1.6640625" style="1" customWidth="1"/>
    <col min="7" max="7" width="1.5" style="1" customWidth="1"/>
    <col min="8" max="8" width="7" style="1" customWidth="1"/>
    <col min="9" max="9" width="3.6640625" style="1" customWidth="1"/>
    <col min="10" max="10" width="2" style="1" customWidth="1"/>
    <col min="11" max="11" width="0.5" style="1" customWidth="1"/>
    <col min="12" max="12" width="1.5" style="1" customWidth="1"/>
    <col min="13" max="13" width="2.5" style="1" customWidth="1"/>
    <col min="14" max="14" width="10.33203125" style="1" customWidth="1"/>
    <col min="15" max="15" width="5.83203125" style="1" customWidth="1"/>
    <col min="16" max="16" width="4.5" style="1" customWidth="1"/>
    <col min="17" max="17" width="1.1640625" style="1" customWidth="1"/>
    <col min="18" max="18" width="2" style="1" customWidth="1"/>
    <col min="19" max="19" width="7.1640625" style="1" customWidth="1"/>
    <col min="20" max="20" width="4.5" style="1" customWidth="1"/>
    <col min="21" max="21" width="3.83203125" style="1" customWidth="1"/>
    <col min="22" max="22" width="1.83203125" style="1" customWidth="1"/>
    <col min="23" max="23" width="10.33203125" style="1" customWidth="1"/>
    <col min="24" max="24" width="2.1640625" style="1" customWidth="1"/>
    <col min="25" max="25" width="1.83203125" style="1" customWidth="1"/>
    <col min="26" max="26" width="6.33203125" style="1" customWidth="1"/>
    <col min="27" max="27" width="10.33203125" style="1" customWidth="1"/>
    <col min="28" max="28" width="3.5" style="1" customWidth="1"/>
    <col min="29" max="29" width="0.1640625" style="1" customWidth="1"/>
    <col min="30" max="30" width="13.83203125" bestFit="1" customWidth="1"/>
    <col min="31" max="31" width="14.5" bestFit="1" customWidth="1"/>
    <col min="33" max="33" width="14.5" customWidth="1"/>
  </cols>
  <sheetData>
    <row r="2" spans="1:29" ht="4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/>
      <c r="AC2"/>
    </row>
    <row r="4" spans="1:29" ht="11.25" hidden="1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" customFormat="1" ht="43.9" hidden="1" customHeight="1" x14ac:dyDescent="0.2">
      <c r="Q5" s="112" t="s">
        <v>1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</row>
    <row r="6" spans="1:29" s="1" customFormat="1" ht="11.25" hidden="1" customHeight="1" x14ac:dyDescent="0.2"/>
    <row r="7" spans="1:29" s="1" customFormat="1" ht="15" customHeight="1" x14ac:dyDescent="0.2">
      <c r="U7" s="104"/>
      <c r="V7" s="104"/>
      <c r="W7" s="104"/>
      <c r="X7" s="104"/>
      <c r="Y7" s="104"/>
    </row>
    <row r="8" spans="1:29" s="1" customFormat="1" x14ac:dyDescent="0.2"/>
    <row r="9" spans="1:29" s="1" customFormat="1" ht="12" customHeight="1" x14ac:dyDescent="0.2">
      <c r="B9" s="3" t="s">
        <v>2</v>
      </c>
      <c r="C9" s="3"/>
      <c r="D9" s="3"/>
      <c r="E9" s="3"/>
      <c r="F9" s="3"/>
      <c r="G9" s="3"/>
      <c r="H9" s="3"/>
      <c r="I9" s="3"/>
      <c r="J9" s="141" t="s">
        <v>3</v>
      </c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</row>
    <row r="10" spans="1:29" s="1" customFormat="1" ht="11.25" customHeight="1" x14ac:dyDescent="0.2"/>
    <row r="11" spans="1:29" s="1" customFormat="1" ht="15" customHeight="1" x14ac:dyDescent="0.25">
      <c r="B11" s="204" t="s">
        <v>223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</row>
    <row r="12" spans="1:29" s="1" customFormat="1" ht="11.25" customHeight="1" x14ac:dyDescent="0.2">
      <c r="D12" s="142" t="s">
        <v>233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</row>
    <row r="13" spans="1:29" s="1" customFormat="1" ht="11.25" customHeight="1" thickBot="1" x14ac:dyDescent="0.25">
      <c r="Z13" s="1" t="s">
        <v>14</v>
      </c>
    </row>
    <row r="14" spans="1:29" s="1" customFormat="1" ht="12.75" x14ac:dyDescent="0.2">
      <c r="B14" s="143" t="s">
        <v>84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/>
      <c r="S14" s="146" t="s">
        <v>16</v>
      </c>
      <c r="T14" s="147"/>
      <c r="U14" s="146" t="s">
        <v>85</v>
      </c>
      <c r="V14" s="148"/>
      <c r="W14" s="148"/>
      <c r="X14" s="148"/>
      <c r="Y14" s="147"/>
      <c r="Z14" s="146" t="s">
        <v>86</v>
      </c>
      <c r="AA14" s="148"/>
      <c r="AB14" s="149"/>
    </row>
    <row r="15" spans="1:29" s="1" customFormat="1" x14ac:dyDescent="0.2">
      <c r="B15" s="150">
        <v>1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2"/>
      <c r="S15" s="153">
        <v>2</v>
      </c>
      <c r="T15" s="152"/>
      <c r="U15" s="153">
        <v>3</v>
      </c>
      <c r="V15" s="151"/>
      <c r="W15" s="151"/>
      <c r="X15" s="151"/>
      <c r="Y15" s="152"/>
      <c r="Z15" s="153">
        <v>4</v>
      </c>
      <c r="AA15" s="151"/>
      <c r="AB15" s="154"/>
    </row>
    <row r="16" spans="1:29" s="1" customFormat="1" ht="23.85" customHeight="1" x14ac:dyDescent="0.2">
      <c r="B16" s="132" t="s">
        <v>87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135">
        <v>10</v>
      </c>
      <c r="T16" s="136"/>
      <c r="U16" s="137">
        <v>41129783000</v>
      </c>
      <c r="V16" s="138"/>
      <c r="W16" s="138"/>
      <c r="X16" s="138"/>
      <c r="Y16" s="139"/>
      <c r="Z16" s="137">
        <v>13559257000</v>
      </c>
      <c r="AA16" s="138"/>
      <c r="AB16" s="140"/>
    </row>
    <row r="17" spans="2:30" s="1" customFormat="1" ht="12" x14ac:dyDescent="0.2">
      <c r="B17" s="155" t="s">
        <v>88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7"/>
      <c r="S17" s="135">
        <v>11</v>
      </c>
      <c r="T17" s="136"/>
      <c r="U17" s="158">
        <v>30751615000</v>
      </c>
      <c r="V17" s="159"/>
      <c r="W17" s="159"/>
      <c r="X17" s="159"/>
      <c r="Y17" s="160"/>
      <c r="Z17" s="158">
        <v>10387181000</v>
      </c>
      <c r="AA17" s="159"/>
      <c r="AB17" s="161"/>
    </row>
    <row r="18" spans="2:30" s="1" customFormat="1" ht="12" x14ac:dyDescent="0.2">
      <c r="B18" s="132" t="s">
        <v>89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/>
      <c r="S18" s="162">
        <v>12</v>
      </c>
      <c r="T18" s="163"/>
      <c r="U18" s="164">
        <f>U16-U17</f>
        <v>10378168000</v>
      </c>
      <c r="V18" s="165"/>
      <c r="W18" s="165"/>
      <c r="X18" s="165"/>
      <c r="Y18" s="166"/>
      <c r="Z18" s="164">
        <f>Z16-Z17</f>
        <v>3172076000</v>
      </c>
      <c r="AA18" s="165"/>
      <c r="AB18" s="167"/>
    </row>
    <row r="19" spans="2:30" s="1" customFormat="1" ht="12" x14ac:dyDescent="0.2">
      <c r="B19" s="155" t="s">
        <v>90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  <c r="S19" s="135">
        <v>13</v>
      </c>
      <c r="T19" s="136"/>
      <c r="U19" s="137">
        <v>3507741000</v>
      </c>
      <c r="V19" s="138"/>
      <c r="W19" s="138"/>
      <c r="X19" s="138"/>
      <c r="Y19" s="139"/>
      <c r="Z19" s="137">
        <v>383299000</v>
      </c>
      <c r="AA19" s="138"/>
      <c r="AB19" s="140"/>
    </row>
    <row r="20" spans="2:30" s="1" customFormat="1" ht="12" x14ac:dyDescent="0.2">
      <c r="B20" s="132" t="s">
        <v>91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  <c r="S20" s="135">
        <v>14</v>
      </c>
      <c r="T20" s="136"/>
      <c r="U20" s="137">
        <v>2398859000</v>
      </c>
      <c r="V20" s="138"/>
      <c r="W20" s="138"/>
      <c r="X20" s="138"/>
      <c r="Y20" s="139"/>
      <c r="Z20" s="137">
        <v>736067000</v>
      </c>
      <c r="AA20" s="138"/>
      <c r="AB20" s="140"/>
    </row>
    <row r="21" spans="2:30" s="1" customFormat="1" ht="12" x14ac:dyDescent="0.2">
      <c r="B21" s="171" t="s">
        <v>92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35">
        <v>15</v>
      </c>
      <c r="T21" s="136"/>
      <c r="U21" s="158">
        <v>1652355000</v>
      </c>
      <c r="V21" s="159"/>
      <c r="W21" s="159"/>
      <c r="X21" s="159"/>
      <c r="Y21" s="160"/>
      <c r="Z21" s="158">
        <v>146655000</v>
      </c>
      <c r="AA21" s="159"/>
      <c r="AB21" s="161"/>
    </row>
    <row r="22" spans="2:30" s="1" customFormat="1" ht="12" x14ac:dyDescent="0.2">
      <c r="B22" s="171" t="s">
        <v>93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4">
        <v>16</v>
      </c>
      <c r="T22" s="175"/>
      <c r="U22" s="137">
        <f>12366173000+3966436000</f>
        <v>16332609000</v>
      </c>
      <c r="V22" s="138"/>
      <c r="W22" s="138"/>
      <c r="X22" s="138"/>
      <c r="Y22" s="139"/>
      <c r="Z22" s="137">
        <v>147039000</v>
      </c>
      <c r="AA22" s="138"/>
      <c r="AB22" s="140"/>
    </row>
    <row r="23" spans="2:30" s="1" customFormat="1" ht="12" x14ac:dyDescent="0.2">
      <c r="B23" s="171" t="s">
        <v>94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162">
        <v>20</v>
      </c>
      <c r="T23" s="163"/>
      <c r="U23" s="164">
        <f>U18-U19-U20-U21+U22</f>
        <v>19151822000</v>
      </c>
      <c r="V23" s="165"/>
      <c r="W23" s="165"/>
      <c r="X23" s="165"/>
      <c r="Y23" s="166"/>
      <c r="Z23" s="164">
        <f>Z18-Z19-Z20-Z21+Z22</f>
        <v>2053094000</v>
      </c>
      <c r="AA23" s="165"/>
      <c r="AB23" s="166"/>
    </row>
    <row r="24" spans="2:30" s="1" customFormat="1" ht="12" x14ac:dyDescent="0.2">
      <c r="B24" s="132" t="s">
        <v>95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135">
        <v>21</v>
      </c>
      <c r="T24" s="136"/>
      <c r="U24" s="137">
        <v>1633281000</v>
      </c>
      <c r="V24" s="138"/>
      <c r="W24" s="138"/>
      <c r="X24" s="138"/>
      <c r="Y24" s="139"/>
      <c r="Z24" s="137">
        <v>5475000</v>
      </c>
      <c r="AA24" s="138"/>
      <c r="AB24" s="140"/>
    </row>
    <row r="25" spans="2:30" s="1" customFormat="1" ht="12" customHeight="1" x14ac:dyDescent="0.2">
      <c r="B25" s="132" t="s">
        <v>96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135">
        <v>22</v>
      </c>
      <c r="T25" s="136"/>
      <c r="U25" s="137">
        <v>1255424000</v>
      </c>
      <c r="V25" s="138"/>
      <c r="W25" s="138"/>
      <c r="X25" s="138"/>
      <c r="Y25" s="139"/>
      <c r="Z25" s="137">
        <v>448439000</v>
      </c>
      <c r="AA25" s="138"/>
      <c r="AB25" s="140"/>
    </row>
    <row r="26" spans="2:30" s="1" customFormat="1" ht="21" customHeight="1" x14ac:dyDescent="0.2">
      <c r="B26" s="132" t="s">
        <v>97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  <c r="S26" s="135">
        <v>23</v>
      </c>
      <c r="T26" s="136"/>
      <c r="U26" s="176"/>
      <c r="V26" s="169"/>
      <c r="W26" s="169"/>
      <c r="X26" s="169"/>
      <c r="Y26" s="177"/>
      <c r="Z26" s="168" t="s">
        <v>22</v>
      </c>
      <c r="AA26" s="169"/>
      <c r="AB26" s="170"/>
    </row>
    <row r="27" spans="2:30" s="1" customFormat="1" ht="11.25" customHeight="1" x14ac:dyDescent="0.2">
      <c r="B27" s="132" t="s">
        <v>98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4"/>
      <c r="S27" s="135">
        <v>24</v>
      </c>
      <c r="T27" s="136"/>
      <c r="U27" s="137"/>
      <c r="V27" s="138"/>
      <c r="W27" s="138"/>
      <c r="X27" s="138"/>
      <c r="Y27" s="139"/>
      <c r="Z27" s="168" t="s">
        <v>22</v>
      </c>
      <c r="AA27" s="169"/>
      <c r="AB27" s="170"/>
    </row>
    <row r="28" spans="2:30" s="1" customFormat="1" ht="23.85" customHeight="1" x14ac:dyDescent="0.2">
      <c r="B28" s="132" t="s">
        <v>99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135">
        <v>25</v>
      </c>
      <c r="T28" s="136"/>
      <c r="U28" s="137"/>
      <c r="V28" s="138"/>
      <c r="W28" s="138"/>
      <c r="X28" s="138"/>
      <c r="Y28" s="139"/>
      <c r="Z28" s="168" t="s">
        <v>22</v>
      </c>
      <c r="AA28" s="169"/>
      <c r="AB28" s="170"/>
      <c r="AD28" s="108"/>
    </row>
    <row r="29" spans="2:30" s="1" customFormat="1" ht="11.85" customHeight="1" x14ac:dyDescent="0.2">
      <c r="B29" s="132" t="s">
        <v>100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178">
        <v>100</v>
      </c>
      <c r="T29" s="179"/>
      <c r="U29" s="164">
        <f>U23+U24+U27-U25</f>
        <v>19529679000</v>
      </c>
      <c r="V29" s="165"/>
      <c r="W29" s="165"/>
      <c r="X29" s="165"/>
      <c r="Y29" s="166"/>
      <c r="Z29" s="164">
        <f>Z23+Z24-Z25</f>
        <v>1610130000</v>
      </c>
      <c r="AA29" s="165"/>
      <c r="AB29" s="166"/>
      <c r="AD29" s="102"/>
    </row>
    <row r="30" spans="2:30" s="1" customFormat="1" ht="12.6" customHeight="1" x14ac:dyDescent="0.2">
      <c r="B30" s="132" t="s">
        <v>101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4"/>
      <c r="S30" s="183">
        <v>101</v>
      </c>
      <c r="T30" s="184"/>
      <c r="U30" s="137">
        <v>312018000</v>
      </c>
      <c r="V30" s="138"/>
      <c r="W30" s="138"/>
      <c r="X30" s="138"/>
      <c r="Y30" s="139"/>
      <c r="Z30" s="137">
        <v>143816000</v>
      </c>
      <c r="AA30" s="138"/>
      <c r="AB30" s="140"/>
    </row>
    <row r="31" spans="2:30" s="1" customFormat="1" ht="12.6" customHeight="1" x14ac:dyDescent="0.2">
      <c r="B31" s="132" t="s">
        <v>102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/>
      <c r="S31" s="178">
        <v>200</v>
      </c>
      <c r="T31" s="179"/>
      <c r="U31" s="164">
        <f>U29-U30</f>
        <v>19217661000</v>
      </c>
      <c r="V31" s="165"/>
      <c r="W31" s="165"/>
      <c r="X31" s="165"/>
      <c r="Y31" s="166"/>
      <c r="Z31" s="164">
        <f>Z29-Z30</f>
        <v>1466314000</v>
      </c>
      <c r="AA31" s="165"/>
      <c r="AB31" s="166"/>
    </row>
    <row r="32" spans="2:30" s="1" customFormat="1" ht="12.6" customHeight="1" x14ac:dyDescent="0.2">
      <c r="B32" s="132" t="s">
        <v>103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4"/>
      <c r="S32" s="183">
        <v>201</v>
      </c>
      <c r="T32" s="184"/>
      <c r="U32" s="168" t="s">
        <v>22</v>
      </c>
      <c r="V32" s="169"/>
      <c r="W32" s="169"/>
      <c r="X32" s="169"/>
      <c r="Y32" s="177"/>
      <c r="Z32" s="137"/>
      <c r="AA32" s="138"/>
      <c r="AB32" s="140"/>
    </row>
    <row r="33" spans="2:31" s="1" customFormat="1" ht="12.6" customHeight="1" x14ac:dyDescent="0.2">
      <c r="B33" s="132" t="s">
        <v>104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/>
      <c r="S33" s="178">
        <v>300</v>
      </c>
      <c r="T33" s="179"/>
      <c r="U33" s="164">
        <f>U31</f>
        <v>19217661000</v>
      </c>
      <c r="V33" s="165"/>
      <c r="W33" s="165"/>
      <c r="X33" s="165"/>
      <c r="Y33" s="166"/>
      <c r="Z33" s="164">
        <f>Z31-Z32</f>
        <v>1466314000</v>
      </c>
      <c r="AA33" s="165"/>
      <c r="AB33" s="166"/>
      <c r="AD33" s="102"/>
      <c r="AE33" s="102"/>
    </row>
    <row r="34" spans="2:31" s="1" customFormat="1" ht="12.6" customHeight="1" x14ac:dyDescent="0.2">
      <c r="B34" s="132" t="s">
        <v>105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4"/>
      <c r="S34" s="38"/>
      <c r="T34" s="39"/>
      <c r="U34" s="168" t="s">
        <v>22</v>
      </c>
      <c r="V34" s="169"/>
      <c r="W34" s="169"/>
      <c r="X34" s="169"/>
      <c r="Y34" s="177"/>
      <c r="Z34" s="137"/>
      <c r="AA34" s="138"/>
      <c r="AB34" s="140"/>
    </row>
    <row r="35" spans="2:31" s="1" customFormat="1" ht="12.6" customHeight="1" x14ac:dyDescent="0.2">
      <c r="B35" s="132" t="s">
        <v>106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4"/>
      <c r="S35" s="38"/>
      <c r="T35" s="39"/>
      <c r="U35" s="168" t="s">
        <v>22</v>
      </c>
      <c r="V35" s="169"/>
      <c r="W35" s="169"/>
      <c r="X35" s="169"/>
      <c r="Y35" s="177"/>
      <c r="Z35" s="137"/>
      <c r="AA35" s="138"/>
      <c r="AB35" s="140"/>
    </row>
    <row r="36" spans="2:31" s="1" customFormat="1" ht="12.6" customHeight="1" x14ac:dyDescent="0.2">
      <c r="B36" s="132" t="s">
        <v>107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4"/>
      <c r="S36" s="178">
        <v>400</v>
      </c>
      <c r="T36" s="179"/>
      <c r="U36" s="180">
        <v>0</v>
      </c>
      <c r="V36" s="181"/>
      <c r="W36" s="181"/>
      <c r="X36" s="181"/>
      <c r="Y36" s="182"/>
      <c r="Z36" s="164"/>
      <c r="AA36" s="165"/>
      <c r="AB36" s="166"/>
    </row>
    <row r="37" spans="2:31" s="1" customFormat="1" ht="12.6" customHeight="1" x14ac:dyDescent="0.2">
      <c r="B37" s="132" t="s">
        <v>108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  <c r="S37" s="38"/>
      <c r="T37" s="39"/>
      <c r="U37" s="40"/>
      <c r="V37" s="41"/>
      <c r="W37" s="41"/>
      <c r="X37" s="41"/>
      <c r="Y37" s="42"/>
      <c r="Z37" s="40"/>
      <c r="AA37" s="41"/>
      <c r="AB37" s="43"/>
    </row>
    <row r="38" spans="2:31" s="1" customFormat="1" ht="12.6" customHeight="1" x14ac:dyDescent="0.2">
      <c r="B38" s="132" t="s">
        <v>109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4"/>
      <c r="S38" s="183">
        <v>410</v>
      </c>
      <c r="T38" s="184"/>
      <c r="U38" s="168" t="s">
        <v>22</v>
      </c>
      <c r="V38" s="169"/>
      <c r="W38" s="169"/>
      <c r="X38" s="169"/>
      <c r="Y38" s="177"/>
      <c r="Z38" s="168" t="s">
        <v>22</v>
      </c>
      <c r="AA38" s="169"/>
      <c r="AB38" s="170"/>
    </row>
    <row r="39" spans="2:31" s="1" customFormat="1" ht="12.6" customHeight="1" x14ac:dyDescent="0.2">
      <c r="B39" s="132" t="s">
        <v>110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4"/>
      <c r="S39" s="183">
        <v>411</v>
      </c>
      <c r="T39" s="184"/>
      <c r="U39" s="168" t="s">
        <v>22</v>
      </c>
      <c r="V39" s="169"/>
      <c r="W39" s="169"/>
      <c r="X39" s="169"/>
      <c r="Y39" s="177"/>
      <c r="Z39" s="168" t="s">
        <v>22</v>
      </c>
      <c r="AA39" s="169"/>
      <c r="AB39" s="170"/>
    </row>
    <row r="40" spans="2:31" s="1" customFormat="1" ht="35.1" customHeight="1" x14ac:dyDescent="0.2">
      <c r="B40" s="132" t="s">
        <v>111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4"/>
      <c r="S40" s="183">
        <v>412</v>
      </c>
      <c r="T40" s="184"/>
      <c r="U40" s="168" t="s">
        <v>22</v>
      </c>
      <c r="V40" s="169"/>
      <c r="W40" s="169"/>
      <c r="X40" s="169"/>
      <c r="Y40" s="177"/>
      <c r="Z40" s="168" t="s">
        <v>22</v>
      </c>
      <c r="AA40" s="169"/>
      <c r="AB40" s="170"/>
    </row>
    <row r="41" spans="2:31" s="1" customFormat="1" ht="12.6" customHeight="1" x14ac:dyDescent="0.2">
      <c r="B41" s="132" t="s">
        <v>112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4"/>
      <c r="S41" s="183">
        <v>413</v>
      </c>
      <c r="T41" s="184"/>
      <c r="U41" s="168" t="s">
        <v>22</v>
      </c>
      <c r="V41" s="169"/>
      <c r="W41" s="169"/>
      <c r="X41" s="169"/>
      <c r="Y41" s="177"/>
      <c r="Z41" s="137"/>
      <c r="AA41" s="138"/>
      <c r="AB41" s="140"/>
    </row>
    <row r="42" spans="2:31" s="1" customFormat="1" ht="12.6" customHeight="1" x14ac:dyDescent="0.2">
      <c r="B42" s="132" t="s">
        <v>113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4"/>
      <c r="S42" s="183">
        <v>414</v>
      </c>
      <c r="T42" s="184"/>
      <c r="U42" s="168" t="s">
        <v>22</v>
      </c>
      <c r="V42" s="169"/>
      <c r="W42" s="169"/>
      <c r="X42" s="169"/>
      <c r="Y42" s="177"/>
      <c r="Z42" s="168" t="s">
        <v>22</v>
      </c>
      <c r="AA42" s="169"/>
      <c r="AB42" s="170"/>
    </row>
    <row r="43" spans="2:31" s="1" customFormat="1" ht="23.85" customHeight="1" x14ac:dyDescent="0.2">
      <c r="B43" s="132" t="s">
        <v>114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4"/>
      <c r="S43" s="183">
        <v>415</v>
      </c>
      <c r="T43" s="184"/>
      <c r="U43" s="168" t="s">
        <v>22</v>
      </c>
      <c r="V43" s="169"/>
      <c r="W43" s="169"/>
      <c r="X43" s="169"/>
      <c r="Y43" s="177"/>
      <c r="Z43" s="168" t="s">
        <v>22</v>
      </c>
      <c r="AA43" s="169"/>
      <c r="AB43" s="170"/>
    </row>
    <row r="44" spans="2:31" s="1" customFormat="1" ht="12.6" customHeight="1" x14ac:dyDescent="0.2">
      <c r="B44" s="132" t="s">
        <v>115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4"/>
      <c r="S44" s="183">
        <v>416</v>
      </c>
      <c r="T44" s="184"/>
      <c r="U44" s="168" t="s">
        <v>22</v>
      </c>
      <c r="V44" s="169"/>
      <c r="W44" s="169"/>
      <c r="X44" s="169"/>
      <c r="Y44" s="177"/>
      <c r="Z44" s="168" t="s">
        <v>22</v>
      </c>
      <c r="AA44" s="169"/>
      <c r="AB44" s="170"/>
    </row>
    <row r="45" spans="2:31" s="1" customFormat="1" ht="23.85" customHeight="1" x14ac:dyDescent="0.2">
      <c r="B45" s="132" t="s">
        <v>116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4"/>
      <c r="S45" s="183">
        <v>417</v>
      </c>
      <c r="T45" s="184"/>
      <c r="U45" s="185">
        <v>0</v>
      </c>
      <c r="V45" s="186"/>
      <c r="W45" s="186"/>
      <c r="X45" s="186"/>
      <c r="Y45" s="188"/>
      <c r="Z45" s="185">
        <v>0</v>
      </c>
      <c r="AA45" s="186"/>
      <c r="AB45" s="187"/>
    </row>
    <row r="46" spans="2:31" s="44" customFormat="1" ht="23.85" customHeight="1" x14ac:dyDescent="0.2">
      <c r="B46" s="132" t="s">
        <v>117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4"/>
      <c r="S46" s="183">
        <v>418</v>
      </c>
      <c r="T46" s="184"/>
      <c r="U46" s="185">
        <v>0</v>
      </c>
      <c r="V46" s="186"/>
      <c r="W46" s="186"/>
      <c r="X46" s="186"/>
      <c r="Y46" s="188"/>
      <c r="Z46" s="185">
        <v>0</v>
      </c>
      <c r="AA46" s="186"/>
      <c r="AB46" s="187"/>
    </row>
    <row r="47" spans="2:31" s="1" customFormat="1" ht="12.6" customHeight="1" x14ac:dyDescent="0.2">
      <c r="B47" s="132" t="s">
        <v>118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4"/>
      <c r="S47" s="183">
        <v>419</v>
      </c>
      <c r="T47" s="184"/>
      <c r="U47" s="185">
        <v>0</v>
      </c>
      <c r="V47" s="186"/>
      <c r="W47" s="186"/>
      <c r="X47" s="186"/>
      <c r="Y47" s="188"/>
      <c r="Z47" s="185">
        <v>0</v>
      </c>
      <c r="AA47" s="186"/>
      <c r="AB47" s="187"/>
    </row>
    <row r="48" spans="2:31" s="1" customFormat="1" ht="12.6" customHeight="1" x14ac:dyDescent="0.2">
      <c r="B48" s="132" t="s">
        <v>119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4"/>
      <c r="S48" s="183">
        <v>420</v>
      </c>
      <c r="T48" s="184"/>
      <c r="U48" s="185">
        <v>0</v>
      </c>
      <c r="V48" s="186"/>
      <c r="W48" s="186"/>
      <c r="X48" s="186"/>
      <c r="Y48" s="188"/>
      <c r="Z48" s="185">
        <v>0</v>
      </c>
      <c r="AA48" s="186"/>
      <c r="AB48" s="187"/>
    </row>
    <row r="49" spans="2:33" s="1" customFormat="1" ht="12.6" customHeight="1" thickBot="1" x14ac:dyDescent="0.25">
      <c r="B49" s="220" t="s">
        <v>120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2"/>
      <c r="S49" s="223">
        <v>500</v>
      </c>
      <c r="T49" s="224"/>
      <c r="U49" s="225">
        <v>19217661</v>
      </c>
      <c r="V49" s="226"/>
      <c r="W49" s="226"/>
      <c r="X49" s="226"/>
      <c r="Y49" s="227"/>
      <c r="Z49" s="164">
        <f>Z33</f>
        <v>1466314000</v>
      </c>
      <c r="AA49" s="165"/>
      <c r="AB49" s="166"/>
      <c r="AD49" s="102"/>
      <c r="AE49" s="102"/>
      <c r="AF49" s="102"/>
      <c r="AG49" s="102"/>
    </row>
    <row r="50" spans="2:33" s="1" customFormat="1" ht="12.6" customHeight="1" x14ac:dyDescent="0.2"/>
    <row r="51" spans="2:33" s="1" customFormat="1" ht="12.6" customHeight="1" thickBot="1" x14ac:dyDescent="0.25">
      <c r="Z51" s="4"/>
      <c r="AA51" s="4"/>
      <c r="AB51" s="4" t="s">
        <v>14</v>
      </c>
    </row>
    <row r="52" spans="2:33" s="1" customFormat="1" ht="12.6" customHeight="1" x14ac:dyDescent="0.2">
      <c r="B52" s="143" t="s">
        <v>84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5"/>
      <c r="S52" s="146" t="s">
        <v>16</v>
      </c>
      <c r="T52" s="147"/>
      <c r="U52" s="146" t="s">
        <v>85</v>
      </c>
      <c r="V52" s="148"/>
      <c r="W52" s="148"/>
      <c r="X52" s="148"/>
      <c r="Y52" s="147"/>
      <c r="Z52" s="146" t="s">
        <v>86</v>
      </c>
      <c r="AA52" s="148"/>
      <c r="AB52" s="149"/>
    </row>
    <row r="53" spans="2:33" s="1" customFormat="1" ht="23.85" customHeight="1" x14ac:dyDescent="0.2">
      <c r="B53" s="150">
        <v>1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2"/>
      <c r="S53" s="153">
        <v>2</v>
      </c>
      <c r="T53" s="152"/>
      <c r="U53" s="153">
        <v>3</v>
      </c>
      <c r="V53" s="151"/>
      <c r="W53" s="151"/>
      <c r="X53" s="151"/>
      <c r="Y53" s="152"/>
      <c r="Z53" s="153">
        <v>4</v>
      </c>
      <c r="AA53" s="151"/>
      <c r="AB53" s="154"/>
    </row>
    <row r="54" spans="2:33" s="45" customFormat="1" ht="35.1" customHeight="1" x14ac:dyDescent="0.2">
      <c r="B54" s="132" t="s">
        <v>121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4"/>
      <c r="S54" s="46"/>
      <c r="T54" s="47"/>
      <c r="U54" s="199">
        <v>0</v>
      </c>
      <c r="V54" s="200"/>
      <c r="W54" s="200"/>
      <c r="X54" s="200"/>
      <c r="Y54" s="201"/>
      <c r="Z54" s="199">
        <v>0</v>
      </c>
      <c r="AA54" s="200"/>
      <c r="AB54" s="202"/>
    </row>
    <row r="55" spans="2:33" s="1" customFormat="1" ht="12.6" customHeight="1" x14ac:dyDescent="0.2">
      <c r="B55" s="132" t="s">
        <v>122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4"/>
      <c r="S55" s="38"/>
      <c r="T55" s="39"/>
      <c r="U55" s="185">
        <v>0</v>
      </c>
      <c r="V55" s="186"/>
      <c r="W55" s="186"/>
      <c r="X55" s="186"/>
      <c r="Y55" s="188"/>
      <c r="Z55" s="185">
        <v>0</v>
      </c>
      <c r="AA55" s="186"/>
      <c r="AB55" s="187"/>
    </row>
    <row r="56" spans="2:33" s="45" customFormat="1" ht="23.85" customHeight="1" x14ac:dyDescent="0.2">
      <c r="B56" s="132" t="s">
        <v>123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4"/>
      <c r="S56" s="46"/>
      <c r="T56" s="47"/>
      <c r="U56" s="185">
        <v>0</v>
      </c>
      <c r="V56" s="186"/>
      <c r="W56" s="186"/>
      <c r="X56" s="186"/>
      <c r="Y56" s="188"/>
      <c r="Z56" s="185">
        <v>0</v>
      </c>
      <c r="AA56" s="186"/>
      <c r="AB56" s="187"/>
    </row>
    <row r="57" spans="2:33" s="45" customFormat="1" ht="12.6" customHeight="1" x14ac:dyDescent="0.2">
      <c r="B57" s="132" t="s">
        <v>124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4"/>
      <c r="S57" s="178">
        <v>600</v>
      </c>
      <c r="T57" s="179"/>
      <c r="U57" s="185">
        <v>0</v>
      </c>
      <c r="V57" s="186"/>
      <c r="W57" s="186"/>
      <c r="X57" s="186"/>
      <c r="Y57" s="188"/>
      <c r="Z57" s="185">
        <v>0</v>
      </c>
      <c r="AA57" s="186"/>
      <c r="AB57" s="187"/>
    </row>
    <row r="58" spans="2:33" s="1" customFormat="1" ht="12.6" customHeight="1" x14ac:dyDescent="0.2">
      <c r="B58" s="171" t="s">
        <v>220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3"/>
      <c r="S58" s="38"/>
      <c r="T58" s="39"/>
      <c r="U58" s="196">
        <v>14.65</v>
      </c>
      <c r="V58" s="197"/>
      <c r="W58" s="197"/>
      <c r="X58" s="197"/>
      <c r="Y58" s="203"/>
      <c r="Z58" s="196">
        <v>1.1100000000000001</v>
      </c>
      <c r="AA58" s="197"/>
      <c r="AB58" s="198"/>
    </row>
    <row r="59" spans="2:33" s="1" customFormat="1" ht="12.6" customHeight="1" x14ac:dyDescent="0.2">
      <c r="B59" s="171" t="s">
        <v>125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3"/>
      <c r="S59" s="38"/>
      <c r="T59" s="39"/>
      <c r="U59" s="205">
        <v>14.65</v>
      </c>
      <c r="V59" s="206"/>
      <c r="W59" s="206"/>
      <c r="X59" s="206"/>
      <c r="Y59" s="219"/>
      <c r="Z59" s="208">
        <v>1.1100000000000001</v>
      </c>
      <c r="AA59" s="209"/>
      <c r="AB59" s="210"/>
    </row>
    <row r="60" spans="2:33" s="1" customFormat="1" ht="12.6" customHeight="1" x14ac:dyDescent="0.2">
      <c r="B60" s="171" t="s">
        <v>126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3"/>
      <c r="S60" s="38"/>
      <c r="T60" s="39"/>
      <c r="U60" s="185">
        <v>0</v>
      </c>
      <c r="V60" s="186"/>
      <c r="W60" s="186"/>
      <c r="X60" s="186"/>
      <c r="Y60" s="188"/>
      <c r="Z60" s="205">
        <v>0</v>
      </c>
      <c r="AA60" s="206"/>
      <c r="AB60" s="207"/>
    </row>
    <row r="61" spans="2:33" s="1" customFormat="1" ht="12.6" customHeight="1" x14ac:dyDescent="0.2">
      <c r="B61" s="171" t="s">
        <v>221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3"/>
      <c r="S61" s="38"/>
      <c r="T61" s="39"/>
      <c r="U61" s="193"/>
      <c r="V61" s="194"/>
      <c r="W61" s="194"/>
      <c r="X61" s="194"/>
      <c r="Y61" s="195"/>
      <c r="Z61" s="196"/>
      <c r="AA61" s="197"/>
      <c r="AB61" s="198"/>
    </row>
    <row r="62" spans="2:33" s="1" customFormat="1" ht="12.6" customHeight="1" x14ac:dyDescent="0.2">
      <c r="B62" s="171" t="s">
        <v>125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3"/>
      <c r="S62" s="38"/>
      <c r="T62" s="39"/>
      <c r="U62" s="190"/>
      <c r="V62" s="191"/>
      <c r="W62" s="191"/>
      <c r="X62" s="191"/>
      <c r="Y62" s="192"/>
      <c r="Z62" s="208"/>
      <c r="AA62" s="209"/>
      <c r="AB62" s="210"/>
    </row>
    <row r="63" spans="2:33" s="1" customFormat="1" ht="12.6" customHeight="1" thickBot="1" x14ac:dyDescent="0.25">
      <c r="B63" s="211" t="s">
        <v>126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3"/>
      <c r="S63" s="48"/>
      <c r="T63" s="49"/>
      <c r="U63" s="214">
        <v>0</v>
      </c>
      <c r="V63" s="215"/>
      <c r="W63" s="215"/>
      <c r="X63" s="215"/>
      <c r="Y63" s="216"/>
      <c r="Z63" s="214">
        <v>0</v>
      </c>
      <c r="AA63" s="215"/>
      <c r="AB63" s="217"/>
    </row>
    <row r="64" spans="2:33" s="1" customFormat="1" ht="11.25" customHeight="1" x14ac:dyDescent="0.2"/>
    <row r="65" spans="2:21" s="1" customFormat="1" ht="6" customHeight="1" x14ac:dyDescent="0.2"/>
    <row r="66" spans="2:21" s="1" customFormat="1" ht="23.85" customHeight="1" x14ac:dyDescent="0.2">
      <c r="B66" s="33" t="s">
        <v>74</v>
      </c>
      <c r="C66" s="33"/>
      <c r="D66" s="33"/>
      <c r="E66" s="33"/>
      <c r="F66" s="33"/>
      <c r="H66" s="114" t="s">
        <v>230</v>
      </c>
      <c r="I66" s="114"/>
      <c r="J66" s="114"/>
      <c r="K66" s="114"/>
      <c r="L66" s="218"/>
      <c r="M66" s="218"/>
      <c r="N66" s="218"/>
      <c r="O66" s="218"/>
      <c r="R66" s="34"/>
      <c r="S66" s="34"/>
      <c r="T66" s="34"/>
      <c r="U66" s="34"/>
    </row>
    <row r="67" spans="2:21" s="1" customFormat="1" ht="11.85" customHeight="1" x14ac:dyDescent="0.2">
      <c r="H67" s="189" t="s">
        <v>75</v>
      </c>
      <c r="I67" s="189"/>
      <c r="J67" s="189"/>
      <c r="K67" s="189"/>
      <c r="L67" s="189"/>
      <c r="M67" s="189"/>
      <c r="N67" s="189"/>
      <c r="O67" s="189"/>
      <c r="R67" s="101" t="s">
        <v>76</v>
      </c>
      <c r="S67" s="101"/>
      <c r="T67" s="101"/>
      <c r="U67" s="101"/>
    </row>
    <row r="68" spans="2:21" s="1" customFormat="1" ht="12.6" customHeight="1" x14ac:dyDescent="0.2"/>
    <row r="69" spans="2:21" s="1" customFormat="1" ht="12.6" customHeight="1" x14ac:dyDescent="0.2"/>
    <row r="70" spans="2:21" s="1" customFormat="1" ht="12.6" customHeight="1" x14ac:dyDescent="0.2">
      <c r="B70" s="51"/>
      <c r="C70" s="51"/>
      <c r="D70" s="51"/>
      <c r="E70" s="51"/>
      <c r="F70" s="51" t="s">
        <v>77</v>
      </c>
      <c r="H70" s="114" t="s">
        <v>78</v>
      </c>
      <c r="I70" s="114"/>
      <c r="J70" s="114"/>
      <c r="K70" s="114"/>
      <c r="L70" s="114"/>
      <c r="M70" s="114"/>
      <c r="N70" s="114"/>
      <c r="O70" s="114"/>
      <c r="R70" s="34"/>
      <c r="S70" s="34"/>
      <c r="T70" s="34"/>
      <c r="U70" s="34"/>
    </row>
    <row r="71" spans="2:21" s="1" customFormat="1" ht="12.6" customHeight="1" x14ac:dyDescent="0.2">
      <c r="H71" s="189" t="s">
        <v>75</v>
      </c>
      <c r="I71" s="189"/>
      <c r="J71" s="189"/>
      <c r="K71" s="189"/>
      <c r="L71" s="189"/>
      <c r="M71" s="189"/>
      <c r="N71" s="189"/>
      <c r="O71" s="189"/>
      <c r="R71" s="101" t="s">
        <v>76</v>
      </c>
      <c r="S71" s="101"/>
      <c r="T71" s="101"/>
      <c r="U71" s="101"/>
    </row>
    <row r="72" spans="2:21" s="1" customFormat="1" ht="12.6" customHeight="1" x14ac:dyDescent="0.2"/>
    <row r="73" spans="2:21" s="1" customFormat="1" ht="12.6" customHeight="1" x14ac:dyDescent="0.2"/>
    <row r="74" spans="2:21" s="1" customFormat="1" ht="12.6" customHeight="1" x14ac:dyDescent="0.2">
      <c r="B74" s="1" t="s">
        <v>79</v>
      </c>
    </row>
    <row r="75" spans="2:21" s="1" customFormat="1" ht="12.6" customHeight="1" x14ac:dyDescent="0.2"/>
    <row r="76" spans="2:21" s="1" customFormat="1" ht="12.6" customHeight="1" x14ac:dyDescent="0.2"/>
    <row r="77" spans="2:21" s="1" customFormat="1" ht="12.6" customHeight="1" x14ac:dyDescent="0.2"/>
    <row r="78" spans="2:21" s="1" customFormat="1" ht="12.6" customHeight="1" x14ac:dyDescent="0.2"/>
    <row r="79" spans="2:21" s="1" customFormat="1" ht="11.25" customHeight="1" x14ac:dyDescent="0.2"/>
    <row r="80" spans="2:21" s="1" customFormat="1" ht="11.25" customHeight="1" x14ac:dyDescent="0.2"/>
    <row r="81" s="1" customFormat="1" ht="12.6" customHeight="1" x14ac:dyDescent="0.2"/>
  </sheetData>
  <mergeCells count="187">
    <mergeCell ref="B59:R59"/>
    <mergeCell ref="U59:Y59"/>
    <mergeCell ref="Z59:AB59"/>
    <mergeCell ref="B48:R48"/>
    <mergeCell ref="S48:T48"/>
    <mergeCell ref="U48:Y48"/>
    <mergeCell ref="Z48:AB48"/>
    <mergeCell ref="B49:R49"/>
    <mergeCell ref="S49:T49"/>
    <mergeCell ref="U49:Y49"/>
    <mergeCell ref="Z49:AB49"/>
    <mergeCell ref="B52:R52"/>
    <mergeCell ref="S52:T52"/>
    <mergeCell ref="U52:Y52"/>
    <mergeCell ref="Z52:AB52"/>
    <mergeCell ref="Z58:AB58"/>
    <mergeCell ref="B11:AB11"/>
    <mergeCell ref="Z60:AB60"/>
    <mergeCell ref="Z62:AB62"/>
    <mergeCell ref="B63:R63"/>
    <mergeCell ref="U63:Y63"/>
    <mergeCell ref="Z63:AB63"/>
    <mergeCell ref="H66:O66"/>
    <mergeCell ref="H67:O67"/>
    <mergeCell ref="U43:Y43"/>
    <mergeCell ref="B53:R53"/>
    <mergeCell ref="S53:T53"/>
    <mergeCell ref="U53:Y53"/>
    <mergeCell ref="Z53:AB53"/>
    <mergeCell ref="B44:R44"/>
    <mergeCell ref="S44:T44"/>
    <mergeCell ref="U44:Y44"/>
    <mergeCell ref="Z44:AB44"/>
    <mergeCell ref="B45:R45"/>
    <mergeCell ref="S45:T45"/>
    <mergeCell ref="U45:Y45"/>
    <mergeCell ref="Z45:AB45"/>
    <mergeCell ref="B46:R46"/>
    <mergeCell ref="S46:T46"/>
    <mergeCell ref="U46:Y46"/>
    <mergeCell ref="H71:O71"/>
    <mergeCell ref="B62:R62"/>
    <mergeCell ref="U62:Y62"/>
    <mergeCell ref="B61:R61"/>
    <mergeCell ref="U61:Y61"/>
    <mergeCell ref="Z61:AB61"/>
    <mergeCell ref="B60:R60"/>
    <mergeCell ref="U60:Y60"/>
    <mergeCell ref="B54:R54"/>
    <mergeCell ref="U54:Y54"/>
    <mergeCell ref="Z54:AB54"/>
    <mergeCell ref="B55:R55"/>
    <mergeCell ref="U55:Y55"/>
    <mergeCell ref="Z55:AB55"/>
    <mergeCell ref="B56:R56"/>
    <mergeCell ref="U56:Y56"/>
    <mergeCell ref="Z56:AB56"/>
    <mergeCell ref="B57:R57"/>
    <mergeCell ref="S57:T57"/>
    <mergeCell ref="U57:Y57"/>
    <mergeCell ref="Z57:AB57"/>
    <mergeCell ref="B58:R58"/>
    <mergeCell ref="U58:Y58"/>
    <mergeCell ref="H70:O70"/>
    <mergeCell ref="Z46:AB46"/>
    <mergeCell ref="B47:R47"/>
    <mergeCell ref="S47:T47"/>
    <mergeCell ref="U47:Y47"/>
    <mergeCell ref="Z47:AB47"/>
    <mergeCell ref="Z43:AB43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40:R40"/>
    <mergeCell ref="S40:T40"/>
    <mergeCell ref="U40:Y40"/>
    <mergeCell ref="Z40:AB40"/>
    <mergeCell ref="B41:R41"/>
    <mergeCell ref="S41:T41"/>
    <mergeCell ref="U41:Y41"/>
    <mergeCell ref="Z41:AB41"/>
    <mergeCell ref="B42:R42"/>
    <mergeCell ref="S42:T42"/>
    <mergeCell ref="U42:Y42"/>
    <mergeCell ref="Z42:AB42"/>
    <mergeCell ref="B43:R43"/>
    <mergeCell ref="S43:T43"/>
    <mergeCell ref="B33:R33"/>
    <mergeCell ref="S33:T33"/>
    <mergeCell ref="U33:Y33"/>
    <mergeCell ref="Z33:AB33"/>
    <mergeCell ref="B34:R34"/>
    <mergeCell ref="U34:Y34"/>
    <mergeCell ref="Z34:AB34"/>
    <mergeCell ref="B35:R35"/>
    <mergeCell ref="U35:Y35"/>
    <mergeCell ref="Z35:AB35"/>
    <mergeCell ref="B27:R27"/>
    <mergeCell ref="S27:T27"/>
    <mergeCell ref="U27:Y27"/>
    <mergeCell ref="Z27:AB27"/>
    <mergeCell ref="B36:R36"/>
    <mergeCell ref="S36:T36"/>
    <mergeCell ref="U36:Y36"/>
    <mergeCell ref="Z36:AB36"/>
    <mergeCell ref="B29:R29"/>
    <mergeCell ref="S29:T29"/>
    <mergeCell ref="U29:Y29"/>
    <mergeCell ref="Z29:AB29"/>
    <mergeCell ref="B30:R30"/>
    <mergeCell ref="S30:T30"/>
    <mergeCell ref="U30:Y30"/>
    <mergeCell ref="Z30:AB30"/>
    <mergeCell ref="B31:R31"/>
    <mergeCell ref="S31:T31"/>
    <mergeCell ref="U31:Y31"/>
    <mergeCell ref="Z31:AB31"/>
    <mergeCell ref="B32:R32"/>
    <mergeCell ref="S32:T32"/>
    <mergeCell ref="U32:Y32"/>
    <mergeCell ref="Z32:AB32"/>
    <mergeCell ref="B24:R24"/>
    <mergeCell ref="S24:T24"/>
    <mergeCell ref="U24:Y24"/>
    <mergeCell ref="Z24:AB24"/>
    <mergeCell ref="B25:R25"/>
    <mergeCell ref="S25:T25"/>
    <mergeCell ref="U25:Y25"/>
    <mergeCell ref="Z25:AB25"/>
    <mergeCell ref="B26:R26"/>
    <mergeCell ref="S26:T26"/>
    <mergeCell ref="U26:Y26"/>
    <mergeCell ref="Z26:AB26"/>
    <mergeCell ref="B18:R18"/>
    <mergeCell ref="S18:T18"/>
    <mergeCell ref="U18:Y18"/>
    <mergeCell ref="Z18:AB18"/>
    <mergeCell ref="B19:R19"/>
    <mergeCell ref="S19:T19"/>
    <mergeCell ref="U19:Y19"/>
    <mergeCell ref="Z19:AB19"/>
    <mergeCell ref="B28:R28"/>
    <mergeCell ref="S28:T28"/>
    <mergeCell ref="U28:Y28"/>
    <mergeCell ref="Z28:AB28"/>
    <mergeCell ref="B21:R21"/>
    <mergeCell ref="S21:T21"/>
    <mergeCell ref="U21:Y21"/>
    <mergeCell ref="Z21:AB21"/>
    <mergeCell ref="B22:R22"/>
    <mergeCell ref="S22:T22"/>
    <mergeCell ref="U22:Y22"/>
    <mergeCell ref="Z22:AB22"/>
    <mergeCell ref="B23:R23"/>
    <mergeCell ref="S23:T23"/>
    <mergeCell ref="U23:Y23"/>
    <mergeCell ref="Z23:AB23"/>
    <mergeCell ref="B20:R20"/>
    <mergeCell ref="S20:T20"/>
    <mergeCell ref="U20:Y20"/>
    <mergeCell ref="Z20:AB20"/>
    <mergeCell ref="Q2:AA2"/>
    <mergeCell ref="Q5:AA5"/>
    <mergeCell ref="J9:AC9"/>
    <mergeCell ref="D12:Y12"/>
    <mergeCell ref="B14:R14"/>
    <mergeCell ref="S14:T14"/>
    <mergeCell ref="U14:Y14"/>
    <mergeCell ref="Z14:AB14"/>
    <mergeCell ref="B15:R15"/>
    <mergeCell ref="S15:T15"/>
    <mergeCell ref="U15:Y15"/>
    <mergeCell ref="Z15:AB15"/>
    <mergeCell ref="B16:R16"/>
    <mergeCell ref="S16:T16"/>
    <mergeCell ref="U16:Y16"/>
    <mergeCell ref="Z16:AB16"/>
    <mergeCell ref="B17:R17"/>
    <mergeCell ref="S17:T17"/>
    <mergeCell ref="U17:Y17"/>
    <mergeCell ref="Z17:AB17"/>
  </mergeCells>
  <pageMargins left="0.7" right="0.7" top="0.75" bottom="0.75" header="0.3" footer="0.3"/>
  <pageSetup paperSize="9" scale="95" orientation="portrait" r:id="rId1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R94"/>
  <sheetViews>
    <sheetView topLeftCell="A58" zoomScaleNormal="100" workbookViewId="0">
      <selection activeCell="AB80" sqref="AB80:AG80"/>
    </sheetView>
  </sheetViews>
  <sheetFormatPr defaultColWidth="10.6640625" defaultRowHeight="11.25" x14ac:dyDescent="0.2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40625" style="1" customWidth="1"/>
    <col min="10" max="10" width="0.33203125" style="1" customWidth="1"/>
    <col min="11" max="11" width="1.33203125" style="1" customWidth="1"/>
    <col min="12" max="12" width="7" style="1" customWidth="1"/>
    <col min="13" max="13" width="3.1640625" style="1" customWidth="1"/>
    <col min="14" max="14" width="1.5" style="1" customWidth="1"/>
    <col min="15" max="15" width="1" style="1" customWidth="1"/>
    <col min="16" max="16" width="2" style="1" customWidth="1"/>
    <col min="17" max="17" width="2.5" style="1" customWidth="1"/>
    <col min="18" max="19" width="5.1640625" style="1" customWidth="1"/>
    <col min="20" max="20" width="5.83203125" style="1" customWidth="1"/>
    <col min="21" max="21" width="4.5" style="1" customWidth="1"/>
    <col min="22" max="22" width="1.1640625" style="1" customWidth="1"/>
    <col min="23" max="23" width="4" style="1" customWidth="1"/>
    <col min="24" max="24" width="1" style="1" customWidth="1"/>
    <col min="25" max="25" width="4.1640625" style="1" customWidth="1"/>
    <col min="26" max="26" width="6.6640625" style="1" customWidth="1"/>
    <col min="27" max="27" width="0.5" style="1" customWidth="1"/>
    <col min="28" max="28" width="1.1640625" style="1" customWidth="1"/>
    <col min="29" max="29" width="1.83203125" style="1" customWidth="1"/>
    <col min="30" max="30" width="6.6640625" style="1" customWidth="1"/>
    <col min="31" max="31" width="3.5" style="1" customWidth="1"/>
    <col min="32" max="32" width="5.6640625" style="1" customWidth="1"/>
    <col min="33" max="33" width="1" style="1" customWidth="1"/>
    <col min="34" max="34" width="0.1640625" style="1" customWidth="1"/>
    <col min="35" max="35" width="3" style="1" customWidth="1"/>
    <col min="36" max="36" width="0.5" style="1" customWidth="1"/>
    <col min="37" max="37" width="2.5" style="1" customWidth="1"/>
    <col min="38" max="38" width="7.6640625" style="1" customWidth="1"/>
    <col min="39" max="39" width="1.1640625" style="1" customWidth="1"/>
    <col min="40" max="40" width="5" style="1" customWidth="1"/>
    <col min="41" max="41" width="1.33203125" style="1" customWidth="1"/>
    <col min="42" max="42" width="1.1640625" style="1" customWidth="1"/>
    <col min="43" max="43" width="13.5" bestFit="1" customWidth="1"/>
    <col min="44" max="44" width="12.6640625" bestFit="1" customWidth="1"/>
  </cols>
  <sheetData>
    <row r="2" spans="1:42" ht="33.4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/>
      <c r="AN2"/>
      <c r="AO2"/>
      <c r="AP2"/>
    </row>
    <row r="3" spans="1:42" s="1" customFormat="1" ht="43.9" hidden="1" customHeight="1" x14ac:dyDescent="0.2">
      <c r="V3" s="229" t="s">
        <v>1</v>
      </c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</row>
    <row r="4" spans="1:42" s="1" customFormat="1" ht="15" customHeight="1" x14ac:dyDescent="0.2">
      <c r="AJ4" s="52"/>
      <c r="AK4" s="52"/>
    </row>
    <row r="5" spans="1:42" s="1" customFormat="1" ht="23.85" customHeight="1" x14ac:dyDescent="0.2">
      <c r="B5" s="3" t="s">
        <v>2</v>
      </c>
      <c r="C5" s="3"/>
      <c r="D5" s="3"/>
      <c r="E5" s="3"/>
      <c r="O5" s="114" t="s">
        <v>3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42" s="1" customFormat="1" ht="8.25" customHeight="1" x14ac:dyDescent="0.2"/>
    <row r="7" spans="1:42" s="1" customFormat="1" ht="17.25" customHeight="1" x14ac:dyDescent="0.2">
      <c r="D7" s="111" t="s">
        <v>227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</row>
    <row r="8" spans="1:42" s="1" customFormat="1" ht="12.75" customHeight="1" x14ac:dyDescent="0.2">
      <c r="B8" s="111" t="s">
        <v>231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</row>
    <row r="9" spans="1:42" s="1" customFormat="1" ht="11.25" customHeight="1" thickBot="1" x14ac:dyDescent="0.25">
      <c r="AH9" s="4"/>
      <c r="AI9" s="4"/>
      <c r="AJ9" s="4"/>
      <c r="AK9" s="4"/>
      <c r="AL9" s="4"/>
      <c r="AM9" s="4"/>
      <c r="AN9" s="4" t="s">
        <v>14</v>
      </c>
    </row>
    <row r="10" spans="1:42" s="1" customFormat="1" ht="23.85" customHeight="1" x14ac:dyDescent="0.2">
      <c r="C10" s="230" t="s">
        <v>84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1" t="s">
        <v>16</v>
      </c>
      <c r="Z10" s="231"/>
      <c r="AA10" s="231"/>
      <c r="AB10" s="231" t="s">
        <v>85</v>
      </c>
      <c r="AC10" s="231"/>
      <c r="AD10" s="231"/>
      <c r="AE10" s="231"/>
      <c r="AF10" s="231"/>
      <c r="AG10" s="231"/>
      <c r="AH10" s="232" t="s">
        <v>86</v>
      </c>
      <c r="AI10" s="232"/>
      <c r="AJ10" s="232"/>
      <c r="AK10" s="232"/>
      <c r="AL10" s="232"/>
      <c r="AM10" s="232"/>
      <c r="AN10" s="232"/>
    </row>
    <row r="11" spans="1:42" s="1" customFormat="1" ht="11.25" customHeight="1" x14ac:dyDescent="0.2">
      <c r="C11" s="234">
        <v>1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5">
        <v>2</v>
      </c>
      <c r="Z11" s="235"/>
      <c r="AA11" s="235"/>
      <c r="AB11" s="235">
        <v>3</v>
      </c>
      <c r="AC11" s="235"/>
      <c r="AD11" s="235"/>
      <c r="AE11" s="235"/>
      <c r="AF11" s="235"/>
      <c r="AG11" s="235"/>
      <c r="AH11" s="236">
        <v>4</v>
      </c>
      <c r="AI11" s="236"/>
      <c r="AJ11" s="236"/>
      <c r="AK11" s="236"/>
      <c r="AL11" s="236"/>
      <c r="AM11" s="236"/>
      <c r="AN11" s="236"/>
    </row>
    <row r="12" spans="1:42" s="1" customFormat="1" ht="14.25" customHeight="1" x14ac:dyDescent="0.2">
      <c r="C12" s="237" t="s">
        <v>127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</row>
    <row r="13" spans="1:42" s="1" customFormat="1" ht="12" customHeight="1" x14ac:dyDescent="0.2">
      <c r="C13" s="238" t="s">
        <v>128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9">
        <v>10</v>
      </c>
      <c r="Z13" s="239"/>
      <c r="AA13" s="239"/>
      <c r="AB13" s="240">
        <f>SUM(AB14:AG20)</f>
        <v>52928114</v>
      </c>
      <c r="AC13" s="240"/>
      <c r="AD13" s="240"/>
      <c r="AE13" s="240"/>
      <c r="AF13" s="240"/>
      <c r="AG13" s="240"/>
      <c r="AH13" s="241">
        <f>SUM(AH14:AN20)</f>
        <v>16211159000</v>
      </c>
      <c r="AI13" s="241"/>
      <c r="AJ13" s="241"/>
      <c r="AK13" s="241"/>
      <c r="AL13" s="241"/>
      <c r="AM13" s="241"/>
      <c r="AN13" s="241"/>
    </row>
    <row r="14" spans="1:42" s="1" customFormat="1" ht="12" customHeight="1" x14ac:dyDescent="0.2">
      <c r="C14" s="247" t="s">
        <v>108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53"/>
      <c r="Z14" s="54"/>
      <c r="AA14" s="55"/>
      <c r="AB14" s="56"/>
      <c r="AC14" s="57"/>
      <c r="AD14" s="57"/>
      <c r="AE14" s="57"/>
      <c r="AF14" s="57"/>
      <c r="AG14" s="58"/>
      <c r="AH14" s="56"/>
      <c r="AI14" s="57"/>
      <c r="AJ14" s="57"/>
      <c r="AK14" s="57"/>
      <c r="AL14" s="57"/>
      <c r="AM14" s="57"/>
      <c r="AN14" s="59"/>
    </row>
    <row r="15" spans="1:42" s="1" customFormat="1" ht="12" customHeight="1" x14ac:dyDescent="0.2">
      <c r="C15" s="242" t="s">
        <v>129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39">
        <v>11</v>
      </c>
      <c r="Z15" s="239"/>
      <c r="AA15" s="239"/>
      <c r="AB15" s="243">
        <f>23987729+17191362+16241989+8152-6508406-106401</f>
        <v>50814425</v>
      </c>
      <c r="AC15" s="244"/>
      <c r="AD15" s="244"/>
      <c r="AE15" s="244"/>
      <c r="AF15" s="244"/>
      <c r="AG15" s="245"/>
      <c r="AH15" s="248">
        <v>13410560000</v>
      </c>
      <c r="AI15" s="249"/>
      <c r="AJ15" s="249"/>
      <c r="AK15" s="249"/>
      <c r="AL15" s="249"/>
      <c r="AM15" s="249"/>
      <c r="AN15" s="250"/>
    </row>
    <row r="16" spans="1:42" s="1" customFormat="1" ht="12" customHeight="1" x14ac:dyDescent="0.2">
      <c r="C16" s="242" t="s">
        <v>130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39">
        <v>12</v>
      </c>
      <c r="Z16" s="239"/>
      <c r="AA16" s="239"/>
      <c r="AB16" s="243">
        <v>72242</v>
      </c>
      <c r="AC16" s="244"/>
      <c r="AD16" s="244"/>
      <c r="AE16" s="244"/>
      <c r="AF16" s="244"/>
      <c r="AG16" s="245"/>
      <c r="AH16" s="251">
        <v>0</v>
      </c>
      <c r="AI16" s="251"/>
      <c r="AJ16" s="251"/>
      <c r="AK16" s="251"/>
      <c r="AL16" s="251"/>
      <c r="AM16" s="251"/>
      <c r="AN16" s="251"/>
    </row>
    <row r="17" spans="3:43" s="1" customFormat="1" ht="12" customHeight="1" x14ac:dyDescent="0.2">
      <c r="C17" s="242" t="s">
        <v>131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39">
        <v>13</v>
      </c>
      <c r="Z17" s="239"/>
      <c r="AA17" s="239"/>
      <c r="AB17" s="243">
        <f>1517343+248445</f>
        <v>1765788</v>
      </c>
      <c r="AC17" s="244"/>
      <c r="AD17" s="244"/>
      <c r="AE17" s="244"/>
      <c r="AF17" s="244"/>
      <c r="AG17" s="245"/>
      <c r="AH17" s="246">
        <v>1239947000</v>
      </c>
      <c r="AI17" s="246"/>
      <c r="AJ17" s="246"/>
      <c r="AK17" s="246"/>
      <c r="AL17" s="246"/>
      <c r="AM17" s="246"/>
      <c r="AN17" s="246"/>
    </row>
    <row r="18" spans="3:43" s="1" customFormat="1" ht="12" customHeight="1" x14ac:dyDescent="0.2">
      <c r="C18" s="242" t="s">
        <v>132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39">
        <v>14</v>
      </c>
      <c r="Z18" s="239"/>
      <c r="AA18" s="239"/>
      <c r="AB18" s="252">
        <v>0</v>
      </c>
      <c r="AC18" s="252"/>
      <c r="AD18" s="252"/>
      <c r="AE18" s="252"/>
      <c r="AF18" s="252"/>
      <c r="AG18" s="252"/>
      <c r="AH18" s="251">
        <v>0</v>
      </c>
      <c r="AI18" s="251"/>
      <c r="AJ18" s="251"/>
      <c r="AK18" s="251"/>
      <c r="AL18" s="251"/>
      <c r="AM18" s="251"/>
      <c r="AN18" s="251"/>
    </row>
    <row r="19" spans="3:43" s="1" customFormat="1" ht="12" customHeight="1" x14ac:dyDescent="0.2">
      <c r="C19" s="242" t="s">
        <v>133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39">
        <v>15</v>
      </c>
      <c r="Z19" s="239"/>
      <c r="AA19" s="239"/>
      <c r="AB19" s="243">
        <f>663+20381</f>
        <v>21044</v>
      </c>
      <c r="AC19" s="244"/>
      <c r="AD19" s="244"/>
      <c r="AE19" s="244"/>
      <c r="AF19" s="244"/>
      <c r="AG19" s="245"/>
      <c r="AH19" s="251">
        <v>0</v>
      </c>
      <c r="AI19" s="253"/>
      <c r="AJ19" s="253"/>
      <c r="AK19" s="253"/>
      <c r="AL19" s="253"/>
      <c r="AM19" s="253"/>
      <c r="AN19" s="254"/>
    </row>
    <row r="20" spans="3:43" s="1" customFormat="1" ht="12" customHeight="1" x14ac:dyDescent="0.2">
      <c r="C20" s="242" t="s">
        <v>134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39">
        <v>16</v>
      </c>
      <c r="Z20" s="239"/>
      <c r="AA20" s="239"/>
      <c r="AB20" s="243">
        <f>186876+751+66988</f>
        <v>254615</v>
      </c>
      <c r="AC20" s="244"/>
      <c r="AD20" s="244"/>
      <c r="AE20" s="244"/>
      <c r="AF20" s="244"/>
      <c r="AG20" s="245"/>
      <c r="AH20" s="246">
        <v>1560652000</v>
      </c>
      <c r="AI20" s="246"/>
      <c r="AJ20" s="246"/>
      <c r="AK20" s="246"/>
      <c r="AL20" s="246"/>
      <c r="AM20" s="246"/>
      <c r="AN20" s="246"/>
    </row>
    <row r="21" spans="3:43" s="1" customFormat="1" ht="12" customHeight="1" x14ac:dyDescent="0.2">
      <c r="C21" s="242" t="s">
        <v>135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60"/>
      <c r="Z21" s="61"/>
      <c r="AA21" s="62"/>
      <c r="AB21" s="257">
        <f>SUM(AB22:AG29)</f>
        <v>56294775</v>
      </c>
      <c r="AC21" s="257"/>
      <c r="AD21" s="257"/>
      <c r="AE21" s="257"/>
      <c r="AF21" s="257"/>
      <c r="AG21" s="257"/>
      <c r="AH21" s="258">
        <f>SUM(AH22:AN29)</f>
        <v>13137000000</v>
      </c>
      <c r="AI21" s="258"/>
      <c r="AJ21" s="258"/>
      <c r="AK21" s="258"/>
      <c r="AL21" s="258"/>
      <c r="AM21" s="258"/>
      <c r="AN21" s="258"/>
    </row>
    <row r="22" spans="3:43" s="1" customFormat="1" ht="12.75" customHeight="1" x14ac:dyDescent="0.2">
      <c r="C22" s="247" t="s">
        <v>108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63"/>
      <c r="Z22" s="64"/>
      <c r="AA22" s="65"/>
      <c r="AB22" s="66"/>
      <c r="AC22" s="67"/>
      <c r="AD22" s="67"/>
      <c r="AE22" s="67"/>
      <c r="AF22" s="67"/>
      <c r="AG22" s="68"/>
      <c r="AH22" s="66"/>
      <c r="AI22" s="67"/>
      <c r="AJ22" s="67"/>
      <c r="AK22" s="67"/>
      <c r="AL22" s="67"/>
      <c r="AM22" s="67"/>
      <c r="AN22" s="69"/>
    </row>
    <row r="23" spans="3:43" s="1" customFormat="1" ht="12" customHeight="1" x14ac:dyDescent="0.2">
      <c r="C23" s="242" t="s">
        <v>136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39">
        <v>21</v>
      </c>
      <c r="Z23" s="239"/>
      <c r="AA23" s="239"/>
      <c r="AB23" s="243">
        <f>2605778+11180621+9988921-106401</f>
        <v>23668919</v>
      </c>
      <c r="AC23" s="244"/>
      <c r="AD23" s="244"/>
      <c r="AE23" s="244"/>
      <c r="AF23" s="244"/>
      <c r="AG23" s="245"/>
      <c r="AH23" s="246">
        <v>1235805000</v>
      </c>
      <c r="AI23" s="246"/>
      <c r="AJ23" s="246"/>
      <c r="AK23" s="246"/>
      <c r="AL23" s="246"/>
      <c r="AM23" s="246"/>
      <c r="AN23" s="246"/>
    </row>
    <row r="24" spans="3:43" s="1" customFormat="1" ht="12" customHeight="1" x14ac:dyDescent="0.2">
      <c r="C24" s="242" t="s">
        <v>137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39">
        <v>22</v>
      </c>
      <c r="Z24" s="239"/>
      <c r="AA24" s="239"/>
      <c r="AB24" s="243">
        <f>15672943+1380814-6508406</f>
        <v>10545351</v>
      </c>
      <c r="AC24" s="244"/>
      <c r="AD24" s="244"/>
      <c r="AE24" s="244"/>
      <c r="AF24" s="244"/>
      <c r="AG24" s="245"/>
      <c r="AH24" s="246">
        <v>5690891000</v>
      </c>
      <c r="AI24" s="246"/>
      <c r="AJ24" s="246"/>
      <c r="AK24" s="246"/>
      <c r="AL24" s="246"/>
      <c r="AM24" s="246"/>
      <c r="AN24" s="246"/>
    </row>
    <row r="25" spans="3:43" s="1" customFormat="1" ht="12" customHeight="1" x14ac:dyDescent="0.2">
      <c r="C25" s="242" t="s">
        <v>138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39">
        <v>23</v>
      </c>
      <c r="Z25" s="239"/>
      <c r="AA25" s="239"/>
      <c r="AB25" s="243">
        <f>1482081+502605+1128231</f>
        <v>3112917</v>
      </c>
      <c r="AC25" s="244"/>
      <c r="AD25" s="244"/>
      <c r="AE25" s="244"/>
      <c r="AF25" s="244"/>
      <c r="AG25" s="245"/>
      <c r="AH25" s="246">
        <v>1310037000</v>
      </c>
      <c r="AI25" s="246"/>
      <c r="AJ25" s="246"/>
      <c r="AK25" s="246"/>
      <c r="AL25" s="246"/>
      <c r="AM25" s="246"/>
      <c r="AN25" s="246"/>
    </row>
    <row r="26" spans="3:43" s="1" customFormat="1" ht="12" customHeight="1" x14ac:dyDescent="0.2">
      <c r="C26" s="242" t="s">
        <v>139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59">
        <v>24</v>
      </c>
      <c r="Z26" s="259"/>
      <c r="AA26" s="259"/>
      <c r="AB26" s="243">
        <f>248298+147872</f>
        <v>396170</v>
      </c>
      <c r="AC26" s="244"/>
      <c r="AD26" s="244"/>
      <c r="AE26" s="244"/>
      <c r="AF26" s="244"/>
      <c r="AG26" s="245"/>
      <c r="AH26" s="246">
        <v>420734000</v>
      </c>
      <c r="AI26" s="246"/>
      <c r="AJ26" s="246"/>
      <c r="AK26" s="246"/>
      <c r="AL26" s="246"/>
      <c r="AM26" s="246"/>
      <c r="AN26" s="246"/>
    </row>
    <row r="27" spans="3:43" s="1" customFormat="1" ht="12" customHeight="1" x14ac:dyDescent="0.2">
      <c r="C27" s="242" t="s">
        <v>140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39">
        <v>25</v>
      </c>
      <c r="Z27" s="239"/>
      <c r="AA27" s="239"/>
      <c r="AB27" s="243">
        <v>30509</v>
      </c>
      <c r="AC27" s="244"/>
      <c r="AD27" s="244"/>
      <c r="AE27" s="244"/>
      <c r="AF27" s="244"/>
      <c r="AG27" s="245"/>
      <c r="AH27" s="251">
        <v>0</v>
      </c>
      <c r="AI27" s="251"/>
      <c r="AJ27" s="251"/>
      <c r="AK27" s="251"/>
      <c r="AL27" s="251"/>
      <c r="AM27" s="251"/>
      <c r="AN27" s="251"/>
    </row>
    <row r="28" spans="3:43" s="1" customFormat="1" ht="12" customHeight="1" x14ac:dyDescent="0.2">
      <c r="C28" s="242" t="s">
        <v>141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55">
        <v>26</v>
      </c>
      <c r="Z28" s="255"/>
      <c r="AA28" s="255"/>
      <c r="AB28" s="243">
        <f>1513595+542886+604711</f>
        <v>2661192</v>
      </c>
      <c r="AC28" s="244"/>
      <c r="AD28" s="244"/>
      <c r="AE28" s="244"/>
      <c r="AF28" s="244"/>
      <c r="AG28" s="245"/>
      <c r="AH28" s="256">
        <v>942683000</v>
      </c>
      <c r="AI28" s="256"/>
      <c r="AJ28" s="256"/>
      <c r="AK28" s="256"/>
      <c r="AL28" s="256"/>
      <c r="AM28" s="256"/>
      <c r="AN28" s="256"/>
    </row>
    <row r="29" spans="3:43" s="1" customFormat="1" ht="12" customHeight="1" x14ac:dyDescent="0.2">
      <c r="C29" s="242" t="s">
        <v>142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55">
        <v>27</v>
      </c>
      <c r="Z29" s="255"/>
      <c r="AA29" s="255"/>
      <c r="AB29" s="243">
        <f>9891850+5448790+539077</f>
        <v>15879717</v>
      </c>
      <c r="AC29" s="244"/>
      <c r="AD29" s="244"/>
      <c r="AE29" s="244"/>
      <c r="AF29" s="244"/>
      <c r="AG29" s="245"/>
      <c r="AH29" s="256">
        <v>3536850000</v>
      </c>
      <c r="AI29" s="256"/>
      <c r="AJ29" s="256"/>
      <c r="AK29" s="256"/>
      <c r="AL29" s="256"/>
      <c r="AM29" s="256"/>
      <c r="AN29" s="256"/>
    </row>
    <row r="30" spans="3:43" s="1" customFormat="1" ht="23.85" customHeight="1" x14ac:dyDescent="0.2">
      <c r="C30" s="260" t="s">
        <v>143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1">
        <v>30</v>
      </c>
      <c r="Z30" s="261"/>
      <c r="AA30" s="261"/>
      <c r="AB30" s="262">
        <f>AB13-AB21</f>
        <v>-3366661</v>
      </c>
      <c r="AC30" s="262"/>
      <c r="AD30" s="262"/>
      <c r="AE30" s="262"/>
      <c r="AF30" s="262"/>
      <c r="AG30" s="262"/>
      <c r="AH30" s="258">
        <f>AH13-AH21</f>
        <v>3074159000</v>
      </c>
      <c r="AI30" s="258"/>
      <c r="AJ30" s="258"/>
      <c r="AK30" s="258"/>
      <c r="AL30" s="258"/>
      <c r="AM30" s="258"/>
      <c r="AN30" s="258"/>
      <c r="AQ30" s="110"/>
    </row>
    <row r="31" spans="3:43" s="1" customFormat="1" ht="15.75" customHeight="1" x14ac:dyDescent="0.2">
      <c r="C31" s="237" t="s">
        <v>144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</row>
    <row r="32" spans="3:43" s="1" customFormat="1" ht="11.25" customHeight="1" x14ac:dyDescent="0.2">
      <c r="C32" s="238" t="s">
        <v>145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63">
        <v>40</v>
      </c>
      <c r="Z32" s="263"/>
      <c r="AA32" s="263"/>
      <c r="AB32" s="264">
        <f>AB34</f>
        <v>1850</v>
      </c>
      <c r="AC32" s="265"/>
      <c r="AD32" s="265"/>
      <c r="AE32" s="265"/>
      <c r="AF32" s="265"/>
      <c r="AG32" s="266"/>
      <c r="AH32" s="241">
        <v>0</v>
      </c>
      <c r="AI32" s="241"/>
      <c r="AJ32" s="241"/>
      <c r="AK32" s="241"/>
      <c r="AL32" s="241"/>
      <c r="AM32" s="241"/>
      <c r="AN32" s="241"/>
    </row>
    <row r="33" spans="3:40" s="1" customFormat="1" ht="12" customHeight="1" x14ac:dyDescent="0.2">
      <c r="C33" s="247" t="s">
        <v>108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63"/>
      <c r="Z33" s="64"/>
      <c r="AA33" s="65"/>
      <c r="AB33" s="66"/>
      <c r="AC33" s="67"/>
      <c r="AD33" s="67"/>
      <c r="AE33" s="67"/>
      <c r="AF33" s="67"/>
      <c r="AG33" s="68"/>
      <c r="AH33" s="66"/>
      <c r="AI33" s="67"/>
      <c r="AJ33" s="67"/>
      <c r="AK33" s="67"/>
      <c r="AL33" s="67"/>
      <c r="AM33" s="67"/>
      <c r="AN33" s="69"/>
    </row>
    <row r="34" spans="3:40" s="70" customFormat="1" ht="12" customHeight="1" x14ac:dyDescent="0.2">
      <c r="C34" s="242" t="s">
        <v>146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59">
        <v>41</v>
      </c>
      <c r="Z34" s="259"/>
      <c r="AA34" s="259"/>
      <c r="AB34" s="270">
        <f>850+1000</f>
        <v>1850</v>
      </c>
      <c r="AC34" s="270"/>
      <c r="AD34" s="270"/>
      <c r="AE34" s="270"/>
      <c r="AF34" s="270"/>
      <c r="AG34" s="270"/>
      <c r="AH34" s="251">
        <v>0</v>
      </c>
      <c r="AI34" s="251"/>
      <c r="AJ34" s="251"/>
      <c r="AK34" s="251"/>
      <c r="AL34" s="251"/>
      <c r="AM34" s="251"/>
      <c r="AN34" s="251"/>
    </row>
    <row r="35" spans="3:40" s="1" customFormat="1" ht="12" customHeight="1" x14ac:dyDescent="0.2">
      <c r="C35" s="242" t="s">
        <v>147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59">
        <v>42</v>
      </c>
      <c r="Z35" s="259"/>
      <c r="AA35" s="259"/>
      <c r="AB35" s="271">
        <v>0</v>
      </c>
      <c r="AC35" s="271"/>
      <c r="AD35" s="271"/>
      <c r="AE35" s="271"/>
      <c r="AF35" s="271"/>
      <c r="AG35" s="271"/>
      <c r="AH35" s="272">
        <v>0</v>
      </c>
      <c r="AI35" s="272"/>
      <c r="AJ35" s="272"/>
      <c r="AK35" s="272"/>
      <c r="AL35" s="272"/>
      <c r="AM35" s="272"/>
      <c r="AN35" s="272"/>
    </row>
    <row r="36" spans="3:40" s="1" customFormat="1" ht="12" customHeight="1" x14ac:dyDescent="0.2">
      <c r="C36" s="242" t="s">
        <v>148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55">
        <v>43</v>
      </c>
      <c r="Z36" s="255"/>
      <c r="AA36" s="255"/>
      <c r="AB36" s="271">
        <v>0</v>
      </c>
      <c r="AC36" s="271"/>
      <c r="AD36" s="271"/>
      <c r="AE36" s="271"/>
      <c r="AF36" s="271"/>
      <c r="AG36" s="271"/>
      <c r="AH36" s="272">
        <v>0</v>
      </c>
      <c r="AI36" s="272"/>
      <c r="AJ36" s="272"/>
      <c r="AK36" s="272"/>
      <c r="AL36" s="272"/>
      <c r="AM36" s="272"/>
      <c r="AN36" s="272"/>
    </row>
    <row r="37" spans="3:40" s="1" customFormat="1" ht="23.85" customHeight="1" x14ac:dyDescent="0.2">
      <c r="C37" s="260" t="s">
        <v>149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39">
        <v>44</v>
      </c>
      <c r="Z37" s="239"/>
      <c r="AA37" s="239"/>
      <c r="AB37" s="252">
        <v>0</v>
      </c>
      <c r="AC37" s="252"/>
      <c r="AD37" s="252"/>
      <c r="AE37" s="252"/>
      <c r="AF37" s="252"/>
      <c r="AG37" s="252"/>
      <c r="AH37" s="251">
        <v>0</v>
      </c>
      <c r="AI37" s="251"/>
      <c r="AJ37" s="251"/>
      <c r="AK37" s="251"/>
      <c r="AL37" s="251"/>
      <c r="AM37" s="251"/>
      <c r="AN37" s="251"/>
    </row>
    <row r="38" spans="3:40" s="1" customFormat="1" ht="12.6" customHeight="1" x14ac:dyDescent="0.2">
      <c r="C38" s="260" t="s">
        <v>150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55">
        <v>45</v>
      </c>
      <c r="Z38" s="255"/>
      <c r="AA38" s="255"/>
      <c r="AB38" s="271">
        <v>0</v>
      </c>
      <c r="AC38" s="271"/>
      <c r="AD38" s="271"/>
      <c r="AE38" s="271"/>
      <c r="AF38" s="271"/>
      <c r="AG38" s="271"/>
      <c r="AH38" s="272">
        <v>0</v>
      </c>
      <c r="AI38" s="272"/>
      <c r="AJ38" s="272"/>
      <c r="AK38" s="272"/>
      <c r="AL38" s="272"/>
      <c r="AM38" s="272"/>
      <c r="AN38" s="272"/>
    </row>
    <row r="39" spans="3:40" s="1" customFormat="1" ht="23.85" customHeight="1" x14ac:dyDescent="0.2">
      <c r="C39" s="267" t="s">
        <v>151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55">
        <v>46</v>
      </c>
      <c r="Z39" s="255"/>
      <c r="AA39" s="255"/>
      <c r="AB39" s="268" t="s">
        <v>22</v>
      </c>
      <c r="AC39" s="268"/>
      <c r="AD39" s="268"/>
      <c r="AE39" s="268"/>
      <c r="AF39" s="268"/>
      <c r="AG39" s="268"/>
      <c r="AH39" s="269" t="s">
        <v>22</v>
      </c>
      <c r="AI39" s="269"/>
      <c r="AJ39" s="269"/>
      <c r="AK39" s="269"/>
      <c r="AL39" s="269"/>
      <c r="AM39" s="269"/>
      <c r="AN39" s="269"/>
    </row>
    <row r="40" spans="3:40" s="1" customFormat="1" ht="12.6" customHeight="1" x14ac:dyDescent="0.2">
      <c r="C40" s="267" t="s">
        <v>152</v>
      </c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55">
        <v>47</v>
      </c>
      <c r="Z40" s="255"/>
      <c r="AA40" s="255"/>
      <c r="AB40" s="268" t="s">
        <v>22</v>
      </c>
      <c r="AC40" s="268"/>
      <c r="AD40" s="268"/>
      <c r="AE40" s="268"/>
      <c r="AF40" s="268"/>
      <c r="AG40" s="268"/>
      <c r="AH40" s="269" t="s">
        <v>22</v>
      </c>
      <c r="AI40" s="269"/>
      <c r="AJ40" s="269"/>
      <c r="AK40" s="269"/>
      <c r="AL40" s="269"/>
      <c r="AM40" s="269"/>
      <c r="AN40" s="269"/>
    </row>
    <row r="41" spans="3:40" s="1" customFormat="1" ht="12.6" customHeight="1" x14ac:dyDescent="0.2">
      <c r="C41" s="267" t="s">
        <v>153</v>
      </c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55">
        <v>48</v>
      </c>
      <c r="Z41" s="255"/>
      <c r="AA41" s="255"/>
      <c r="AB41" s="268" t="s">
        <v>22</v>
      </c>
      <c r="AC41" s="268"/>
      <c r="AD41" s="268"/>
      <c r="AE41" s="268"/>
      <c r="AF41" s="268"/>
      <c r="AG41" s="268"/>
      <c r="AH41" s="269" t="s">
        <v>22</v>
      </c>
      <c r="AI41" s="269"/>
      <c r="AJ41" s="269"/>
      <c r="AK41" s="269"/>
      <c r="AL41" s="269"/>
      <c r="AM41" s="269"/>
      <c r="AN41" s="269"/>
    </row>
    <row r="42" spans="3:40" s="1" customFormat="1" ht="12.6" customHeight="1" x14ac:dyDescent="0.2">
      <c r="C42" s="267" t="s">
        <v>154</v>
      </c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55">
        <v>49</v>
      </c>
      <c r="Z42" s="255"/>
      <c r="AA42" s="255"/>
      <c r="AB42" s="268" t="s">
        <v>22</v>
      </c>
      <c r="AC42" s="268"/>
      <c r="AD42" s="268"/>
      <c r="AE42" s="268"/>
      <c r="AF42" s="268"/>
      <c r="AG42" s="268"/>
      <c r="AH42" s="269" t="s">
        <v>22</v>
      </c>
      <c r="AI42" s="269"/>
      <c r="AJ42" s="269"/>
      <c r="AK42" s="269"/>
      <c r="AL42" s="269"/>
      <c r="AM42" s="269"/>
      <c r="AN42" s="269"/>
    </row>
    <row r="43" spans="3:40" s="1" customFormat="1" ht="12.6" customHeight="1" x14ac:dyDescent="0.2">
      <c r="C43" s="260" t="s">
        <v>133</v>
      </c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55">
        <v>50</v>
      </c>
      <c r="Z43" s="255"/>
      <c r="AA43" s="255"/>
      <c r="AB43" s="271">
        <v>0</v>
      </c>
      <c r="AC43" s="271"/>
      <c r="AD43" s="271"/>
      <c r="AE43" s="271"/>
      <c r="AF43" s="271"/>
      <c r="AG43" s="271"/>
      <c r="AH43" s="272">
        <v>0</v>
      </c>
      <c r="AI43" s="272"/>
      <c r="AJ43" s="272"/>
      <c r="AK43" s="272"/>
      <c r="AL43" s="272"/>
      <c r="AM43" s="272"/>
      <c r="AN43" s="272"/>
    </row>
    <row r="44" spans="3:40" s="1" customFormat="1" ht="12" customHeight="1" x14ac:dyDescent="0.2">
      <c r="C44" s="242" t="s">
        <v>134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55">
        <v>51</v>
      </c>
      <c r="Z44" s="255"/>
      <c r="AA44" s="255"/>
      <c r="AB44" s="276"/>
      <c r="AC44" s="276"/>
      <c r="AD44" s="276"/>
      <c r="AE44" s="276"/>
      <c r="AF44" s="276"/>
      <c r="AG44" s="276"/>
      <c r="AH44" s="256"/>
      <c r="AI44" s="256"/>
      <c r="AJ44" s="256"/>
      <c r="AK44" s="256"/>
      <c r="AL44" s="256"/>
      <c r="AM44" s="256"/>
      <c r="AN44" s="256"/>
    </row>
    <row r="45" spans="3:40" s="1" customFormat="1" ht="15" customHeight="1" x14ac:dyDescent="0.2">
      <c r="C45" s="242" t="s">
        <v>155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61">
        <v>60</v>
      </c>
      <c r="Z45" s="261"/>
      <c r="AA45" s="261"/>
      <c r="AB45" s="264">
        <f>AB47+AB57+AB54</f>
        <v>2704060</v>
      </c>
      <c r="AC45" s="265"/>
      <c r="AD45" s="265"/>
      <c r="AE45" s="265"/>
      <c r="AF45" s="265"/>
      <c r="AG45" s="266"/>
      <c r="AH45" s="277">
        <f>AH47+AH57</f>
        <v>479432</v>
      </c>
      <c r="AI45" s="277"/>
      <c r="AJ45" s="277"/>
      <c r="AK45" s="277"/>
      <c r="AL45" s="277"/>
      <c r="AM45" s="277"/>
      <c r="AN45" s="277"/>
    </row>
    <row r="46" spans="3:40" s="1" customFormat="1" ht="13.5" customHeight="1" x14ac:dyDescent="0.2">
      <c r="C46" s="247" t="s">
        <v>108</v>
      </c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63"/>
      <c r="Z46" s="64"/>
      <c r="AA46" s="65"/>
      <c r="AB46" s="278">
        <v>0</v>
      </c>
      <c r="AC46" s="278"/>
      <c r="AD46" s="278"/>
      <c r="AE46" s="278"/>
      <c r="AF46" s="278"/>
      <c r="AG46" s="278"/>
      <c r="AH46" s="279">
        <v>0</v>
      </c>
      <c r="AI46" s="279"/>
      <c r="AJ46" s="279"/>
      <c r="AK46" s="279"/>
      <c r="AL46" s="279"/>
      <c r="AM46" s="279"/>
      <c r="AN46" s="279"/>
    </row>
    <row r="47" spans="3:40" s="1" customFormat="1" ht="12" customHeight="1" x14ac:dyDescent="0.2">
      <c r="C47" s="242" t="s">
        <v>156</v>
      </c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55">
        <v>61</v>
      </c>
      <c r="Z47" s="255"/>
      <c r="AA47" s="255"/>
      <c r="AB47" s="270">
        <f>81454+857584</f>
        <v>939038</v>
      </c>
      <c r="AC47" s="270"/>
      <c r="AD47" s="270"/>
      <c r="AE47" s="270"/>
      <c r="AF47" s="270"/>
      <c r="AG47" s="270"/>
      <c r="AH47" s="273">
        <v>194544</v>
      </c>
      <c r="AI47" s="274"/>
      <c r="AJ47" s="274"/>
      <c r="AK47" s="274"/>
      <c r="AL47" s="274"/>
      <c r="AM47" s="274"/>
      <c r="AN47" s="275"/>
    </row>
    <row r="48" spans="3:40" s="1" customFormat="1" ht="12" customHeight="1" x14ac:dyDescent="0.2">
      <c r="C48" s="242" t="s">
        <v>157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55">
        <v>62</v>
      </c>
      <c r="Z48" s="255"/>
      <c r="AA48" s="255"/>
      <c r="AB48" s="271">
        <v>0</v>
      </c>
      <c r="AC48" s="271"/>
      <c r="AD48" s="271"/>
      <c r="AE48" s="271"/>
      <c r="AF48" s="271"/>
      <c r="AG48" s="271"/>
      <c r="AH48" s="272">
        <v>0</v>
      </c>
      <c r="AI48" s="272"/>
      <c r="AJ48" s="272"/>
      <c r="AK48" s="272"/>
      <c r="AL48" s="272"/>
      <c r="AM48" s="272"/>
      <c r="AN48" s="272"/>
    </row>
    <row r="49" spans="3:43" s="1" customFormat="1" ht="12" customHeight="1" x14ac:dyDescent="0.2">
      <c r="C49" s="280" t="s">
        <v>158</v>
      </c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39">
        <v>63</v>
      </c>
      <c r="Z49" s="239"/>
      <c r="AA49" s="239"/>
      <c r="AB49" s="281"/>
      <c r="AC49" s="281"/>
      <c r="AD49" s="281"/>
      <c r="AE49" s="281"/>
      <c r="AF49" s="281"/>
      <c r="AG49" s="281"/>
      <c r="AH49" s="282" t="s">
        <v>22</v>
      </c>
      <c r="AI49" s="282"/>
      <c r="AJ49" s="282"/>
      <c r="AK49" s="282"/>
      <c r="AL49" s="282"/>
      <c r="AM49" s="282"/>
      <c r="AN49" s="282"/>
    </row>
    <row r="50" spans="3:43" s="1" customFormat="1" ht="35.1" customHeight="1" x14ac:dyDescent="0.2">
      <c r="C50" s="283" t="s">
        <v>159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39">
        <v>64</v>
      </c>
      <c r="Z50" s="239"/>
      <c r="AA50" s="239"/>
      <c r="AB50" s="284" t="s">
        <v>22</v>
      </c>
      <c r="AC50" s="284"/>
      <c r="AD50" s="284"/>
      <c r="AE50" s="284"/>
      <c r="AF50" s="284"/>
      <c r="AG50" s="284"/>
      <c r="AH50" s="282" t="s">
        <v>22</v>
      </c>
      <c r="AI50" s="282"/>
      <c r="AJ50" s="282"/>
      <c r="AK50" s="282"/>
      <c r="AL50" s="282"/>
      <c r="AM50" s="282"/>
      <c r="AN50" s="282"/>
    </row>
    <row r="51" spans="3:43" s="1" customFormat="1" ht="12" customHeight="1" x14ac:dyDescent="0.2">
      <c r="C51" s="280" t="s">
        <v>160</v>
      </c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39">
        <v>65</v>
      </c>
      <c r="Z51" s="239"/>
      <c r="AA51" s="239"/>
      <c r="AB51" s="284" t="s">
        <v>22</v>
      </c>
      <c r="AC51" s="284"/>
      <c r="AD51" s="284"/>
      <c r="AE51" s="284"/>
      <c r="AF51" s="284"/>
      <c r="AG51" s="284"/>
      <c r="AH51" s="282" t="s">
        <v>22</v>
      </c>
      <c r="AI51" s="282"/>
      <c r="AJ51" s="282"/>
      <c r="AK51" s="282"/>
      <c r="AL51" s="282"/>
      <c r="AM51" s="282"/>
      <c r="AN51" s="282"/>
    </row>
    <row r="52" spans="3:43" s="1" customFormat="1" ht="12" customHeight="1" x14ac:dyDescent="0.2">
      <c r="C52" s="280" t="s">
        <v>161</v>
      </c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39">
        <v>66</v>
      </c>
      <c r="Z52" s="239"/>
      <c r="AA52" s="239"/>
      <c r="AB52" s="284" t="s">
        <v>22</v>
      </c>
      <c r="AC52" s="284"/>
      <c r="AD52" s="284"/>
      <c r="AE52" s="284"/>
      <c r="AF52" s="284"/>
      <c r="AG52" s="284"/>
      <c r="AH52" s="282" t="s">
        <v>22</v>
      </c>
      <c r="AI52" s="282"/>
      <c r="AJ52" s="282"/>
      <c r="AK52" s="282"/>
      <c r="AL52" s="282"/>
      <c r="AM52" s="282"/>
      <c r="AN52" s="282"/>
    </row>
    <row r="53" spans="3:43" s="1" customFormat="1" ht="12" customHeight="1" x14ac:dyDescent="0.2">
      <c r="C53" s="280" t="s">
        <v>162</v>
      </c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39">
        <v>67</v>
      </c>
      <c r="Z53" s="239"/>
      <c r="AA53" s="239"/>
      <c r="AB53" s="284" t="s">
        <v>22</v>
      </c>
      <c r="AC53" s="284"/>
      <c r="AD53" s="284"/>
      <c r="AE53" s="284"/>
      <c r="AF53" s="284"/>
      <c r="AG53" s="284"/>
      <c r="AH53" s="282" t="s">
        <v>22</v>
      </c>
      <c r="AI53" s="282"/>
      <c r="AJ53" s="282"/>
      <c r="AK53" s="282"/>
      <c r="AL53" s="282"/>
      <c r="AM53" s="282"/>
      <c r="AN53" s="282"/>
    </row>
    <row r="54" spans="3:43" s="1" customFormat="1" ht="12" customHeight="1" x14ac:dyDescent="0.2">
      <c r="C54" s="280" t="s">
        <v>163</v>
      </c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39">
        <v>68</v>
      </c>
      <c r="Z54" s="239"/>
      <c r="AA54" s="239"/>
      <c r="AB54" s="270">
        <f>300000-300000</f>
        <v>0</v>
      </c>
      <c r="AC54" s="270"/>
      <c r="AD54" s="270"/>
      <c r="AE54" s="270"/>
      <c r="AF54" s="270"/>
      <c r="AG54" s="270"/>
      <c r="AH54" s="251">
        <v>0</v>
      </c>
      <c r="AI54" s="251"/>
      <c r="AJ54" s="251"/>
      <c r="AK54" s="251"/>
      <c r="AL54" s="251"/>
      <c r="AM54" s="251"/>
      <c r="AN54" s="251"/>
    </row>
    <row r="55" spans="3:43" s="1" customFormat="1" ht="12" customHeight="1" x14ac:dyDescent="0.2">
      <c r="C55" s="242" t="s">
        <v>153</v>
      </c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39">
        <v>69</v>
      </c>
      <c r="Z55" s="239"/>
      <c r="AA55" s="239"/>
      <c r="AB55" s="252">
        <v>0</v>
      </c>
      <c r="AC55" s="252"/>
      <c r="AD55" s="252"/>
      <c r="AE55" s="252"/>
      <c r="AF55" s="252"/>
      <c r="AG55" s="252"/>
      <c r="AH55" s="251">
        <v>0</v>
      </c>
      <c r="AI55" s="251"/>
      <c r="AJ55" s="251"/>
      <c r="AK55" s="251"/>
      <c r="AL55" s="251"/>
      <c r="AM55" s="251"/>
      <c r="AN55" s="251"/>
    </row>
    <row r="56" spans="3:43" s="1" customFormat="1" ht="12" customHeight="1" x14ac:dyDescent="0.2">
      <c r="C56" s="242" t="s">
        <v>164</v>
      </c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39">
        <v>70</v>
      </c>
      <c r="Z56" s="239"/>
      <c r="AA56" s="239"/>
      <c r="AB56" s="252">
        <v>0</v>
      </c>
      <c r="AC56" s="252"/>
      <c r="AD56" s="252"/>
      <c r="AE56" s="252"/>
      <c r="AF56" s="252"/>
      <c r="AG56" s="252"/>
      <c r="AH56" s="251">
        <v>0</v>
      </c>
      <c r="AI56" s="251"/>
      <c r="AJ56" s="251"/>
      <c r="AK56" s="251"/>
      <c r="AL56" s="251"/>
      <c r="AM56" s="251"/>
      <c r="AN56" s="251"/>
    </row>
    <row r="57" spans="3:43" s="1" customFormat="1" ht="12.6" customHeight="1" x14ac:dyDescent="0.2">
      <c r="C57" s="260" t="s">
        <v>142</v>
      </c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39">
        <v>71</v>
      </c>
      <c r="Z57" s="239"/>
      <c r="AA57" s="239"/>
      <c r="AB57" s="270">
        <f>1764222+800</f>
        <v>1765022</v>
      </c>
      <c r="AC57" s="270"/>
      <c r="AD57" s="270"/>
      <c r="AE57" s="270"/>
      <c r="AF57" s="270"/>
      <c r="AG57" s="270"/>
      <c r="AH57" s="285">
        <v>284888</v>
      </c>
      <c r="AI57" s="285"/>
      <c r="AJ57" s="285"/>
      <c r="AK57" s="285"/>
      <c r="AL57" s="285"/>
      <c r="AM57" s="285"/>
      <c r="AN57" s="285"/>
    </row>
    <row r="58" spans="3:43" s="1" customFormat="1" ht="23.85" customHeight="1" thickBot="1" x14ac:dyDescent="0.25">
      <c r="C58" s="286" t="s">
        <v>165</v>
      </c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7">
        <v>80</v>
      </c>
      <c r="Z58" s="287"/>
      <c r="AA58" s="287"/>
      <c r="AB58" s="262">
        <f>AB32-AB45</f>
        <v>-2702210</v>
      </c>
      <c r="AC58" s="262"/>
      <c r="AD58" s="262"/>
      <c r="AE58" s="262"/>
      <c r="AF58" s="262"/>
      <c r="AG58" s="262"/>
      <c r="AH58" s="288">
        <f>AH32-AH45</f>
        <v>-479432</v>
      </c>
      <c r="AI58" s="289"/>
      <c r="AJ58" s="289"/>
      <c r="AK58" s="289"/>
      <c r="AL58" s="289"/>
      <c r="AM58" s="289"/>
      <c r="AN58" s="290"/>
      <c r="AQ58" s="110"/>
    </row>
    <row r="60" spans="3:43" ht="12" thickBot="1" x14ac:dyDescent="0.25">
      <c r="AH60" s="4"/>
      <c r="AI60" s="4"/>
      <c r="AJ60" s="4"/>
      <c r="AK60" s="4"/>
      <c r="AL60" s="4"/>
      <c r="AM60" s="4"/>
      <c r="AN60" s="4" t="s">
        <v>14</v>
      </c>
    </row>
    <row r="61" spans="3:43" s="1" customFormat="1" ht="23.85" customHeight="1" x14ac:dyDescent="0.2">
      <c r="C61" s="291" t="s">
        <v>84</v>
      </c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31" t="s">
        <v>16</v>
      </c>
      <c r="Z61" s="231"/>
      <c r="AA61" s="231"/>
      <c r="AB61" s="231" t="s">
        <v>85</v>
      </c>
      <c r="AC61" s="231"/>
      <c r="AD61" s="231"/>
      <c r="AE61" s="231"/>
      <c r="AF61" s="231"/>
      <c r="AG61" s="231"/>
      <c r="AH61" s="232" t="s">
        <v>86</v>
      </c>
      <c r="AI61" s="232"/>
      <c r="AJ61" s="232"/>
      <c r="AK61" s="232"/>
      <c r="AL61" s="232"/>
      <c r="AM61" s="232"/>
      <c r="AN61" s="232"/>
    </row>
    <row r="62" spans="3:43" s="1" customFormat="1" ht="11.25" customHeight="1" x14ac:dyDescent="0.2">
      <c r="C62" s="234">
        <v>1</v>
      </c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5">
        <v>2</v>
      </c>
      <c r="Z62" s="235"/>
      <c r="AA62" s="235"/>
      <c r="AB62" s="235">
        <v>3</v>
      </c>
      <c r="AC62" s="235"/>
      <c r="AD62" s="235"/>
      <c r="AE62" s="235"/>
      <c r="AF62" s="235"/>
      <c r="AG62" s="235"/>
      <c r="AH62" s="236">
        <v>4</v>
      </c>
      <c r="AI62" s="236"/>
      <c r="AJ62" s="236"/>
      <c r="AK62" s="236"/>
      <c r="AL62" s="236"/>
      <c r="AM62" s="236"/>
      <c r="AN62" s="236"/>
    </row>
    <row r="63" spans="3:43" s="1" customFormat="1" ht="22.5" customHeight="1" x14ac:dyDescent="0.2">
      <c r="C63" s="237" t="s">
        <v>166</v>
      </c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</row>
    <row r="64" spans="3:43" s="1" customFormat="1" ht="12" customHeight="1" x14ac:dyDescent="0.2">
      <c r="C64" s="238" t="s">
        <v>167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63">
        <v>90</v>
      </c>
      <c r="Z64" s="263"/>
      <c r="AA64" s="263"/>
      <c r="AB64" s="240">
        <f>SUM(AB65:AG69)</f>
        <v>29701674</v>
      </c>
      <c r="AC64" s="240"/>
      <c r="AD64" s="240"/>
      <c r="AE64" s="240"/>
      <c r="AF64" s="240"/>
      <c r="AG64" s="240"/>
      <c r="AH64" s="264">
        <v>4483792</v>
      </c>
      <c r="AI64" s="265"/>
      <c r="AJ64" s="265"/>
      <c r="AK64" s="265"/>
      <c r="AL64" s="265"/>
      <c r="AM64" s="265"/>
      <c r="AN64" s="292"/>
    </row>
    <row r="65" spans="3:44" s="1" customFormat="1" ht="12" customHeight="1" x14ac:dyDescent="0.2">
      <c r="C65" s="247" t="s">
        <v>108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63"/>
      <c r="Z65" s="64"/>
      <c r="AA65" s="65"/>
      <c r="AB65" s="278">
        <v>0</v>
      </c>
      <c r="AC65" s="278"/>
      <c r="AD65" s="278"/>
      <c r="AE65" s="278"/>
      <c r="AF65" s="278"/>
      <c r="AG65" s="278"/>
      <c r="AH65" s="279">
        <v>0</v>
      </c>
      <c r="AI65" s="279"/>
      <c r="AJ65" s="279"/>
      <c r="AK65" s="279"/>
      <c r="AL65" s="279"/>
      <c r="AM65" s="279"/>
      <c r="AN65" s="279"/>
    </row>
    <row r="66" spans="3:44" s="1" customFormat="1" ht="12" customHeight="1" x14ac:dyDescent="0.2">
      <c r="C66" s="242" t="s">
        <v>168</v>
      </c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39">
        <v>91</v>
      </c>
      <c r="Z66" s="239"/>
      <c r="AA66" s="239"/>
      <c r="AB66" s="252">
        <v>0</v>
      </c>
      <c r="AC66" s="252"/>
      <c r="AD66" s="252"/>
      <c r="AE66" s="252"/>
      <c r="AF66" s="252"/>
      <c r="AG66" s="252"/>
      <c r="AH66" s="251">
        <v>0</v>
      </c>
      <c r="AI66" s="251"/>
      <c r="AJ66" s="251"/>
      <c r="AK66" s="251"/>
      <c r="AL66" s="251"/>
      <c r="AM66" s="251"/>
      <c r="AN66" s="251"/>
    </row>
    <row r="67" spans="3:44" s="1" customFormat="1" ht="12" customHeight="1" x14ac:dyDescent="0.2">
      <c r="C67" s="242" t="s">
        <v>169</v>
      </c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39">
        <v>92</v>
      </c>
      <c r="Z67" s="239"/>
      <c r="AA67" s="239"/>
      <c r="AB67" s="294">
        <f>1594000+327000-300000</f>
        <v>1621000</v>
      </c>
      <c r="AC67" s="294"/>
      <c r="AD67" s="294"/>
      <c r="AE67" s="294"/>
      <c r="AF67" s="294"/>
      <c r="AG67" s="294"/>
      <c r="AH67" s="246">
        <v>3517598000</v>
      </c>
      <c r="AI67" s="246"/>
      <c r="AJ67" s="246"/>
      <c r="AK67" s="246"/>
      <c r="AL67" s="246"/>
      <c r="AM67" s="246"/>
      <c r="AN67" s="246"/>
    </row>
    <row r="68" spans="3:44" s="1" customFormat="1" ht="12" customHeight="1" x14ac:dyDescent="0.2">
      <c r="C68" s="242" t="s">
        <v>170</v>
      </c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39">
        <v>93</v>
      </c>
      <c r="Z68" s="239"/>
      <c r="AA68" s="239"/>
      <c r="AB68" s="294">
        <v>14</v>
      </c>
      <c r="AC68" s="294"/>
      <c r="AD68" s="294"/>
      <c r="AE68" s="294"/>
      <c r="AF68" s="294"/>
      <c r="AG68" s="294"/>
      <c r="AH68" s="246">
        <v>3078000</v>
      </c>
      <c r="AI68" s="246"/>
      <c r="AJ68" s="246"/>
      <c r="AK68" s="246"/>
      <c r="AL68" s="246"/>
      <c r="AM68" s="246"/>
      <c r="AN68" s="246"/>
    </row>
    <row r="69" spans="3:44" s="1" customFormat="1" ht="12" customHeight="1" x14ac:dyDescent="0.2">
      <c r="C69" s="242" t="s">
        <v>134</v>
      </c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59">
        <v>94</v>
      </c>
      <c r="Z69" s="259"/>
      <c r="AA69" s="259"/>
      <c r="AB69" s="294">
        <f>8225044+19455616+400000</f>
        <v>28080660</v>
      </c>
      <c r="AC69" s="294"/>
      <c r="AD69" s="294"/>
      <c r="AE69" s="294"/>
      <c r="AF69" s="294"/>
      <c r="AG69" s="294"/>
      <c r="AH69" s="246">
        <v>963116000</v>
      </c>
      <c r="AI69" s="246"/>
      <c r="AJ69" s="246"/>
      <c r="AK69" s="246"/>
      <c r="AL69" s="246"/>
      <c r="AM69" s="246"/>
      <c r="AN69" s="246"/>
    </row>
    <row r="70" spans="3:44" s="1" customFormat="1" ht="12" customHeight="1" x14ac:dyDescent="0.2">
      <c r="C70" s="242" t="s">
        <v>171</v>
      </c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95">
        <v>100</v>
      </c>
      <c r="Z70" s="295"/>
      <c r="AA70" s="295"/>
      <c r="AB70" s="257">
        <f>SUM(AB71:AG76)</f>
        <v>20106234</v>
      </c>
      <c r="AC70" s="257"/>
      <c r="AD70" s="257"/>
      <c r="AE70" s="257"/>
      <c r="AF70" s="257"/>
      <c r="AG70" s="257"/>
      <c r="AH70" s="262">
        <v>6550178</v>
      </c>
      <c r="AI70" s="262"/>
      <c r="AJ70" s="262"/>
      <c r="AK70" s="262"/>
      <c r="AL70" s="262"/>
      <c r="AM70" s="262"/>
      <c r="AN70" s="262"/>
    </row>
    <row r="71" spans="3:44" s="1" customFormat="1" ht="12" customHeight="1" x14ac:dyDescent="0.2">
      <c r="C71" s="247" t="s">
        <v>108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63"/>
      <c r="Z71" s="64"/>
      <c r="AA71" s="65"/>
      <c r="AB71" s="278">
        <v>0</v>
      </c>
      <c r="AC71" s="278"/>
      <c r="AD71" s="278"/>
      <c r="AE71" s="278"/>
      <c r="AF71" s="278"/>
      <c r="AG71" s="278"/>
      <c r="AH71" s="279">
        <v>0</v>
      </c>
      <c r="AI71" s="279"/>
      <c r="AJ71" s="279"/>
      <c r="AK71" s="279"/>
      <c r="AL71" s="279"/>
      <c r="AM71" s="279"/>
      <c r="AN71" s="279"/>
    </row>
    <row r="72" spans="3:44" s="1" customFormat="1" ht="12.75" customHeight="1" x14ac:dyDescent="0.2">
      <c r="C72" s="242" t="s">
        <v>172</v>
      </c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93">
        <v>101</v>
      </c>
      <c r="Z72" s="293"/>
      <c r="AA72" s="293"/>
      <c r="AB72" s="294">
        <f>1257324+7632749+31219</f>
        <v>8921292</v>
      </c>
      <c r="AC72" s="294"/>
      <c r="AD72" s="294"/>
      <c r="AE72" s="294"/>
      <c r="AF72" s="294"/>
      <c r="AG72" s="294"/>
      <c r="AH72" s="246">
        <v>6363593000</v>
      </c>
      <c r="AI72" s="246"/>
      <c r="AJ72" s="246"/>
      <c r="AK72" s="246"/>
      <c r="AL72" s="246"/>
      <c r="AM72" s="246"/>
      <c r="AN72" s="246"/>
    </row>
    <row r="73" spans="3:44" s="1" customFormat="1" ht="10.5" customHeight="1" x14ac:dyDescent="0.2">
      <c r="C73" s="296" t="s">
        <v>173</v>
      </c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3">
        <v>102</v>
      </c>
      <c r="Z73" s="293"/>
      <c r="AA73" s="293"/>
      <c r="AB73" s="284" t="s">
        <v>22</v>
      </c>
      <c r="AC73" s="284"/>
      <c r="AD73" s="284"/>
      <c r="AE73" s="284"/>
      <c r="AF73" s="284"/>
      <c r="AG73" s="284"/>
      <c r="AH73" s="282" t="s">
        <v>22</v>
      </c>
      <c r="AI73" s="282"/>
      <c r="AJ73" s="282"/>
      <c r="AK73" s="282"/>
      <c r="AL73" s="282"/>
      <c r="AM73" s="282"/>
      <c r="AN73" s="282"/>
    </row>
    <row r="74" spans="3:44" s="1" customFormat="1" ht="10.5" customHeight="1" x14ac:dyDescent="0.2">
      <c r="C74" s="242" t="s">
        <v>174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93">
        <v>103</v>
      </c>
      <c r="Z74" s="293"/>
      <c r="AA74" s="293"/>
      <c r="AB74" s="252">
        <v>0</v>
      </c>
      <c r="AC74" s="252"/>
      <c r="AD74" s="252"/>
      <c r="AE74" s="252"/>
      <c r="AF74" s="252"/>
      <c r="AG74" s="252"/>
      <c r="AH74" s="251">
        <v>0</v>
      </c>
      <c r="AI74" s="251"/>
      <c r="AJ74" s="251"/>
      <c r="AK74" s="251"/>
      <c r="AL74" s="251"/>
      <c r="AM74" s="251"/>
      <c r="AN74" s="251"/>
    </row>
    <row r="75" spans="3:44" s="1" customFormat="1" ht="12" customHeight="1" x14ac:dyDescent="0.2">
      <c r="C75" s="242" t="s">
        <v>175</v>
      </c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93">
        <v>104</v>
      </c>
      <c r="Z75" s="293"/>
      <c r="AA75" s="293"/>
      <c r="AB75" s="252">
        <v>0</v>
      </c>
      <c r="AC75" s="252"/>
      <c r="AD75" s="252"/>
      <c r="AE75" s="252"/>
      <c r="AF75" s="252"/>
      <c r="AG75" s="252"/>
      <c r="AH75" s="251">
        <v>0</v>
      </c>
      <c r="AI75" s="251"/>
      <c r="AJ75" s="251"/>
      <c r="AK75" s="251"/>
      <c r="AL75" s="251"/>
      <c r="AM75" s="251"/>
      <c r="AN75" s="251"/>
    </row>
    <row r="76" spans="3:44" s="1" customFormat="1" ht="12" customHeight="1" x14ac:dyDescent="0.2">
      <c r="C76" s="242" t="s">
        <v>176</v>
      </c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93">
        <v>105</v>
      </c>
      <c r="Z76" s="293"/>
      <c r="AA76" s="293"/>
      <c r="AB76" s="294">
        <f>995115+10189827</f>
        <v>11184942</v>
      </c>
      <c r="AC76" s="294"/>
      <c r="AD76" s="294"/>
      <c r="AE76" s="294"/>
      <c r="AF76" s="294"/>
      <c r="AG76" s="294"/>
      <c r="AH76" s="246">
        <v>186585000</v>
      </c>
      <c r="AI76" s="246"/>
      <c r="AJ76" s="246"/>
      <c r="AK76" s="246"/>
      <c r="AL76" s="246"/>
      <c r="AM76" s="246"/>
      <c r="AN76" s="246"/>
    </row>
    <row r="77" spans="3:44" s="1" customFormat="1" ht="23.85" customHeight="1" x14ac:dyDescent="0.2">
      <c r="C77" s="260" t="s">
        <v>177</v>
      </c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95">
        <v>110</v>
      </c>
      <c r="Z77" s="295"/>
      <c r="AA77" s="295"/>
      <c r="AB77" s="262">
        <f>AB64-AB70</f>
        <v>9595440</v>
      </c>
      <c r="AC77" s="262"/>
      <c r="AD77" s="262"/>
      <c r="AE77" s="262"/>
      <c r="AF77" s="262"/>
      <c r="AG77" s="262"/>
      <c r="AH77" s="300">
        <f>AH64-AH70</f>
        <v>-2066386</v>
      </c>
      <c r="AI77" s="265"/>
      <c r="AJ77" s="265"/>
      <c r="AK77" s="265"/>
      <c r="AL77" s="265"/>
      <c r="AM77" s="265"/>
      <c r="AN77" s="292"/>
      <c r="AQ77" s="110"/>
    </row>
    <row r="78" spans="3:44" s="1" customFormat="1" ht="12.6" customHeight="1" x14ac:dyDescent="0.2">
      <c r="C78" s="267" t="s">
        <v>178</v>
      </c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95">
        <v>120</v>
      </c>
      <c r="Z78" s="295"/>
      <c r="AA78" s="295"/>
      <c r="AB78" s="301">
        <v>-57413</v>
      </c>
      <c r="AC78" s="301"/>
      <c r="AD78" s="301"/>
      <c r="AE78" s="301"/>
      <c r="AF78" s="301"/>
      <c r="AG78" s="301"/>
      <c r="AH78" s="302">
        <v>5354</v>
      </c>
      <c r="AI78" s="302"/>
      <c r="AJ78" s="302"/>
      <c r="AK78" s="302"/>
      <c r="AL78" s="302"/>
      <c r="AM78" s="302"/>
      <c r="AN78" s="302"/>
    </row>
    <row r="79" spans="3:44" s="1" customFormat="1" ht="23.85" customHeight="1" x14ac:dyDescent="0.2">
      <c r="C79" s="267" t="s">
        <v>179</v>
      </c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95">
        <v>130</v>
      </c>
      <c r="Z79" s="295"/>
      <c r="AA79" s="295"/>
      <c r="AB79" s="262">
        <f>AB77+AB58+AB30</f>
        <v>3526569</v>
      </c>
      <c r="AC79" s="262"/>
      <c r="AD79" s="262"/>
      <c r="AE79" s="262"/>
      <c r="AF79" s="262"/>
      <c r="AG79" s="262"/>
      <c r="AH79" s="262">
        <v>533695</v>
      </c>
      <c r="AI79" s="262"/>
      <c r="AJ79" s="262"/>
      <c r="AK79" s="262"/>
      <c r="AL79" s="262"/>
      <c r="AM79" s="262"/>
      <c r="AN79" s="262"/>
      <c r="AQ79" s="102"/>
      <c r="AR79" s="102"/>
    </row>
    <row r="80" spans="3:44" s="1" customFormat="1" ht="23.85" customHeight="1" x14ac:dyDescent="0.2">
      <c r="C80" s="267" t="s">
        <v>180</v>
      </c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95">
        <v>140</v>
      </c>
      <c r="Z80" s="295"/>
      <c r="AA80" s="295"/>
      <c r="AB80" s="299">
        <v>125654</v>
      </c>
      <c r="AC80" s="299"/>
      <c r="AD80" s="299"/>
      <c r="AE80" s="299"/>
      <c r="AF80" s="299"/>
      <c r="AG80" s="299"/>
      <c r="AH80" s="262">
        <v>214478</v>
      </c>
      <c r="AI80" s="262"/>
      <c r="AJ80" s="262"/>
      <c r="AK80" s="262"/>
      <c r="AL80" s="262"/>
      <c r="AM80" s="262"/>
      <c r="AN80" s="262"/>
      <c r="AQ80" s="102"/>
      <c r="AR80" s="102"/>
    </row>
    <row r="81" spans="3:44" s="1" customFormat="1" ht="12.6" customHeight="1" thickBot="1" x14ac:dyDescent="0.25">
      <c r="C81" s="286" t="s">
        <v>181</v>
      </c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97">
        <v>150</v>
      </c>
      <c r="Z81" s="297"/>
      <c r="AA81" s="297"/>
      <c r="AB81" s="298">
        <f>AB80+AB79+AB78</f>
        <v>3594810</v>
      </c>
      <c r="AC81" s="298"/>
      <c r="AD81" s="298"/>
      <c r="AE81" s="298"/>
      <c r="AF81" s="298"/>
      <c r="AG81" s="298"/>
      <c r="AH81" s="262">
        <v>748173</v>
      </c>
      <c r="AI81" s="262"/>
      <c r="AJ81" s="262"/>
      <c r="AK81" s="262"/>
      <c r="AL81" s="262"/>
      <c r="AM81" s="262"/>
      <c r="AN81" s="262"/>
      <c r="AQ81" s="102"/>
      <c r="AR81" s="102"/>
    </row>
    <row r="82" spans="3:44" s="1" customFormat="1" ht="12.75" customHeight="1" x14ac:dyDescent="0.2"/>
    <row r="85" spans="3:44" s="1" customFormat="1" ht="12.6" customHeight="1" x14ac:dyDescent="0.2">
      <c r="C85" s="33" t="s">
        <v>74</v>
      </c>
      <c r="D85" s="33"/>
      <c r="E85" s="33"/>
      <c r="F85" s="33"/>
      <c r="G85" s="33"/>
      <c r="H85" s="33"/>
      <c r="I85" s="33"/>
      <c r="L85" s="114" t="s">
        <v>230</v>
      </c>
      <c r="M85" s="114"/>
      <c r="N85" s="114"/>
      <c r="O85" s="114"/>
      <c r="P85" s="114"/>
      <c r="Q85" s="114"/>
      <c r="R85" s="114"/>
      <c r="S85" s="114"/>
      <c r="T85" s="114"/>
      <c r="W85" s="34"/>
      <c r="X85" s="34"/>
      <c r="Y85" s="34"/>
      <c r="Z85" s="34"/>
      <c r="AA85" s="34"/>
      <c r="AB85" s="34"/>
    </row>
    <row r="86" spans="3:44" s="1" customFormat="1" ht="11.25" customHeight="1" x14ac:dyDescent="0.2">
      <c r="L86" s="129" t="s">
        <v>75</v>
      </c>
      <c r="M86" s="129"/>
      <c r="N86" s="129"/>
      <c r="O86" s="129"/>
      <c r="P86" s="129"/>
      <c r="Q86" s="129"/>
      <c r="R86" s="129"/>
      <c r="S86" s="129"/>
      <c r="T86" s="129"/>
      <c r="W86" s="50" t="s">
        <v>76</v>
      </c>
      <c r="X86" s="50"/>
      <c r="Y86" s="50"/>
      <c r="Z86" s="50"/>
      <c r="AA86" s="50"/>
      <c r="AB86" s="50"/>
    </row>
    <row r="87" spans="3:44" s="1" customFormat="1" ht="11.25" customHeight="1" x14ac:dyDescent="0.2"/>
    <row r="88" spans="3:44" s="1" customFormat="1" ht="11.25" customHeight="1" x14ac:dyDescent="0.2"/>
    <row r="89" spans="3:44" s="1" customFormat="1" ht="12.6" customHeight="1" x14ac:dyDescent="0.2">
      <c r="C89" s="51"/>
      <c r="D89" s="51"/>
      <c r="E89" s="51"/>
      <c r="F89" s="51"/>
      <c r="G89" s="51"/>
      <c r="H89" s="51"/>
      <c r="I89" s="51" t="s">
        <v>77</v>
      </c>
      <c r="L89" s="114" t="s">
        <v>78</v>
      </c>
      <c r="M89" s="114"/>
      <c r="N89" s="114"/>
      <c r="O89" s="114"/>
      <c r="P89" s="114"/>
      <c r="Q89" s="114"/>
      <c r="R89" s="114"/>
      <c r="S89" s="114"/>
      <c r="T89" s="114"/>
      <c r="W89" s="34"/>
      <c r="X89" s="34"/>
      <c r="Y89" s="34"/>
      <c r="Z89" s="34"/>
      <c r="AA89" s="34"/>
      <c r="AB89" s="34"/>
    </row>
    <row r="90" spans="3:44" s="1" customFormat="1" ht="11.25" customHeight="1" x14ac:dyDescent="0.2">
      <c r="L90" s="129" t="s">
        <v>75</v>
      </c>
      <c r="M90" s="129"/>
      <c r="N90" s="129"/>
      <c r="O90" s="129"/>
      <c r="P90" s="129"/>
      <c r="Q90" s="129"/>
      <c r="R90" s="129"/>
      <c r="S90" s="129"/>
      <c r="T90" s="129"/>
      <c r="W90" s="50" t="s">
        <v>76</v>
      </c>
      <c r="X90" s="50"/>
      <c r="Y90" s="50"/>
      <c r="Z90" s="50"/>
      <c r="AA90" s="50"/>
      <c r="AB90" s="50"/>
    </row>
    <row r="94" spans="3:44" x14ac:dyDescent="0.2">
      <c r="G94" s="1" t="s">
        <v>79</v>
      </c>
    </row>
  </sheetData>
  <mergeCells count="267">
    <mergeCell ref="C80:X80"/>
    <mergeCell ref="Y80:AA80"/>
    <mergeCell ref="AB80:AG80"/>
    <mergeCell ref="AH80:AN80"/>
    <mergeCell ref="L89:T89"/>
    <mergeCell ref="AB77:AG77"/>
    <mergeCell ref="AH77:AN77"/>
    <mergeCell ref="C78:X78"/>
    <mergeCell ref="Y78:AA78"/>
    <mergeCell ref="AB78:AG78"/>
    <mergeCell ref="AH78:AN78"/>
    <mergeCell ref="C79:X79"/>
    <mergeCell ref="Y79:AA79"/>
    <mergeCell ref="AB79:AG79"/>
    <mergeCell ref="AH79:AN79"/>
    <mergeCell ref="Y72:AA72"/>
    <mergeCell ref="AB72:AG72"/>
    <mergeCell ref="AH72:AN72"/>
    <mergeCell ref="C73:X73"/>
    <mergeCell ref="Y73:AA73"/>
    <mergeCell ref="AB73:AG73"/>
    <mergeCell ref="AH73:AN73"/>
    <mergeCell ref="L90:T90"/>
    <mergeCell ref="C81:X81"/>
    <mergeCell ref="Y81:AA81"/>
    <mergeCell ref="AB81:AG81"/>
    <mergeCell ref="AH81:AN81"/>
    <mergeCell ref="L85:T85"/>
    <mergeCell ref="L86:T86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7:X77"/>
    <mergeCell ref="Y77:AA77"/>
    <mergeCell ref="C74:X74"/>
    <mergeCell ref="Y74:AA74"/>
    <mergeCell ref="AB74:AG74"/>
    <mergeCell ref="AH74:AN74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71:X71"/>
    <mergeCell ref="AB71:AG71"/>
    <mergeCell ref="AH71:AN71"/>
    <mergeCell ref="C72:X72"/>
    <mergeCell ref="Y61:AA61"/>
    <mergeCell ref="AB61:AG61"/>
    <mergeCell ref="AH61:AN61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54:X54"/>
    <mergeCell ref="Y54:AA54"/>
    <mergeCell ref="AB54:AG54"/>
    <mergeCell ref="AH54:AN54"/>
    <mergeCell ref="C65:X65"/>
    <mergeCell ref="AB65:AG65"/>
    <mergeCell ref="AH65:AN65"/>
    <mergeCell ref="C66:X66"/>
    <mergeCell ref="Y66:AA66"/>
    <mergeCell ref="AB66:AG66"/>
    <mergeCell ref="AH66:AN66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8:X58"/>
    <mergeCell ref="Y58:AA58"/>
    <mergeCell ref="AB58:AG58"/>
    <mergeCell ref="AH58:AN58"/>
    <mergeCell ref="C61:X61"/>
    <mergeCell ref="C51:X51"/>
    <mergeCell ref="Y51:AA51"/>
    <mergeCell ref="AB51:AG51"/>
    <mergeCell ref="AH51:AN51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AH44:AN44"/>
    <mergeCell ref="C45:X45"/>
    <mergeCell ref="Y45:AA45"/>
    <mergeCell ref="AB45:AG45"/>
    <mergeCell ref="AH45:AN45"/>
    <mergeCell ref="C46:X46"/>
    <mergeCell ref="AB46:AG46"/>
    <mergeCell ref="AH46:AN46"/>
    <mergeCell ref="C55:X55"/>
    <mergeCell ref="Y55:AA55"/>
    <mergeCell ref="AB55:AG55"/>
    <mergeCell ref="AH55:AN55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0:X50"/>
    <mergeCell ref="Y50:AA50"/>
    <mergeCell ref="AB50:AG50"/>
    <mergeCell ref="AH50:AN50"/>
    <mergeCell ref="AH38:AN38"/>
    <mergeCell ref="C47:X47"/>
    <mergeCell ref="Y47:AA47"/>
    <mergeCell ref="AB47:AG47"/>
    <mergeCell ref="AH47:AN47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4:X44"/>
    <mergeCell ref="Y44:AA44"/>
    <mergeCell ref="AB44:AG44"/>
    <mergeCell ref="C39:X39"/>
    <mergeCell ref="Y39:AA39"/>
    <mergeCell ref="AB39:AG39"/>
    <mergeCell ref="AH39:AN39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8:X38"/>
    <mergeCell ref="Y38:AA38"/>
    <mergeCell ref="AB38:AG38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AH26:AN26"/>
    <mergeCell ref="C27:X27"/>
    <mergeCell ref="Y27:AA27"/>
    <mergeCell ref="AB27:AG27"/>
    <mergeCell ref="AH27:AN27"/>
    <mergeCell ref="C28:X28"/>
    <mergeCell ref="Y28:AA28"/>
    <mergeCell ref="AB28:AG28"/>
    <mergeCell ref="AH28:AN28"/>
    <mergeCell ref="AH19:AN19"/>
    <mergeCell ref="C29:X29"/>
    <mergeCell ref="Y29:AA29"/>
    <mergeCell ref="AB29:AG29"/>
    <mergeCell ref="AH29:AN29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6:X26"/>
    <mergeCell ref="Y26:AA26"/>
    <mergeCell ref="AB26:AG26"/>
    <mergeCell ref="C20:X20"/>
    <mergeCell ref="Y20:AA20"/>
    <mergeCell ref="AB20:AG20"/>
    <mergeCell ref="AH20:AN20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9:X19"/>
    <mergeCell ref="Y19:AA19"/>
    <mergeCell ref="AB19:AG19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Z2:AL2"/>
    <mergeCell ref="V3:AL3"/>
    <mergeCell ref="O5:AH5"/>
    <mergeCell ref="B8:AM8"/>
    <mergeCell ref="C10:X10"/>
    <mergeCell ref="Y10:AA10"/>
    <mergeCell ref="AB10:AG10"/>
    <mergeCell ref="AH10:AN10"/>
    <mergeCell ref="D7:AN7"/>
  </mergeCells>
  <pageMargins left="0.7" right="0.7" top="0.75" bottom="0.75" header="0.3" footer="0.3"/>
  <pageSetup paperSize="9" scale="93" orientation="portrait" verticalDpi="0" r:id="rId1"/>
  <rowBreaks count="1" manualBreakCount="1">
    <brk id="5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X111"/>
  <sheetViews>
    <sheetView topLeftCell="B79" zoomScaleNormal="100" workbookViewId="0">
      <selection activeCell="BP92" sqref="BP92:BU92"/>
    </sheetView>
  </sheetViews>
  <sheetFormatPr defaultColWidth="10.6640625" defaultRowHeight="11.25" x14ac:dyDescent="0.2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40625" style="1" customWidth="1"/>
    <col min="10" max="10" width="0.33203125" style="1" customWidth="1"/>
    <col min="11" max="11" width="1.33203125" style="1" customWidth="1"/>
    <col min="12" max="12" width="7" style="1" customWidth="1"/>
    <col min="13" max="13" width="3.1640625" style="1" customWidth="1"/>
    <col min="14" max="14" width="1.5" style="1" customWidth="1"/>
    <col min="15" max="15" width="1" style="1" customWidth="1"/>
    <col min="16" max="16" width="2" style="1" customWidth="1"/>
    <col min="17" max="17" width="2.5" style="1" customWidth="1"/>
    <col min="18" max="19" width="5.1640625" style="1" customWidth="1"/>
    <col min="20" max="20" width="0.33203125" style="1" customWidth="1"/>
    <col min="21" max="21" width="5.5" style="1" customWidth="1"/>
    <col min="22" max="22" width="3.6640625" style="1" customWidth="1"/>
    <col min="23" max="23" width="0.6640625" style="1" customWidth="1"/>
    <col min="24" max="24" width="1.1640625" style="1" customWidth="1"/>
    <col min="25" max="26" width="2" style="1" customWidth="1"/>
    <col min="27" max="27" width="5.1640625" style="1" customWidth="1"/>
    <col min="28" max="28" width="1.5" style="1" customWidth="1"/>
    <col min="29" max="29" width="3.1640625" style="1" customWidth="1"/>
    <col min="30" max="30" width="0.6640625" style="1" customWidth="1"/>
    <col min="31" max="31" width="3.1640625" style="1" customWidth="1"/>
    <col min="32" max="32" width="1.83203125" style="1" customWidth="1"/>
    <col min="33" max="33" width="1.5" style="1" customWidth="1"/>
    <col min="34" max="34" width="2.83203125" style="1" customWidth="1"/>
    <col min="35" max="35" width="5" style="1" customWidth="1"/>
    <col min="36" max="36" width="1" style="1" customWidth="1"/>
    <col min="37" max="37" width="0.33203125" style="1" customWidth="1"/>
    <col min="38" max="38" width="0.1640625" style="1" customWidth="1"/>
    <col min="39" max="39" width="1.6640625" style="1" customWidth="1"/>
    <col min="40" max="40" width="0.1640625" style="1" customWidth="1"/>
    <col min="41" max="41" width="1.5" style="1" customWidth="1"/>
    <col min="42" max="42" width="0.6640625" style="1" customWidth="1"/>
    <col min="43" max="43" width="3" style="1" customWidth="1"/>
    <col min="44" max="44" width="0.1640625" style="1" customWidth="1"/>
    <col min="45" max="45" width="2.5" style="1" customWidth="1"/>
    <col min="46" max="46" width="6.1640625" style="1" customWidth="1"/>
    <col min="47" max="47" width="1.33203125" style="1" customWidth="1"/>
    <col min="48" max="48" width="1.83203125" style="1" customWidth="1"/>
    <col min="49" max="49" width="0.1640625" style="1" customWidth="1"/>
    <col min="50" max="50" width="0.83203125" style="1" customWidth="1"/>
    <col min="51" max="51" width="4.5" style="1" customWidth="1"/>
    <col min="52" max="53" width="0.1640625" style="1" customWidth="1"/>
    <col min="54" max="54" width="1.5" style="1" customWidth="1"/>
    <col min="55" max="55" width="8.5" style="1" customWidth="1"/>
    <col min="56" max="57" width="0.1640625" style="1" customWidth="1"/>
    <col min="58" max="58" width="1.5" style="1" customWidth="1"/>
    <col min="59" max="59" width="2.5" style="1" customWidth="1"/>
    <col min="60" max="60" width="6.1640625" style="1" customWidth="1"/>
    <col min="61" max="62" width="0.1640625" style="1" customWidth="1"/>
    <col min="63" max="63" width="1.5" style="1" customWidth="1"/>
    <col min="64" max="64" width="8.5" style="1" customWidth="1"/>
    <col min="65" max="66" width="0.1640625" style="1" customWidth="1"/>
    <col min="67" max="68" width="0.6640625" style="1" customWidth="1"/>
    <col min="69" max="69" width="8.83203125" style="1" customWidth="1"/>
    <col min="70" max="70" width="6.83203125" style="1" customWidth="1"/>
    <col min="71" max="71" width="0.6640625" style="1" customWidth="1"/>
    <col min="72" max="73" width="0.1640625" style="1" customWidth="1"/>
    <col min="74" max="74" width="17.6640625" style="1" customWidth="1"/>
    <col min="75" max="75" width="0.1640625" style="1" customWidth="1"/>
    <col min="257" max="257" width="1.83203125" customWidth="1"/>
    <col min="258" max="258" width="0.6640625" customWidth="1"/>
    <col min="259" max="259" width="2.1640625" customWidth="1"/>
    <col min="260" max="260" width="2.5" customWidth="1"/>
    <col min="261" max="262" width="1.5" customWidth="1"/>
    <col min="263" max="263" width="5" customWidth="1"/>
    <col min="264" max="264" width="5.33203125" customWidth="1"/>
    <col min="265" max="265" width="1.6640625" customWidth="1"/>
    <col min="266" max="266" width="0.33203125" customWidth="1"/>
    <col min="267" max="267" width="1.33203125" customWidth="1"/>
    <col min="268" max="268" width="7" customWidth="1"/>
    <col min="269" max="269" width="3.1640625" customWidth="1"/>
    <col min="270" max="270" width="1.5" customWidth="1"/>
    <col min="271" max="271" width="1" customWidth="1"/>
    <col min="272" max="272" width="2" customWidth="1"/>
    <col min="273" max="273" width="2.5" customWidth="1"/>
    <col min="274" max="275" width="5.1640625" customWidth="1"/>
    <col min="276" max="276" width="0.33203125" customWidth="1"/>
    <col min="277" max="277" width="5.5" customWidth="1"/>
    <col min="278" max="278" width="3.6640625" customWidth="1"/>
    <col min="279" max="279" width="0.6640625" customWidth="1"/>
    <col min="280" max="280" width="1.1640625" customWidth="1"/>
    <col min="281" max="282" width="2" customWidth="1"/>
    <col min="283" max="283" width="5.1640625" customWidth="1"/>
    <col min="284" max="284" width="1.5" customWidth="1"/>
    <col min="285" max="285" width="3.1640625" customWidth="1"/>
    <col min="286" max="286" width="0.6640625" customWidth="1"/>
    <col min="287" max="287" width="3.1640625" customWidth="1"/>
    <col min="288" max="288" width="1.83203125" customWidth="1"/>
    <col min="289" max="289" width="1.5" customWidth="1"/>
    <col min="290" max="290" width="2.83203125" customWidth="1"/>
    <col min="291" max="291" width="5" customWidth="1"/>
    <col min="292" max="292" width="1" customWidth="1"/>
    <col min="293" max="293" width="0.33203125" customWidth="1"/>
    <col min="294" max="294" width="0.1640625" customWidth="1"/>
    <col min="295" max="295" width="1.6640625" customWidth="1"/>
    <col min="296" max="296" width="0.1640625" customWidth="1"/>
    <col min="297" max="297" width="1.5" customWidth="1"/>
    <col min="298" max="298" width="0.6640625" customWidth="1"/>
    <col min="299" max="299" width="3" customWidth="1"/>
    <col min="300" max="300" width="0.1640625" customWidth="1"/>
    <col min="301" max="301" width="2.5" customWidth="1"/>
    <col min="302" max="302" width="6.1640625" customWidth="1"/>
    <col min="303" max="303" width="1.33203125" customWidth="1"/>
    <col min="304" max="304" width="1.83203125" customWidth="1"/>
    <col min="305" max="305" width="0.1640625" customWidth="1"/>
    <col min="306" max="306" width="0.83203125" customWidth="1"/>
    <col min="307" max="307" width="4.5" customWidth="1"/>
    <col min="308" max="309" width="0.1640625" customWidth="1"/>
    <col min="310" max="310" width="1.5" customWidth="1"/>
    <col min="311" max="311" width="8.5" customWidth="1"/>
    <col min="312" max="313" width="0.1640625" customWidth="1"/>
    <col min="314" max="314" width="1.5" customWidth="1"/>
    <col min="315" max="315" width="2.5" customWidth="1"/>
    <col min="316" max="316" width="6.1640625" customWidth="1"/>
    <col min="317" max="318" width="0.1640625" customWidth="1"/>
    <col min="319" max="319" width="1.5" customWidth="1"/>
    <col min="320" max="320" width="8.5" customWidth="1"/>
    <col min="321" max="322" width="0.1640625" customWidth="1"/>
    <col min="323" max="324" width="0.6640625" customWidth="1"/>
    <col min="325" max="325" width="8.83203125" customWidth="1"/>
    <col min="326" max="326" width="6.83203125" customWidth="1"/>
    <col min="327" max="327" width="0.6640625" customWidth="1"/>
    <col min="328" max="329" width="0.1640625" customWidth="1"/>
    <col min="330" max="330" width="17.6640625" customWidth="1"/>
    <col min="331" max="331" width="0.1640625" customWidth="1"/>
    <col min="513" max="513" width="1.83203125" customWidth="1"/>
    <col min="514" max="514" width="0.6640625" customWidth="1"/>
    <col min="515" max="515" width="2.1640625" customWidth="1"/>
    <col min="516" max="516" width="2.5" customWidth="1"/>
    <col min="517" max="518" width="1.5" customWidth="1"/>
    <col min="519" max="519" width="5" customWidth="1"/>
    <col min="520" max="520" width="5.33203125" customWidth="1"/>
    <col min="521" max="521" width="1.6640625" customWidth="1"/>
    <col min="522" max="522" width="0.33203125" customWidth="1"/>
    <col min="523" max="523" width="1.33203125" customWidth="1"/>
    <col min="524" max="524" width="7" customWidth="1"/>
    <col min="525" max="525" width="3.1640625" customWidth="1"/>
    <col min="526" max="526" width="1.5" customWidth="1"/>
    <col min="527" max="527" width="1" customWidth="1"/>
    <col min="528" max="528" width="2" customWidth="1"/>
    <col min="529" max="529" width="2.5" customWidth="1"/>
    <col min="530" max="531" width="5.1640625" customWidth="1"/>
    <col min="532" max="532" width="0.33203125" customWidth="1"/>
    <col min="533" max="533" width="5.5" customWidth="1"/>
    <col min="534" max="534" width="3.6640625" customWidth="1"/>
    <col min="535" max="535" width="0.6640625" customWidth="1"/>
    <col min="536" max="536" width="1.1640625" customWidth="1"/>
    <col min="537" max="538" width="2" customWidth="1"/>
    <col min="539" max="539" width="5.1640625" customWidth="1"/>
    <col min="540" max="540" width="1.5" customWidth="1"/>
    <col min="541" max="541" width="3.1640625" customWidth="1"/>
    <col min="542" max="542" width="0.6640625" customWidth="1"/>
    <col min="543" max="543" width="3.1640625" customWidth="1"/>
    <col min="544" max="544" width="1.83203125" customWidth="1"/>
    <col min="545" max="545" width="1.5" customWidth="1"/>
    <col min="546" max="546" width="2.83203125" customWidth="1"/>
    <col min="547" max="547" width="5" customWidth="1"/>
    <col min="548" max="548" width="1" customWidth="1"/>
    <col min="549" max="549" width="0.33203125" customWidth="1"/>
    <col min="550" max="550" width="0.1640625" customWidth="1"/>
    <col min="551" max="551" width="1.6640625" customWidth="1"/>
    <col min="552" max="552" width="0.1640625" customWidth="1"/>
    <col min="553" max="553" width="1.5" customWidth="1"/>
    <col min="554" max="554" width="0.6640625" customWidth="1"/>
    <col min="555" max="555" width="3" customWidth="1"/>
    <col min="556" max="556" width="0.1640625" customWidth="1"/>
    <col min="557" max="557" width="2.5" customWidth="1"/>
    <col min="558" max="558" width="6.1640625" customWidth="1"/>
    <col min="559" max="559" width="1.33203125" customWidth="1"/>
    <col min="560" max="560" width="1.83203125" customWidth="1"/>
    <col min="561" max="561" width="0.1640625" customWidth="1"/>
    <col min="562" max="562" width="0.83203125" customWidth="1"/>
    <col min="563" max="563" width="4.5" customWidth="1"/>
    <col min="564" max="565" width="0.1640625" customWidth="1"/>
    <col min="566" max="566" width="1.5" customWidth="1"/>
    <col min="567" max="567" width="8.5" customWidth="1"/>
    <col min="568" max="569" width="0.1640625" customWidth="1"/>
    <col min="570" max="570" width="1.5" customWidth="1"/>
    <col min="571" max="571" width="2.5" customWidth="1"/>
    <col min="572" max="572" width="6.1640625" customWidth="1"/>
    <col min="573" max="574" width="0.1640625" customWidth="1"/>
    <col min="575" max="575" width="1.5" customWidth="1"/>
    <col min="576" max="576" width="8.5" customWidth="1"/>
    <col min="577" max="578" width="0.1640625" customWidth="1"/>
    <col min="579" max="580" width="0.6640625" customWidth="1"/>
    <col min="581" max="581" width="8.83203125" customWidth="1"/>
    <col min="582" max="582" width="6.83203125" customWidth="1"/>
    <col min="583" max="583" width="0.6640625" customWidth="1"/>
    <col min="584" max="585" width="0.1640625" customWidth="1"/>
    <col min="586" max="586" width="17.6640625" customWidth="1"/>
    <col min="587" max="587" width="0.1640625" customWidth="1"/>
    <col min="769" max="769" width="1.83203125" customWidth="1"/>
    <col min="770" max="770" width="0.6640625" customWidth="1"/>
    <col min="771" max="771" width="2.1640625" customWidth="1"/>
    <col min="772" max="772" width="2.5" customWidth="1"/>
    <col min="773" max="774" width="1.5" customWidth="1"/>
    <col min="775" max="775" width="5" customWidth="1"/>
    <col min="776" max="776" width="5.33203125" customWidth="1"/>
    <col min="777" max="777" width="1.6640625" customWidth="1"/>
    <col min="778" max="778" width="0.33203125" customWidth="1"/>
    <col min="779" max="779" width="1.33203125" customWidth="1"/>
    <col min="780" max="780" width="7" customWidth="1"/>
    <col min="781" max="781" width="3.1640625" customWidth="1"/>
    <col min="782" max="782" width="1.5" customWidth="1"/>
    <col min="783" max="783" width="1" customWidth="1"/>
    <col min="784" max="784" width="2" customWidth="1"/>
    <col min="785" max="785" width="2.5" customWidth="1"/>
    <col min="786" max="787" width="5.1640625" customWidth="1"/>
    <col min="788" max="788" width="0.33203125" customWidth="1"/>
    <col min="789" max="789" width="5.5" customWidth="1"/>
    <col min="790" max="790" width="3.6640625" customWidth="1"/>
    <col min="791" max="791" width="0.6640625" customWidth="1"/>
    <col min="792" max="792" width="1.1640625" customWidth="1"/>
    <col min="793" max="794" width="2" customWidth="1"/>
    <col min="795" max="795" width="5.1640625" customWidth="1"/>
    <col min="796" max="796" width="1.5" customWidth="1"/>
    <col min="797" max="797" width="3.1640625" customWidth="1"/>
    <col min="798" max="798" width="0.6640625" customWidth="1"/>
    <col min="799" max="799" width="3.1640625" customWidth="1"/>
    <col min="800" max="800" width="1.83203125" customWidth="1"/>
    <col min="801" max="801" width="1.5" customWidth="1"/>
    <col min="802" max="802" width="2.83203125" customWidth="1"/>
    <col min="803" max="803" width="5" customWidth="1"/>
    <col min="804" max="804" width="1" customWidth="1"/>
    <col min="805" max="805" width="0.33203125" customWidth="1"/>
    <col min="806" max="806" width="0.1640625" customWidth="1"/>
    <col min="807" max="807" width="1.6640625" customWidth="1"/>
    <col min="808" max="808" width="0.1640625" customWidth="1"/>
    <col min="809" max="809" width="1.5" customWidth="1"/>
    <col min="810" max="810" width="0.6640625" customWidth="1"/>
    <col min="811" max="811" width="3" customWidth="1"/>
    <col min="812" max="812" width="0.1640625" customWidth="1"/>
    <col min="813" max="813" width="2.5" customWidth="1"/>
    <col min="814" max="814" width="6.1640625" customWidth="1"/>
    <col min="815" max="815" width="1.33203125" customWidth="1"/>
    <col min="816" max="816" width="1.83203125" customWidth="1"/>
    <col min="817" max="817" width="0.1640625" customWidth="1"/>
    <col min="818" max="818" width="0.83203125" customWidth="1"/>
    <col min="819" max="819" width="4.5" customWidth="1"/>
    <col min="820" max="821" width="0.1640625" customWidth="1"/>
    <col min="822" max="822" width="1.5" customWidth="1"/>
    <col min="823" max="823" width="8.5" customWidth="1"/>
    <col min="824" max="825" width="0.1640625" customWidth="1"/>
    <col min="826" max="826" width="1.5" customWidth="1"/>
    <col min="827" max="827" width="2.5" customWidth="1"/>
    <col min="828" max="828" width="6.1640625" customWidth="1"/>
    <col min="829" max="830" width="0.1640625" customWidth="1"/>
    <col min="831" max="831" width="1.5" customWidth="1"/>
    <col min="832" max="832" width="8.5" customWidth="1"/>
    <col min="833" max="834" width="0.1640625" customWidth="1"/>
    <col min="835" max="836" width="0.6640625" customWidth="1"/>
    <col min="837" max="837" width="8.83203125" customWidth="1"/>
    <col min="838" max="838" width="6.83203125" customWidth="1"/>
    <col min="839" max="839" width="0.6640625" customWidth="1"/>
    <col min="840" max="841" width="0.1640625" customWidth="1"/>
    <col min="842" max="842" width="17.6640625" customWidth="1"/>
    <col min="843" max="843" width="0.1640625" customWidth="1"/>
    <col min="1025" max="1025" width="1.83203125" customWidth="1"/>
    <col min="1026" max="1026" width="0.6640625" customWidth="1"/>
    <col min="1027" max="1027" width="2.1640625" customWidth="1"/>
    <col min="1028" max="1028" width="2.5" customWidth="1"/>
    <col min="1029" max="1030" width="1.5" customWidth="1"/>
    <col min="1031" max="1031" width="5" customWidth="1"/>
    <col min="1032" max="1032" width="5.33203125" customWidth="1"/>
    <col min="1033" max="1033" width="1.6640625" customWidth="1"/>
    <col min="1034" max="1034" width="0.33203125" customWidth="1"/>
    <col min="1035" max="1035" width="1.33203125" customWidth="1"/>
    <col min="1036" max="1036" width="7" customWidth="1"/>
    <col min="1037" max="1037" width="3.1640625" customWidth="1"/>
    <col min="1038" max="1038" width="1.5" customWidth="1"/>
    <col min="1039" max="1039" width="1" customWidth="1"/>
    <col min="1040" max="1040" width="2" customWidth="1"/>
    <col min="1041" max="1041" width="2.5" customWidth="1"/>
    <col min="1042" max="1043" width="5.1640625" customWidth="1"/>
    <col min="1044" max="1044" width="0.33203125" customWidth="1"/>
    <col min="1045" max="1045" width="5.5" customWidth="1"/>
    <col min="1046" max="1046" width="3.6640625" customWidth="1"/>
    <col min="1047" max="1047" width="0.6640625" customWidth="1"/>
    <col min="1048" max="1048" width="1.1640625" customWidth="1"/>
    <col min="1049" max="1050" width="2" customWidth="1"/>
    <col min="1051" max="1051" width="5.1640625" customWidth="1"/>
    <col min="1052" max="1052" width="1.5" customWidth="1"/>
    <col min="1053" max="1053" width="3.1640625" customWidth="1"/>
    <col min="1054" max="1054" width="0.6640625" customWidth="1"/>
    <col min="1055" max="1055" width="3.1640625" customWidth="1"/>
    <col min="1056" max="1056" width="1.83203125" customWidth="1"/>
    <col min="1057" max="1057" width="1.5" customWidth="1"/>
    <col min="1058" max="1058" width="2.83203125" customWidth="1"/>
    <col min="1059" max="1059" width="5" customWidth="1"/>
    <col min="1060" max="1060" width="1" customWidth="1"/>
    <col min="1061" max="1061" width="0.33203125" customWidth="1"/>
    <col min="1062" max="1062" width="0.1640625" customWidth="1"/>
    <col min="1063" max="1063" width="1.6640625" customWidth="1"/>
    <col min="1064" max="1064" width="0.1640625" customWidth="1"/>
    <col min="1065" max="1065" width="1.5" customWidth="1"/>
    <col min="1066" max="1066" width="0.6640625" customWidth="1"/>
    <col min="1067" max="1067" width="3" customWidth="1"/>
    <col min="1068" max="1068" width="0.1640625" customWidth="1"/>
    <col min="1069" max="1069" width="2.5" customWidth="1"/>
    <col min="1070" max="1070" width="6.1640625" customWidth="1"/>
    <col min="1071" max="1071" width="1.33203125" customWidth="1"/>
    <col min="1072" max="1072" width="1.83203125" customWidth="1"/>
    <col min="1073" max="1073" width="0.1640625" customWidth="1"/>
    <col min="1074" max="1074" width="0.83203125" customWidth="1"/>
    <col min="1075" max="1075" width="4.5" customWidth="1"/>
    <col min="1076" max="1077" width="0.1640625" customWidth="1"/>
    <col min="1078" max="1078" width="1.5" customWidth="1"/>
    <col min="1079" max="1079" width="8.5" customWidth="1"/>
    <col min="1080" max="1081" width="0.1640625" customWidth="1"/>
    <col min="1082" max="1082" width="1.5" customWidth="1"/>
    <col min="1083" max="1083" width="2.5" customWidth="1"/>
    <col min="1084" max="1084" width="6.1640625" customWidth="1"/>
    <col min="1085" max="1086" width="0.1640625" customWidth="1"/>
    <col min="1087" max="1087" width="1.5" customWidth="1"/>
    <col min="1088" max="1088" width="8.5" customWidth="1"/>
    <col min="1089" max="1090" width="0.1640625" customWidth="1"/>
    <col min="1091" max="1092" width="0.6640625" customWidth="1"/>
    <col min="1093" max="1093" width="8.83203125" customWidth="1"/>
    <col min="1094" max="1094" width="6.83203125" customWidth="1"/>
    <col min="1095" max="1095" width="0.6640625" customWidth="1"/>
    <col min="1096" max="1097" width="0.1640625" customWidth="1"/>
    <col min="1098" max="1098" width="17.6640625" customWidth="1"/>
    <col min="1099" max="1099" width="0.1640625" customWidth="1"/>
    <col min="1281" max="1281" width="1.83203125" customWidth="1"/>
    <col min="1282" max="1282" width="0.6640625" customWidth="1"/>
    <col min="1283" max="1283" width="2.1640625" customWidth="1"/>
    <col min="1284" max="1284" width="2.5" customWidth="1"/>
    <col min="1285" max="1286" width="1.5" customWidth="1"/>
    <col min="1287" max="1287" width="5" customWidth="1"/>
    <col min="1288" max="1288" width="5.33203125" customWidth="1"/>
    <col min="1289" max="1289" width="1.6640625" customWidth="1"/>
    <col min="1290" max="1290" width="0.33203125" customWidth="1"/>
    <col min="1291" max="1291" width="1.33203125" customWidth="1"/>
    <col min="1292" max="1292" width="7" customWidth="1"/>
    <col min="1293" max="1293" width="3.1640625" customWidth="1"/>
    <col min="1294" max="1294" width="1.5" customWidth="1"/>
    <col min="1295" max="1295" width="1" customWidth="1"/>
    <col min="1296" max="1296" width="2" customWidth="1"/>
    <col min="1297" max="1297" width="2.5" customWidth="1"/>
    <col min="1298" max="1299" width="5.1640625" customWidth="1"/>
    <col min="1300" max="1300" width="0.33203125" customWidth="1"/>
    <col min="1301" max="1301" width="5.5" customWidth="1"/>
    <col min="1302" max="1302" width="3.6640625" customWidth="1"/>
    <col min="1303" max="1303" width="0.6640625" customWidth="1"/>
    <col min="1304" max="1304" width="1.1640625" customWidth="1"/>
    <col min="1305" max="1306" width="2" customWidth="1"/>
    <col min="1307" max="1307" width="5.1640625" customWidth="1"/>
    <col min="1308" max="1308" width="1.5" customWidth="1"/>
    <col min="1309" max="1309" width="3.1640625" customWidth="1"/>
    <col min="1310" max="1310" width="0.6640625" customWidth="1"/>
    <col min="1311" max="1311" width="3.1640625" customWidth="1"/>
    <col min="1312" max="1312" width="1.83203125" customWidth="1"/>
    <col min="1313" max="1313" width="1.5" customWidth="1"/>
    <col min="1314" max="1314" width="2.83203125" customWidth="1"/>
    <col min="1315" max="1315" width="5" customWidth="1"/>
    <col min="1316" max="1316" width="1" customWidth="1"/>
    <col min="1317" max="1317" width="0.33203125" customWidth="1"/>
    <col min="1318" max="1318" width="0.1640625" customWidth="1"/>
    <col min="1319" max="1319" width="1.6640625" customWidth="1"/>
    <col min="1320" max="1320" width="0.1640625" customWidth="1"/>
    <col min="1321" max="1321" width="1.5" customWidth="1"/>
    <col min="1322" max="1322" width="0.6640625" customWidth="1"/>
    <col min="1323" max="1323" width="3" customWidth="1"/>
    <col min="1324" max="1324" width="0.1640625" customWidth="1"/>
    <col min="1325" max="1325" width="2.5" customWidth="1"/>
    <col min="1326" max="1326" width="6.1640625" customWidth="1"/>
    <col min="1327" max="1327" width="1.33203125" customWidth="1"/>
    <col min="1328" max="1328" width="1.83203125" customWidth="1"/>
    <col min="1329" max="1329" width="0.1640625" customWidth="1"/>
    <col min="1330" max="1330" width="0.83203125" customWidth="1"/>
    <col min="1331" max="1331" width="4.5" customWidth="1"/>
    <col min="1332" max="1333" width="0.1640625" customWidth="1"/>
    <col min="1334" max="1334" width="1.5" customWidth="1"/>
    <col min="1335" max="1335" width="8.5" customWidth="1"/>
    <col min="1336" max="1337" width="0.1640625" customWidth="1"/>
    <col min="1338" max="1338" width="1.5" customWidth="1"/>
    <col min="1339" max="1339" width="2.5" customWidth="1"/>
    <col min="1340" max="1340" width="6.1640625" customWidth="1"/>
    <col min="1341" max="1342" width="0.1640625" customWidth="1"/>
    <col min="1343" max="1343" width="1.5" customWidth="1"/>
    <col min="1344" max="1344" width="8.5" customWidth="1"/>
    <col min="1345" max="1346" width="0.1640625" customWidth="1"/>
    <col min="1347" max="1348" width="0.6640625" customWidth="1"/>
    <col min="1349" max="1349" width="8.83203125" customWidth="1"/>
    <col min="1350" max="1350" width="6.83203125" customWidth="1"/>
    <col min="1351" max="1351" width="0.6640625" customWidth="1"/>
    <col min="1352" max="1353" width="0.1640625" customWidth="1"/>
    <col min="1354" max="1354" width="17.6640625" customWidth="1"/>
    <col min="1355" max="1355" width="0.1640625" customWidth="1"/>
    <col min="1537" max="1537" width="1.83203125" customWidth="1"/>
    <col min="1538" max="1538" width="0.6640625" customWidth="1"/>
    <col min="1539" max="1539" width="2.1640625" customWidth="1"/>
    <col min="1540" max="1540" width="2.5" customWidth="1"/>
    <col min="1541" max="1542" width="1.5" customWidth="1"/>
    <col min="1543" max="1543" width="5" customWidth="1"/>
    <col min="1544" max="1544" width="5.33203125" customWidth="1"/>
    <col min="1545" max="1545" width="1.6640625" customWidth="1"/>
    <col min="1546" max="1546" width="0.33203125" customWidth="1"/>
    <col min="1547" max="1547" width="1.33203125" customWidth="1"/>
    <col min="1548" max="1548" width="7" customWidth="1"/>
    <col min="1549" max="1549" width="3.1640625" customWidth="1"/>
    <col min="1550" max="1550" width="1.5" customWidth="1"/>
    <col min="1551" max="1551" width="1" customWidth="1"/>
    <col min="1552" max="1552" width="2" customWidth="1"/>
    <col min="1553" max="1553" width="2.5" customWidth="1"/>
    <col min="1554" max="1555" width="5.1640625" customWidth="1"/>
    <col min="1556" max="1556" width="0.33203125" customWidth="1"/>
    <col min="1557" max="1557" width="5.5" customWidth="1"/>
    <col min="1558" max="1558" width="3.6640625" customWidth="1"/>
    <col min="1559" max="1559" width="0.6640625" customWidth="1"/>
    <col min="1560" max="1560" width="1.1640625" customWidth="1"/>
    <col min="1561" max="1562" width="2" customWidth="1"/>
    <col min="1563" max="1563" width="5.1640625" customWidth="1"/>
    <col min="1564" max="1564" width="1.5" customWidth="1"/>
    <col min="1565" max="1565" width="3.1640625" customWidth="1"/>
    <col min="1566" max="1566" width="0.6640625" customWidth="1"/>
    <col min="1567" max="1567" width="3.1640625" customWidth="1"/>
    <col min="1568" max="1568" width="1.83203125" customWidth="1"/>
    <col min="1569" max="1569" width="1.5" customWidth="1"/>
    <col min="1570" max="1570" width="2.83203125" customWidth="1"/>
    <col min="1571" max="1571" width="5" customWidth="1"/>
    <col min="1572" max="1572" width="1" customWidth="1"/>
    <col min="1573" max="1573" width="0.33203125" customWidth="1"/>
    <col min="1574" max="1574" width="0.1640625" customWidth="1"/>
    <col min="1575" max="1575" width="1.6640625" customWidth="1"/>
    <col min="1576" max="1576" width="0.1640625" customWidth="1"/>
    <col min="1577" max="1577" width="1.5" customWidth="1"/>
    <col min="1578" max="1578" width="0.6640625" customWidth="1"/>
    <col min="1579" max="1579" width="3" customWidth="1"/>
    <col min="1580" max="1580" width="0.1640625" customWidth="1"/>
    <col min="1581" max="1581" width="2.5" customWidth="1"/>
    <col min="1582" max="1582" width="6.1640625" customWidth="1"/>
    <col min="1583" max="1583" width="1.33203125" customWidth="1"/>
    <col min="1584" max="1584" width="1.83203125" customWidth="1"/>
    <col min="1585" max="1585" width="0.1640625" customWidth="1"/>
    <col min="1586" max="1586" width="0.83203125" customWidth="1"/>
    <col min="1587" max="1587" width="4.5" customWidth="1"/>
    <col min="1588" max="1589" width="0.1640625" customWidth="1"/>
    <col min="1590" max="1590" width="1.5" customWidth="1"/>
    <col min="1591" max="1591" width="8.5" customWidth="1"/>
    <col min="1592" max="1593" width="0.1640625" customWidth="1"/>
    <col min="1594" max="1594" width="1.5" customWidth="1"/>
    <col min="1595" max="1595" width="2.5" customWidth="1"/>
    <col min="1596" max="1596" width="6.1640625" customWidth="1"/>
    <col min="1597" max="1598" width="0.1640625" customWidth="1"/>
    <col min="1599" max="1599" width="1.5" customWidth="1"/>
    <col min="1600" max="1600" width="8.5" customWidth="1"/>
    <col min="1601" max="1602" width="0.1640625" customWidth="1"/>
    <col min="1603" max="1604" width="0.6640625" customWidth="1"/>
    <col min="1605" max="1605" width="8.83203125" customWidth="1"/>
    <col min="1606" max="1606" width="6.83203125" customWidth="1"/>
    <col min="1607" max="1607" width="0.6640625" customWidth="1"/>
    <col min="1608" max="1609" width="0.1640625" customWidth="1"/>
    <col min="1610" max="1610" width="17.6640625" customWidth="1"/>
    <col min="1611" max="1611" width="0.1640625" customWidth="1"/>
    <col min="1793" max="1793" width="1.83203125" customWidth="1"/>
    <col min="1794" max="1794" width="0.6640625" customWidth="1"/>
    <col min="1795" max="1795" width="2.1640625" customWidth="1"/>
    <col min="1796" max="1796" width="2.5" customWidth="1"/>
    <col min="1797" max="1798" width="1.5" customWidth="1"/>
    <col min="1799" max="1799" width="5" customWidth="1"/>
    <col min="1800" max="1800" width="5.33203125" customWidth="1"/>
    <col min="1801" max="1801" width="1.6640625" customWidth="1"/>
    <col min="1802" max="1802" width="0.33203125" customWidth="1"/>
    <col min="1803" max="1803" width="1.33203125" customWidth="1"/>
    <col min="1804" max="1804" width="7" customWidth="1"/>
    <col min="1805" max="1805" width="3.1640625" customWidth="1"/>
    <col min="1806" max="1806" width="1.5" customWidth="1"/>
    <col min="1807" max="1807" width="1" customWidth="1"/>
    <col min="1808" max="1808" width="2" customWidth="1"/>
    <col min="1809" max="1809" width="2.5" customWidth="1"/>
    <col min="1810" max="1811" width="5.1640625" customWidth="1"/>
    <col min="1812" max="1812" width="0.33203125" customWidth="1"/>
    <col min="1813" max="1813" width="5.5" customWidth="1"/>
    <col min="1814" max="1814" width="3.6640625" customWidth="1"/>
    <col min="1815" max="1815" width="0.6640625" customWidth="1"/>
    <col min="1816" max="1816" width="1.1640625" customWidth="1"/>
    <col min="1817" max="1818" width="2" customWidth="1"/>
    <col min="1819" max="1819" width="5.1640625" customWidth="1"/>
    <col min="1820" max="1820" width="1.5" customWidth="1"/>
    <col min="1821" max="1821" width="3.1640625" customWidth="1"/>
    <col min="1822" max="1822" width="0.6640625" customWidth="1"/>
    <col min="1823" max="1823" width="3.1640625" customWidth="1"/>
    <col min="1824" max="1824" width="1.83203125" customWidth="1"/>
    <col min="1825" max="1825" width="1.5" customWidth="1"/>
    <col min="1826" max="1826" width="2.83203125" customWidth="1"/>
    <col min="1827" max="1827" width="5" customWidth="1"/>
    <col min="1828" max="1828" width="1" customWidth="1"/>
    <col min="1829" max="1829" width="0.33203125" customWidth="1"/>
    <col min="1830" max="1830" width="0.1640625" customWidth="1"/>
    <col min="1831" max="1831" width="1.6640625" customWidth="1"/>
    <col min="1832" max="1832" width="0.1640625" customWidth="1"/>
    <col min="1833" max="1833" width="1.5" customWidth="1"/>
    <col min="1834" max="1834" width="0.6640625" customWidth="1"/>
    <col min="1835" max="1835" width="3" customWidth="1"/>
    <col min="1836" max="1836" width="0.1640625" customWidth="1"/>
    <col min="1837" max="1837" width="2.5" customWidth="1"/>
    <col min="1838" max="1838" width="6.1640625" customWidth="1"/>
    <col min="1839" max="1839" width="1.33203125" customWidth="1"/>
    <col min="1840" max="1840" width="1.83203125" customWidth="1"/>
    <col min="1841" max="1841" width="0.1640625" customWidth="1"/>
    <col min="1842" max="1842" width="0.83203125" customWidth="1"/>
    <col min="1843" max="1843" width="4.5" customWidth="1"/>
    <col min="1844" max="1845" width="0.1640625" customWidth="1"/>
    <col min="1846" max="1846" width="1.5" customWidth="1"/>
    <col min="1847" max="1847" width="8.5" customWidth="1"/>
    <col min="1848" max="1849" width="0.1640625" customWidth="1"/>
    <col min="1850" max="1850" width="1.5" customWidth="1"/>
    <col min="1851" max="1851" width="2.5" customWidth="1"/>
    <col min="1852" max="1852" width="6.1640625" customWidth="1"/>
    <col min="1853" max="1854" width="0.1640625" customWidth="1"/>
    <col min="1855" max="1855" width="1.5" customWidth="1"/>
    <col min="1856" max="1856" width="8.5" customWidth="1"/>
    <col min="1857" max="1858" width="0.1640625" customWidth="1"/>
    <col min="1859" max="1860" width="0.6640625" customWidth="1"/>
    <col min="1861" max="1861" width="8.83203125" customWidth="1"/>
    <col min="1862" max="1862" width="6.83203125" customWidth="1"/>
    <col min="1863" max="1863" width="0.6640625" customWidth="1"/>
    <col min="1864" max="1865" width="0.1640625" customWidth="1"/>
    <col min="1866" max="1866" width="17.6640625" customWidth="1"/>
    <col min="1867" max="1867" width="0.1640625" customWidth="1"/>
    <col min="2049" max="2049" width="1.83203125" customWidth="1"/>
    <col min="2050" max="2050" width="0.6640625" customWidth="1"/>
    <col min="2051" max="2051" width="2.1640625" customWidth="1"/>
    <col min="2052" max="2052" width="2.5" customWidth="1"/>
    <col min="2053" max="2054" width="1.5" customWidth="1"/>
    <col min="2055" max="2055" width="5" customWidth="1"/>
    <col min="2056" max="2056" width="5.33203125" customWidth="1"/>
    <col min="2057" max="2057" width="1.6640625" customWidth="1"/>
    <col min="2058" max="2058" width="0.33203125" customWidth="1"/>
    <col min="2059" max="2059" width="1.33203125" customWidth="1"/>
    <col min="2060" max="2060" width="7" customWidth="1"/>
    <col min="2061" max="2061" width="3.1640625" customWidth="1"/>
    <col min="2062" max="2062" width="1.5" customWidth="1"/>
    <col min="2063" max="2063" width="1" customWidth="1"/>
    <col min="2064" max="2064" width="2" customWidth="1"/>
    <col min="2065" max="2065" width="2.5" customWidth="1"/>
    <col min="2066" max="2067" width="5.1640625" customWidth="1"/>
    <col min="2068" max="2068" width="0.33203125" customWidth="1"/>
    <col min="2069" max="2069" width="5.5" customWidth="1"/>
    <col min="2070" max="2070" width="3.6640625" customWidth="1"/>
    <col min="2071" max="2071" width="0.6640625" customWidth="1"/>
    <col min="2072" max="2072" width="1.1640625" customWidth="1"/>
    <col min="2073" max="2074" width="2" customWidth="1"/>
    <col min="2075" max="2075" width="5.1640625" customWidth="1"/>
    <col min="2076" max="2076" width="1.5" customWidth="1"/>
    <col min="2077" max="2077" width="3.1640625" customWidth="1"/>
    <col min="2078" max="2078" width="0.6640625" customWidth="1"/>
    <col min="2079" max="2079" width="3.1640625" customWidth="1"/>
    <col min="2080" max="2080" width="1.83203125" customWidth="1"/>
    <col min="2081" max="2081" width="1.5" customWidth="1"/>
    <col min="2082" max="2082" width="2.83203125" customWidth="1"/>
    <col min="2083" max="2083" width="5" customWidth="1"/>
    <col min="2084" max="2084" width="1" customWidth="1"/>
    <col min="2085" max="2085" width="0.33203125" customWidth="1"/>
    <col min="2086" max="2086" width="0.1640625" customWidth="1"/>
    <col min="2087" max="2087" width="1.6640625" customWidth="1"/>
    <col min="2088" max="2088" width="0.1640625" customWidth="1"/>
    <col min="2089" max="2089" width="1.5" customWidth="1"/>
    <col min="2090" max="2090" width="0.6640625" customWidth="1"/>
    <col min="2091" max="2091" width="3" customWidth="1"/>
    <col min="2092" max="2092" width="0.1640625" customWidth="1"/>
    <col min="2093" max="2093" width="2.5" customWidth="1"/>
    <col min="2094" max="2094" width="6.1640625" customWidth="1"/>
    <col min="2095" max="2095" width="1.33203125" customWidth="1"/>
    <col min="2096" max="2096" width="1.83203125" customWidth="1"/>
    <col min="2097" max="2097" width="0.1640625" customWidth="1"/>
    <col min="2098" max="2098" width="0.83203125" customWidth="1"/>
    <col min="2099" max="2099" width="4.5" customWidth="1"/>
    <col min="2100" max="2101" width="0.1640625" customWidth="1"/>
    <col min="2102" max="2102" width="1.5" customWidth="1"/>
    <col min="2103" max="2103" width="8.5" customWidth="1"/>
    <col min="2104" max="2105" width="0.1640625" customWidth="1"/>
    <col min="2106" max="2106" width="1.5" customWidth="1"/>
    <col min="2107" max="2107" width="2.5" customWidth="1"/>
    <col min="2108" max="2108" width="6.1640625" customWidth="1"/>
    <col min="2109" max="2110" width="0.1640625" customWidth="1"/>
    <col min="2111" max="2111" width="1.5" customWidth="1"/>
    <col min="2112" max="2112" width="8.5" customWidth="1"/>
    <col min="2113" max="2114" width="0.1640625" customWidth="1"/>
    <col min="2115" max="2116" width="0.6640625" customWidth="1"/>
    <col min="2117" max="2117" width="8.83203125" customWidth="1"/>
    <col min="2118" max="2118" width="6.83203125" customWidth="1"/>
    <col min="2119" max="2119" width="0.6640625" customWidth="1"/>
    <col min="2120" max="2121" width="0.1640625" customWidth="1"/>
    <col min="2122" max="2122" width="17.6640625" customWidth="1"/>
    <col min="2123" max="2123" width="0.1640625" customWidth="1"/>
    <col min="2305" max="2305" width="1.83203125" customWidth="1"/>
    <col min="2306" max="2306" width="0.6640625" customWidth="1"/>
    <col min="2307" max="2307" width="2.1640625" customWidth="1"/>
    <col min="2308" max="2308" width="2.5" customWidth="1"/>
    <col min="2309" max="2310" width="1.5" customWidth="1"/>
    <col min="2311" max="2311" width="5" customWidth="1"/>
    <col min="2312" max="2312" width="5.33203125" customWidth="1"/>
    <col min="2313" max="2313" width="1.6640625" customWidth="1"/>
    <col min="2314" max="2314" width="0.33203125" customWidth="1"/>
    <col min="2315" max="2315" width="1.33203125" customWidth="1"/>
    <col min="2316" max="2316" width="7" customWidth="1"/>
    <col min="2317" max="2317" width="3.1640625" customWidth="1"/>
    <col min="2318" max="2318" width="1.5" customWidth="1"/>
    <col min="2319" max="2319" width="1" customWidth="1"/>
    <col min="2320" max="2320" width="2" customWidth="1"/>
    <col min="2321" max="2321" width="2.5" customWidth="1"/>
    <col min="2322" max="2323" width="5.1640625" customWidth="1"/>
    <col min="2324" max="2324" width="0.33203125" customWidth="1"/>
    <col min="2325" max="2325" width="5.5" customWidth="1"/>
    <col min="2326" max="2326" width="3.6640625" customWidth="1"/>
    <col min="2327" max="2327" width="0.6640625" customWidth="1"/>
    <col min="2328" max="2328" width="1.1640625" customWidth="1"/>
    <col min="2329" max="2330" width="2" customWidth="1"/>
    <col min="2331" max="2331" width="5.1640625" customWidth="1"/>
    <col min="2332" max="2332" width="1.5" customWidth="1"/>
    <col min="2333" max="2333" width="3.1640625" customWidth="1"/>
    <col min="2334" max="2334" width="0.6640625" customWidth="1"/>
    <col min="2335" max="2335" width="3.1640625" customWidth="1"/>
    <col min="2336" max="2336" width="1.83203125" customWidth="1"/>
    <col min="2337" max="2337" width="1.5" customWidth="1"/>
    <col min="2338" max="2338" width="2.83203125" customWidth="1"/>
    <col min="2339" max="2339" width="5" customWidth="1"/>
    <col min="2340" max="2340" width="1" customWidth="1"/>
    <col min="2341" max="2341" width="0.33203125" customWidth="1"/>
    <col min="2342" max="2342" width="0.1640625" customWidth="1"/>
    <col min="2343" max="2343" width="1.6640625" customWidth="1"/>
    <col min="2344" max="2344" width="0.1640625" customWidth="1"/>
    <col min="2345" max="2345" width="1.5" customWidth="1"/>
    <col min="2346" max="2346" width="0.6640625" customWidth="1"/>
    <col min="2347" max="2347" width="3" customWidth="1"/>
    <col min="2348" max="2348" width="0.1640625" customWidth="1"/>
    <col min="2349" max="2349" width="2.5" customWidth="1"/>
    <col min="2350" max="2350" width="6.1640625" customWidth="1"/>
    <col min="2351" max="2351" width="1.33203125" customWidth="1"/>
    <col min="2352" max="2352" width="1.83203125" customWidth="1"/>
    <col min="2353" max="2353" width="0.1640625" customWidth="1"/>
    <col min="2354" max="2354" width="0.83203125" customWidth="1"/>
    <col min="2355" max="2355" width="4.5" customWidth="1"/>
    <col min="2356" max="2357" width="0.1640625" customWidth="1"/>
    <col min="2358" max="2358" width="1.5" customWidth="1"/>
    <col min="2359" max="2359" width="8.5" customWidth="1"/>
    <col min="2360" max="2361" width="0.1640625" customWidth="1"/>
    <col min="2362" max="2362" width="1.5" customWidth="1"/>
    <col min="2363" max="2363" width="2.5" customWidth="1"/>
    <col min="2364" max="2364" width="6.1640625" customWidth="1"/>
    <col min="2365" max="2366" width="0.1640625" customWidth="1"/>
    <col min="2367" max="2367" width="1.5" customWidth="1"/>
    <col min="2368" max="2368" width="8.5" customWidth="1"/>
    <col min="2369" max="2370" width="0.1640625" customWidth="1"/>
    <col min="2371" max="2372" width="0.6640625" customWidth="1"/>
    <col min="2373" max="2373" width="8.83203125" customWidth="1"/>
    <col min="2374" max="2374" width="6.83203125" customWidth="1"/>
    <col min="2375" max="2375" width="0.6640625" customWidth="1"/>
    <col min="2376" max="2377" width="0.1640625" customWidth="1"/>
    <col min="2378" max="2378" width="17.6640625" customWidth="1"/>
    <col min="2379" max="2379" width="0.1640625" customWidth="1"/>
    <col min="2561" max="2561" width="1.83203125" customWidth="1"/>
    <col min="2562" max="2562" width="0.6640625" customWidth="1"/>
    <col min="2563" max="2563" width="2.1640625" customWidth="1"/>
    <col min="2564" max="2564" width="2.5" customWidth="1"/>
    <col min="2565" max="2566" width="1.5" customWidth="1"/>
    <col min="2567" max="2567" width="5" customWidth="1"/>
    <col min="2568" max="2568" width="5.33203125" customWidth="1"/>
    <col min="2569" max="2569" width="1.6640625" customWidth="1"/>
    <col min="2570" max="2570" width="0.33203125" customWidth="1"/>
    <col min="2571" max="2571" width="1.33203125" customWidth="1"/>
    <col min="2572" max="2572" width="7" customWidth="1"/>
    <col min="2573" max="2573" width="3.1640625" customWidth="1"/>
    <col min="2574" max="2574" width="1.5" customWidth="1"/>
    <col min="2575" max="2575" width="1" customWidth="1"/>
    <col min="2576" max="2576" width="2" customWidth="1"/>
    <col min="2577" max="2577" width="2.5" customWidth="1"/>
    <col min="2578" max="2579" width="5.1640625" customWidth="1"/>
    <col min="2580" max="2580" width="0.33203125" customWidth="1"/>
    <col min="2581" max="2581" width="5.5" customWidth="1"/>
    <col min="2582" max="2582" width="3.6640625" customWidth="1"/>
    <col min="2583" max="2583" width="0.6640625" customWidth="1"/>
    <col min="2584" max="2584" width="1.1640625" customWidth="1"/>
    <col min="2585" max="2586" width="2" customWidth="1"/>
    <col min="2587" max="2587" width="5.1640625" customWidth="1"/>
    <col min="2588" max="2588" width="1.5" customWidth="1"/>
    <col min="2589" max="2589" width="3.1640625" customWidth="1"/>
    <col min="2590" max="2590" width="0.6640625" customWidth="1"/>
    <col min="2591" max="2591" width="3.1640625" customWidth="1"/>
    <col min="2592" max="2592" width="1.83203125" customWidth="1"/>
    <col min="2593" max="2593" width="1.5" customWidth="1"/>
    <col min="2594" max="2594" width="2.83203125" customWidth="1"/>
    <col min="2595" max="2595" width="5" customWidth="1"/>
    <col min="2596" max="2596" width="1" customWidth="1"/>
    <col min="2597" max="2597" width="0.33203125" customWidth="1"/>
    <col min="2598" max="2598" width="0.1640625" customWidth="1"/>
    <col min="2599" max="2599" width="1.6640625" customWidth="1"/>
    <col min="2600" max="2600" width="0.1640625" customWidth="1"/>
    <col min="2601" max="2601" width="1.5" customWidth="1"/>
    <col min="2602" max="2602" width="0.6640625" customWidth="1"/>
    <col min="2603" max="2603" width="3" customWidth="1"/>
    <col min="2604" max="2604" width="0.1640625" customWidth="1"/>
    <col min="2605" max="2605" width="2.5" customWidth="1"/>
    <col min="2606" max="2606" width="6.1640625" customWidth="1"/>
    <col min="2607" max="2607" width="1.33203125" customWidth="1"/>
    <col min="2608" max="2608" width="1.83203125" customWidth="1"/>
    <col min="2609" max="2609" width="0.1640625" customWidth="1"/>
    <col min="2610" max="2610" width="0.83203125" customWidth="1"/>
    <col min="2611" max="2611" width="4.5" customWidth="1"/>
    <col min="2612" max="2613" width="0.1640625" customWidth="1"/>
    <col min="2614" max="2614" width="1.5" customWidth="1"/>
    <col min="2615" max="2615" width="8.5" customWidth="1"/>
    <col min="2616" max="2617" width="0.1640625" customWidth="1"/>
    <col min="2618" max="2618" width="1.5" customWidth="1"/>
    <col min="2619" max="2619" width="2.5" customWidth="1"/>
    <col min="2620" max="2620" width="6.1640625" customWidth="1"/>
    <col min="2621" max="2622" width="0.1640625" customWidth="1"/>
    <col min="2623" max="2623" width="1.5" customWidth="1"/>
    <col min="2624" max="2624" width="8.5" customWidth="1"/>
    <col min="2625" max="2626" width="0.1640625" customWidth="1"/>
    <col min="2627" max="2628" width="0.6640625" customWidth="1"/>
    <col min="2629" max="2629" width="8.83203125" customWidth="1"/>
    <col min="2630" max="2630" width="6.83203125" customWidth="1"/>
    <col min="2631" max="2631" width="0.6640625" customWidth="1"/>
    <col min="2632" max="2633" width="0.1640625" customWidth="1"/>
    <col min="2634" max="2634" width="17.6640625" customWidth="1"/>
    <col min="2635" max="2635" width="0.1640625" customWidth="1"/>
    <col min="2817" max="2817" width="1.83203125" customWidth="1"/>
    <col min="2818" max="2818" width="0.6640625" customWidth="1"/>
    <col min="2819" max="2819" width="2.1640625" customWidth="1"/>
    <col min="2820" max="2820" width="2.5" customWidth="1"/>
    <col min="2821" max="2822" width="1.5" customWidth="1"/>
    <col min="2823" max="2823" width="5" customWidth="1"/>
    <col min="2824" max="2824" width="5.33203125" customWidth="1"/>
    <col min="2825" max="2825" width="1.6640625" customWidth="1"/>
    <col min="2826" max="2826" width="0.33203125" customWidth="1"/>
    <col min="2827" max="2827" width="1.33203125" customWidth="1"/>
    <col min="2828" max="2828" width="7" customWidth="1"/>
    <col min="2829" max="2829" width="3.1640625" customWidth="1"/>
    <col min="2830" max="2830" width="1.5" customWidth="1"/>
    <col min="2831" max="2831" width="1" customWidth="1"/>
    <col min="2832" max="2832" width="2" customWidth="1"/>
    <col min="2833" max="2833" width="2.5" customWidth="1"/>
    <col min="2834" max="2835" width="5.1640625" customWidth="1"/>
    <col min="2836" max="2836" width="0.33203125" customWidth="1"/>
    <col min="2837" max="2837" width="5.5" customWidth="1"/>
    <col min="2838" max="2838" width="3.6640625" customWidth="1"/>
    <col min="2839" max="2839" width="0.6640625" customWidth="1"/>
    <col min="2840" max="2840" width="1.1640625" customWidth="1"/>
    <col min="2841" max="2842" width="2" customWidth="1"/>
    <col min="2843" max="2843" width="5.1640625" customWidth="1"/>
    <col min="2844" max="2844" width="1.5" customWidth="1"/>
    <col min="2845" max="2845" width="3.1640625" customWidth="1"/>
    <col min="2846" max="2846" width="0.6640625" customWidth="1"/>
    <col min="2847" max="2847" width="3.1640625" customWidth="1"/>
    <col min="2848" max="2848" width="1.83203125" customWidth="1"/>
    <col min="2849" max="2849" width="1.5" customWidth="1"/>
    <col min="2850" max="2850" width="2.83203125" customWidth="1"/>
    <col min="2851" max="2851" width="5" customWidth="1"/>
    <col min="2852" max="2852" width="1" customWidth="1"/>
    <col min="2853" max="2853" width="0.33203125" customWidth="1"/>
    <col min="2854" max="2854" width="0.1640625" customWidth="1"/>
    <col min="2855" max="2855" width="1.6640625" customWidth="1"/>
    <col min="2856" max="2856" width="0.1640625" customWidth="1"/>
    <col min="2857" max="2857" width="1.5" customWidth="1"/>
    <col min="2858" max="2858" width="0.6640625" customWidth="1"/>
    <col min="2859" max="2859" width="3" customWidth="1"/>
    <col min="2860" max="2860" width="0.1640625" customWidth="1"/>
    <col min="2861" max="2861" width="2.5" customWidth="1"/>
    <col min="2862" max="2862" width="6.1640625" customWidth="1"/>
    <col min="2863" max="2863" width="1.33203125" customWidth="1"/>
    <col min="2864" max="2864" width="1.83203125" customWidth="1"/>
    <col min="2865" max="2865" width="0.1640625" customWidth="1"/>
    <col min="2866" max="2866" width="0.83203125" customWidth="1"/>
    <col min="2867" max="2867" width="4.5" customWidth="1"/>
    <col min="2868" max="2869" width="0.1640625" customWidth="1"/>
    <col min="2870" max="2870" width="1.5" customWidth="1"/>
    <col min="2871" max="2871" width="8.5" customWidth="1"/>
    <col min="2872" max="2873" width="0.1640625" customWidth="1"/>
    <col min="2874" max="2874" width="1.5" customWidth="1"/>
    <col min="2875" max="2875" width="2.5" customWidth="1"/>
    <col min="2876" max="2876" width="6.1640625" customWidth="1"/>
    <col min="2877" max="2878" width="0.1640625" customWidth="1"/>
    <col min="2879" max="2879" width="1.5" customWidth="1"/>
    <col min="2880" max="2880" width="8.5" customWidth="1"/>
    <col min="2881" max="2882" width="0.1640625" customWidth="1"/>
    <col min="2883" max="2884" width="0.6640625" customWidth="1"/>
    <col min="2885" max="2885" width="8.83203125" customWidth="1"/>
    <col min="2886" max="2886" width="6.83203125" customWidth="1"/>
    <col min="2887" max="2887" width="0.6640625" customWidth="1"/>
    <col min="2888" max="2889" width="0.1640625" customWidth="1"/>
    <col min="2890" max="2890" width="17.6640625" customWidth="1"/>
    <col min="2891" max="2891" width="0.1640625" customWidth="1"/>
    <col min="3073" max="3073" width="1.83203125" customWidth="1"/>
    <col min="3074" max="3074" width="0.6640625" customWidth="1"/>
    <col min="3075" max="3075" width="2.1640625" customWidth="1"/>
    <col min="3076" max="3076" width="2.5" customWidth="1"/>
    <col min="3077" max="3078" width="1.5" customWidth="1"/>
    <col min="3079" max="3079" width="5" customWidth="1"/>
    <col min="3080" max="3080" width="5.33203125" customWidth="1"/>
    <col min="3081" max="3081" width="1.6640625" customWidth="1"/>
    <col min="3082" max="3082" width="0.33203125" customWidth="1"/>
    <col min="3083" max="3083" width="1.33203125" customWidth="1"/>
    <col min="3084" max="3084" width="7" customWidth="1"/>
    <col min="3085" max="3085" width="3.1640625" customWidth="1"/>
    <col min="3086" max="3086" width="1.5" customWidth="1"/>
    <col min="3087" max="3087" width="1" customWidth="1"/>
    <col min="3088" max="3088" width="2" customWidth="1"/>
    <col min="3089" max="3089" width="2.5" customWidth="1"/>
    <col min="3090" max="3091" width="5.1640625" customWidth="1"/>
    <col min="3092" max="3092" width="0.33203125" customWidth="1"/>
    <col min="3093" max="3093" width="5.5" customWidth="1"/>
    <col min="3094" max="3094" width="3.6640625" customWidth="1"/>
    <col min="3095" max="3095" width="0.6640625" customWidth="1"/>
    <col min="3096" max="3096" width="1.1640625" customWidth="1"/>
    <col min="3097" max="3098" width="2" customWidth="1"/>
    <col min="3099" max="3099" width="5.1640625" customWidth="1"/>
    <col min="3100" max="3100" width="1.5" customWidth="1"/>
    <col min="3101" max="3101" width="3.1640625" customWidth="1"/>
    <col min="3102" max="3102" width="0.6640625" customWidth="1"/>
    <col min="3103" max="3103" width="3.1640625" customWidth="1"/>
    <col min="3104" max="3104" width="1.83203125" customWidth="1"/>
    <col min="3105" max="3105" width="1.5" customWidth="1"/>
    <col min="3106" max="3106" width="2.83203125" customWidth="1"/>
    <col min="3107" max="3107" width="5" customWidth="1"/>
    <col min="3108" max="3108" width="1" customWidth="1"/>
    <col min="3109" max="3109" width="0.33203125" customWidth="1"/>
    <col min="3110" max="3110" width="0.1640625" customWidth="1"/>
    <col min="3111" max="3111" width="1.6640625" customWidth="1"/>
    <col min="3112" max="3112" width="0.1640625" customWidth="1"/>
    <col min="3113" max="3113" width="1.5" customWidth="1"/>
    <col min="3114" max="3114" width="0.6640625" customWidth="1"/>
    <col min="3115" max="3115" width="3" customWidth="1"/>
    <col min="3116" max="3116" width="0.1640625" customWidth="1"/>
    <col min="3117" max="3117" width="2.5" customWidth="1"/>
    <col min="3118" max="3118" width="6.1640625" customWidth="1"/>
    <col min="3119" max="3119" width="1.33203125" customWidth="1"/>
    <col min="3120" max="3120" width="1.83203125" customWidth="1"/>
    <col min="3121" max="3121" width="0.1640625" customWidth="1"/>
    <col min="3122" max="3122" width="0.83203125" customWidth="1"/>
    <col min="3123" max="3123" width="4.5" customWidth="1"/>
    <col min="3124" max="3125" width="0.1640625" customWidth="1"/>
    <col min="3126" max="3126" width="1.5" customWidth="1"/>
    <col min="3127" max="3127" width="8.5" customWidth="1"/>
    <col min="3128" max="3129" width="0.1640625" customWidth="1"/>
    <col min="3130" max="3130" width="1.5" customWidth="1"/>
    <col min="3131" max="3131" width="2.5" customWidth="1"/>
    <col min="3132" max="3132" width="6.1640625" customWidth="1"/>
    <col min="3133" max="3134" width="0.1640625" customWidth="1"/>
    <col min="3135" max="3135" width="1.5" customWidth="1"/>
    <col min="3136" max="3136" width="8.5" customWidth="1"/>
    <col min="3137" max="3138" width="0.1640625" customWidth="1"/>
    <col min="3139" max="3140" width="0.6640625" customWidth="1"/>
    <col min="3141" max="3141" width="8.83203125" customWidth="1"/>
    <col min="3142" max="3142" width="6.83203125" customWidth="1"/>
    <col min="3143" max="3143" width="0.6640625" customWidth="1"/>
    <col min="3144" max="3145" width="0.1640625" customWidth="1"/>
    <col min="3146" max="3146" width="17.6640625" customWidth="1"/>
    <col min="3147" max="3147" width="0.1640625" customWidth="1"/>
    <col min="3329" max="3329" width="1.83203125" customWidth="1"/>
    <col min="3330" max="3330" width="0.6640625" customWidth="1"/>
    <col min="3331" max="3331" width="2.1640625" customWidth="1"/>
    <col min="3332" max="3332" width="2.5" customWidth="1"/>
    <col min="3333" max="3334" width="1.5" customWidth="1"/>
    <col min="3335" max="3335" width="5" customWidth="1"/>
    <col min="3336" max="3336" width="5.33203125" customWidth="1"/>
    <col min="3337" max="3337" width="1.6640625" customWidth="1"/>
    <col min="3338" max="3338" width="0.33203125" customWidth="1"/>
    <col min="3339" max="3339" width="1.33203125" customWidth="1"/>
    <col min="3340" max="3340" width="7" customWidth="1"/>
    <col min="3341" max="3341" width="3.1640625" customWidth="1"/>
    <col min="3342" max="3342" width="1.5" customWidth="1"/>
    <col min="3343" max="3343" width="1" customWidth="1"/>
    <col min="3344" max="3344" width="2" customWidth="1"/>
    <col min="3345" max="3345" width="2.5" customWidth="1"/>
    <col min="3346" max="3347" width="5.1640625" customWidth="1"/>
    <col min="3348" max="3348" width="0.33203125" customWidth="1"/>
    <col min="3349" max="3349" width="5.5" customWidth="1"/>
    <col min="3350" max="3350" width="3.6640625" customWidth="1"/>
    <col min="3351" max="3351" width="0.6640625" customWidth="1"/>
    <col min="3352" max="3352" width="1.1640625" customWidth="1"/>
    <col min="3353" max="3354" width="2" customWidth="1"/>
    <col min="3355" max="3355" width="5.1640625" customWidth="1"/>
    <col min="3356" max="3356" width="1.5" customWidth="1"/>
    <col min="3357" max="3357" width="3.1640625" customWidth="1"/>
    <col min="3358" max="3358" width="0.6640625" customWidth="1"/>
    <col min="3359" max="3359" width="3.1640625" customWidth="1"/>
    <col min="3360" max="3360" width="1.83203125" customWidth="1"/>
    <col min="3361" max="3361" width="1.5" customWidth="1"/>
    <col min="3362" max="3362" width="2.83203125" customWidth="1"/>
    <col min="3363" max="3363" width="5" customWidth="1"/>
    <col min="3364" max="3364" width="1" customWidth="1"/>
    <col min="3365" max="3365" width="0.33203125" customWidth="1"/>
    <col min="3366" max="3366" width="0.1640625" customWidth="1"/>
    <col min="3367" max="3367" width="1.6640625" customWidth="1"/>
    <col min="3368" max="3368" width="0.1640625" customWidth="1"/>
    <col min="3369" max="3369" width="1.5" customWidth="1"/>
    <col min="3370" max="3370" width="0.6640625" customWidth="1"/>
    <col min="3371" max="3371" width="3" customWidth="1"/>
    <col min="3372" max="3372" width="0.1640625" customWidth="1"/>
    <col min="3373" max="3373" width="2.5" customWidth="1"/>
    <col min="3374" max="3374" width="6.1640625" customWidth="1"/>
    <col min="3375" max="3375" width="1.33203125" customWidth="1"/>
    <col min="3376" max="3376" width="1.83203125" customWidth="1"/>
    <col min="3377" max="3377" width="0.1640625" customWidth="1"/>
    <col min="3378" max="3378" width="0.83203125" customWidth="1"/>
    <col min="3379" max="3379" width="4.5" customWidth="1"/>
    <col min="3380" max="3381" width="0.1640625" customWidth="1"/>
    <col min="3382" max="3382" width="1.5" customWidth="1"/>
    <col min="3383" max="3383" width="8.5" customWidth="1"/>
    <col min="3384" max="3385" width="0.1640625" customWidth="1"/>
    <col min="3386" max="3386" width="1.5" customWidth="1"/>
    <col min="3387" max="3387" width="2.5" customWidth="1"/>
    <col min="3388" max="3388" width="6.1640625" customWidth="1"/>
    <col min="3389" max="3390" width="0.1640625" customWidth="1"/>
    <col min="3391" max="3391" width="1.5" customWidth="1"/>
    <col min="3392" max="3392" width="8.5" customWidth="1"/>
    <col min="3393" max="3394" width="0.1640625" customWidth="1"/>
    <col min="3395" max="3396" width="0.6640625" customWidth="1"/>
    <col min="3397" max="3397" width="8.83203125" customWidth="1"/>
    <col min="3398" max="3398" width="6.83203125" customWidth="1"/>
    <col min="3399" max="3399" width="0.6640625" customWidth="1"/>
    <col min="3400" max="3401" width="0.1640625" customWidth="1"/>
    <col min="3402" max="3402" width="17.6640625" customWidth="1"/>
    <col min="3403" max="3403" width="0.1640625" customWidth="1"/>
    <col min="3585" max="3585" width="1.83203125" customWidth="1"/>
    <col min="3586" max="3586" width="0.6640625" customWidth="1"/>
    <col min="3587" max="3587" width="2.1640625" customWidth="1"/>
    <col min="3588" max="3588" width="2.5" customWidth="1"/>
    <col min="3589" max="3590" width="1.5" customWidth="1"/>
    <col min="3591" max="3591" width="5" customWidth="1"/>
    <col min="3592" max="3592" width="5.33203125" customWidth="1"/>
    <col min="3593" max="3593" width="1.6640625" customWidth="1"/>
    <col min="3594" max="3594" width="0.33203125" customWidth="1"/>
    <col min="3595" max="3595" width="1.33203125" customWidth="1"/>
    <col min="3596" max="3596" width="7" customWidth="1"/>
    <col min="3597" max="3597" width="3.1640625" customWidth="1"/>
    <col min="3598" max="3598" width="1.5" customWidth="1"/>
    <col min="3599" max="3599" width="1" customWidth="1"/>
    <col min="3600" max="3600" width="2" customWidth="1"/>
    <col min="3601" max="3601" width="2.5" customWidth="1"/>
    <col min="3602" max="3603" width="5.1640625" customWidth="1"/>
    <col min="3604" max="3604" width="0.33203125" customWidth="1"/>
    <col min="3605" max="3605" width="5.5" customWidth="1"/>
    <col min="3606" max="3606" width="3.6640625" customWidth="1"/>
    <col min="3607" max="3607" width="0.6640625" customWidth="1"/>
    <col min="3608" max="3608" width="1.1640625" customWidth="1"/>
    <col min="3609" max="3610" width="2" customWidth="1"/>
    <col min="3611" max="3611" width="5.1640625" customWidth="1"/>
    <col min="3612" max="3612" width="1.5" customWidth="1"/>
    <col min="3613" max="3613" width="3.1640625" customWidth="1"/>
    <col min="3614" max="3614" width="0.6640625" customWidth="1"/>
    <col min="3615" max="3615" width="3.1640625" customWidth="1"/>
    <col min="3616" max="3616" width="1.83203125" customWidth="1"/>
    <col min="3617" max="3617" width="1.5" customWidth="1"/>
    <col min="3618" max="3618" width="2.83203125" customWidth="1"/>
    <col min="3619" max="3619" width="5" customWidth="1"/>
    <col min="3620" max="3620" width="1" customWidth="1"/>
    <col min="3621" max="3621" width="0.33203125" customWidth="1"/>
    <col min="3622" max="3622" width="0.1640625" customWidth="1"/>
    <col min="3623" max="3623" width="1.6640625" customWidth="1"/>
    <col min="3624" max="3624" width="0.1640625" customWidth="1"/>
    <col min="3625" max="3625" width="1.5" customWidth="1"/>
    <col min="3626" max="3626" width="0.6640625" customWidth="1"/>
    <col min="3627" max="3627" width="3" customWidth="1"/>
    <col min="3628" max="3628" width="0.1640625" customWidth="1"/>
    <col min="3629" max="3629" width="2.5" customWidth="1"/>
    <col min="3630" max="3630" width="6.1640625" customWidth="1"/>
    <col min="3631" max="3631" width="1.33203125" customWidth="1"/>
    <col min="3632" max="3632" width="1.83203125" customWidth="1"/>
    <col min="3633" max="3633" width="0.1640625" customWidth="1"/>
    <col min="3634" max="3634" width="0.83203125" customWidth="1"/>
    <col min="3635" max="3635" width="4.5" customWidth="1"/>
    <col min="3636" max="3637" width="0.1640625" customWidth="1"/>
    <col min="3638" max="3638" width="1.5" customWidth="1"/>
    <col min="3639" max="3639" width="8.5" customWidth="1"/>
    <col min="3640" max="3641" width="0.1640625" customWidth="1"/>
    <col min="3642" max="3642" width="1.5" customWidth="1"/>
    <col min="3643" max="3643" width="2.5" customWidth="1"/>
    <col min="3644" max="3644" width="6.1640625" customWidth="1"/>
    <col min="3645" max="3646" width="0.1640625" customWidth="1"/>
    <col min="3647" max="3647" width="1.5" customWidth="1"/>
    <col min="3648" max="3648" width="8.5" customWidth="1"/>
    <col min="3649" max="3650" width="0.1640625" customWidth="1"/>
    <col min="3651" max="3652" width="0.6640625" customWidth="1"/>
    <col min="3653" max="3653" width="8.83203125" customWidth="1"/>
    <col min="3654" max="3654" width="6.83203125" customWidth="1"/>
    <col min="3655" max="3655" width="0.6640625" customWidth="1"/>
    <col min="3656" max="3657" width="0.1640625" customWidth="1"/>
    <col min="3658" max="3658" width="17.6640625" customWidth="1"/>
    <col min="3659" max="3659" width="0.1640625" customWidth="1"/>
    <col min="3841" max="3841" width="1.83203125" customWidth="1"/>
    <col min="3842" max="3842" width="0.6640625" customWidth="1"/>
    <col min="3843" max="3843" width="2.1640625" customWidth="1"/>
    <col min="3844" max="3844" width="2.5" customWidth="1"/>
    <col min="3845" max="3846" width="1.5" customWidth="1"/>
    <col min="3847" max="3847" width="5" customWidth="1"/>
    <col min="3848" max="3848" width="5.33203125" customWidth="1"/>
    <col min="3849" max="3849" width="1.6640625" customWidth="1"/>
    <col min="3850" max="3850" width="0.33203125" customWidth="1"/>
    <col min="3851" max="3851" width="1.33203125" customWidth="1"/>
    <col min="3852" max="3852" width="7" customWidth="1"/>
    <col min="3853" max="3853" width="3.1640625" customWidth="1"/>
    <col min="3854" max="3854" width="1.5" customWidth="1"/>
    <col min="3855" max="3855" width="1" customWidth="1"/>
    <col min="3856" max="3856" width="2" customWidth="1"/>
    <col min="3857" max="3857" width="2.5" customWidth="1"/>
    <col min="3858" max="3859" width="5.1640625" customWidth="1"/>
    <col min="3860" max="3860" width="0.33203125" customWidth="1"/>
    <col min="3861" max="3861" width="5.5" customWidth="1"/>
    <col min="3862" max="3862" width="3.6640625" customWidth="1"/>
    <col min="3863" max="3863" width="0.6640625" customWidth="1"/>
    <col min="3864" max="3864" width="1.1640625" customWidth="1"/>
    <col min="3865" max="3866" width="2" customWidth="1"/>
    <col min="3867" max="3867" width="5.1640625" customWidth="1"/>
    <col min="3868" max="3868" width="1.5" customWidth="1"/>
    <col min="3869" max="3869" width="3.1640625" customWidth="1"/>
    <col min="3870" max="3870" width="0.6640625" customWidth="1"/>
    <col min="3871" max="3871" width="3.1640625" customWidth="1"/>
    <col min="3872" max="3872" width="1.83203125" customWidth="1"/>
    <col min="3873" max="3873" width="1.5" customWidth="1"/>
    <col min="3874" max="3874" width="2.83203125" customWidth="1"/>
    <col min="3875" max="3875" width="5" customWidth="1"/>
    <col min="3876" max="3876" width="1" customWidth="1"/>
    <col min="3877" max="3877" width="0.33203125" customWidth="1"/>
    <col min="3878" max="3878" width="0.1640625" customWidth="1"/>
    <col min="3879" max="3879" width="1.6640625" customWidth="1"/>
    <col min="3880" max="3880" width="0.1640625" customWidth="1"/>
    <col min="3881" max="3881" width="1.5" customWidth="1"/>
    <col min="3882" max="3882" width="0.6640625" customWidth="1"/>
    <col min="3883" max="3883" width="3" customWidth="1"/>
    <col min="3884" max="3884" width="0.1640625" customWidth="1"/>
    <col min="3885" max="3885" width="2.5" customWidth="1"/>
    <col min="3886" max="3886" width="6.1640625" customWidth="1"/>
    <col min="3887" max="3887" width="1.33203125" customWidth="1"/>
    <col min="3888" max="3888" width="1.83203125" customWidth="1"/>
    <col min="3889" max="3889" width="0.1640625" customWidth="1"/>
    <col min="3890" max="3890" width="0.83203125" customWidth="1"/>
    <col min="3891" max="3891" width="4.5" customWidth="1"/>
    <col min="3892" max="3893" width="0.1640625" customWidth="1"/>
    <col min="3894" max="3894" width="1.5" customWidth="1"/>
    <col min="3895" max="3895" width="8.5" customWidth="1"/>
    <col min="3896" max="3897" width="0.1640625" customWidth="1"/>
    <col min="3898" max="3898" width="1.5" customWidth="1"/>
    <col min="3899" max="3899" width="2.5" customWidth="1"/>
    <col min="3900" max="3900" width="6.1640625" customWidth="1"/>
    <col min="3901" max="3902" width="0.1640625" customWidth="1"/>
    <col min="3903" max="3903" width="1.5" customWidth="1"/>
    <col min="3904" max="3904" width="8.5" customWidth="1"/>
    <col min="3905" max="3906" width="0.1640625" customWidth="1"/>
    <col min="3907" max="3908" width="0.6640625" customWidth="1"/>
    <col min="3909" max="3909" width="8.83203125" customWidth="1"/>
    <col min="3910" max="3910" width="6.83203125" customWidth="1"/>
    <col min="3911" max="3911" width="0.6640625" customWidth="1"/>
    <col min="3912" max="3913" width="0.1640625" customWidth="1"/>
    <col min="3914" max="3914" width="17.6640625" customWidth="1"/>
    <col min="3915" max="3915" width="0.1640625" customWidth="1"/>
    <col min="4097" max="4097" width="1.83203125" customWidth="1"/>
    <col min="4098" max="4098" width="0.6640625" customWidth="1"/>
    <col min="4099" max="4099" width="2.1640625" customWidth="1"/>
    <col min="4100" max="4100" width="2.5" customWidth="1"/>
    <col min="4101" max="4102" width="1.5" customWidth="1"/>
    <col min="4103" max="4103" width="5" customWidth="1"/>
    <col min="4104" max="4104" width="5.33203125" customWidth="1"/>
    <col min="4105" max="4105" width="1.6640625" customWidth="1"/>
    <col min="4106" max="4106" width="0.33203125" customWidth="1"/>
    <col min="4107" max="4107" width="1.33203125" customWidth="1"/>
    <col min="4108" max="4108" width="7" customWidth="1"/>
    <col min="4109" max="4109" width="3.1640625" customWidth="1"/>
    <col min="4110" max="4110" width="1.5" customWidth="1"/>
    <col min="4111" max="4111" width="1" customWidth="1"/>
    <col min="4112" max="4112" width="2" customWidth="1"/>
    <col min="4113" max="4113" width="2.5" customWidth="1"/>
    <col min="4114" max="4115" width="5.1640625" customWidth="1"/>
    <col min="4116" max="4116" width="0.33203125" customWidth="1"/>
    <col min="4117" max="4117" width="5.5" customWidth="1"/>
    <col min="4118" max="4118" width="3.6640625" customWidth="1"/>
    <col min="4119" max="4119" width="0.6640625" customWidth="1"/>
    <col min="4120" max="4120" width="1.1640625" customWidth="1"/>
    <col min="4121" max="4122" width="2" customWidth="1"/>
    <col min="4123" max="4123" width="5.1640625" customWidth="1"/>
    <col min="4124" max="4124" width="1.5" customWidth="1"/>
    <col min="4125" max="4125" width="3.1640625" customWidth="1"/>
    <col min="4126" max="4126" width="0.6640625" customWidth="1"/>
    <col min="4127" max="4127" width="3.1640625" customWidth="1"/>
    <col min="4128" max="4128" width="1.83203125" customWidth="1"/>
    <col min="4129" max="4129" width="1.5" customWidth="1"/>
    <col min="4130" max="4130" width="2.83203125" customWidth="1"/>
    <col min="4131" max="4131" width="5" customWidth="1"/>
    <col min="4132" max="4132" width="1" customWidth="1"/>
    <col min="4133" max="4133" width="0.33203125" customWidth="1"/>
    <col min="4134" max="4134" width="0.1640625" customWidth="1"/>
    <col min="4135" max="4135" width="1.6640625" customWidth="1"/>
    <col min="4136" max="4136" width="0.1640625" customWidth="1"/>
    <col min="4137" max="4137" width="1.5" customWidth="1"/>
    <col min="4138" max="4138" width="0.6640625" customWidth="1"/>
    <col min="4139" max="4139" width="3" customWidth="1"/>
    <col min="4140" max="4140" width="0.1640625" customWidth="1"/>
    <col min="4141" max="4141" width="2.5" customWidth="1"/>
    <col min="4142" max="4142" width="6.1640625" customWidth="1"/>
    <col min="4143" max="4143" width="1.33203125" customWidth="1"/>
    <col min="4144" max="4144" width="1.83203125" customWidth="1"/>
    <col min="4145" max="4145" width="0.1640625" customWidth="1"/>
    <col min="4146" max="4146" width="0.83203125" customWidth="1"/>
    <col min="4147" max="4147" width="4.5" customWidth="1"/>
    <col min="4148" max="4149" width="0.1640625" customWidth="1"/>
    <col min="4150" max="4150" width="1.5" customWidth="1"/>
    <col min="4151" max="4151" width="8.5" customWidth="1"/>
    <col min="4152" max="4153" width="0.1640625" customWidth="1"/>
    <col min="4154" max="4154" width="1.5" customWidth="1"/>
    <col min="4155" max="4155" width="2.5" customWidth="1"/>
    <col min="4156" max="4156" width="6.1640625" customWidth="1"/>
    <col min="4157" max="4158" width="0.1640625" customWidth="1"/>
    <col min="4159" max="4159" width="1.5" customWidth="1"/>
    <col min="4160" max="4160" width="8.5" customWidth="1"/>
    <col min="4161" max="4162" width="0.1640625" customWidth="1"/>
    <col min="4163" max="4164" width="0.6640625" customWidth="1"/>
    <col min="4165" max="4165" width="8.83203125" customWidth="1"/>
    <col min="4166" max="4166" width="6.83203125" customWidth="1"/>
    <col min="4167" max="4167" width="0.6640625" customWidth="1"/>
    <col min="4168" max="4169" width="0.1640625" customWidth="1"/>
    <col min="4170" max="4170" width="17.6640625" customWidth="1"/>
    <col min="4171" max="4171" width="0.1640625" customWidth="1"/>
    <col min="4353" max="4353" width="1.83203125" customWidth="1"/>
    <col min="4354" max="4354" width="0.6640625" customWidth="1"/>
    <col min="4355" max="4355" width="2.1640625" customWidth="1"/>
    <col min="4356" max="4356" width="2.5" customWidth="1"/>
    <col min="4357" max="4358" width="1.5" customWidth="1"/>
    <col min="4359" max="4359" width="5" customWidth="1"/>
    <col min="4360" max="4360" width="5.33203125" customWidth="1"/>
    <col min="4361" max="4361" width="1.6640625" customWidth="1"/>
    <col min="4362" max="4362" width="0.33203125" customWidth="1"/>
    <col min="4363" max="4363" width="1.33203125" customWidth="1"/>
    <col min="4364" max="4364" width="7" customWidth="1"/>
    <col min="4365" max="4365" width="3.1640625" customWidth="1"/>
    <col min="4366" max="4366" width="1.5" customWidth="1"/>
    <col min="4367" max="4367" width="1" customWidth="1"/>
    <col min="4368" max="4368" width="2" customWidth="1"/>
    <col min="4369" max="4369" width="2.5" customWidth="1"/>
    <col min="4370" max="4371" width="5.1640625" customWidth="1"/>
    <col min="4372" max="4372" width="0.33203125" customWidth="1"/>
    <col min="4373" max="4373" width="5.5" customWidth="1"/>
    <col min="4374" max="4374" width="3.6640625" customWidth="1"/>
    <col min="4375" max="4375" width="0.6640625" customWidth="1"/>
    <col min="4376" max="4376" width="1.1640625" customWidth="1"/>
    <col min="4377" max="4378" width="2" customWidth="1"/>
    <col min="4379" max="4379" width="5.1640625" customWidth="1"/>
    <col min="4380" max="4380" width="1.5" customWidth="1"/>
    <col min="4381" max="4381" width="3.1640625" customWidth="1"/>
    <col min="4382" max="4382" width="0.6640625" customWidth="1"/>
    <col min="4383" max="4383" width="3.1640625" customWidth="1"/>
    <col min="4384" max="4384" width="1.83203125" customWidth="1"/>
    <col min="4385" max="4385" width="1.5" customWidth="1"/>
    <col min="4386" max="4386" width="2.83203125" customWidth="1"/>
    <col min="4387" max="4387" width="5" customWidth="1"/>
    <col min="4388" max="4388" width="1" customWidth="1"/>
    <col min="4389" max="4389" width="0.33203125" customWidth="1"/>
    <col min="4390" max="4390" width="0.1640625" customWidth="1"/>
    <col min="4391" max="4391" width="1.6640625" customWidth="1"/>
    <col min="4392" max="4392" width="0.1640625" customWidth="1"/>
    <col min="4393" max="4393" width="1.5" customWidth="1"/>
    <col min="4394" max="4394" width="0.6640625" customWidth="1"/>
    <col min="4395" max="4395" width="3" customWidth="1"/>
    <col min="4396" max="4396" width="0.1640625" customWidth="1"/>
    <col min="4397" max="4397" width="2.5" customWidth="1"/>
    <col min="4398" max="4398" width="6.1640625" customWidth="1"/>
    <col min="4399" max="4399" width="1.33203125" customWidth="1"/>
    <col min="4400" max="4400" width="1.83203125" customWidth="1"/>
    <col min="4401" max="4401" width="0.1640625" customWidth="1"/>
    <col min="4402" max="4402" width="0.83203125" customWidth="1"/>
    <col min="4403" max="4403" width="4.5" customWidth="1"/>
    <col min="4404" max="4405" width="0.1640625" customWidth="1"/>
    <col min="4406" max="4406" width="1.5" customWidth="1"/>
    <col min="4407" max="4407" width="8.5" customWidth="1"/>
    <col min="4408" max="4409" width="0.1640625" customWidth="1"/>
    <col min="4410" max="4410" width="1.5" customWidth="1"/>
    <col min="4411" max="4411" width="2.5" customWidth="1"/>
    <col min="4412" max="4412" width="6.1640625" customWidth="1"/>
    <col min="4413" max="4414" width="0.1640625" customWidth="1"/>
    <col min="4415" max="4415" width="1.5" customWidth="1"/>
    <col min="4416" max="4416" width="8.5" customWidth="1"/>
    <col min="4417" max="4418" width="0.1640625" customWidth="1"/>
    <col min="4419" max="4420" width="0.6640625" customWidth="1"/>
    <col min="4421" max="4421" width="8.83203125" customWidth="1"/>
    <col min="4422" max="4422" width="6.83203125" customWidth="1"/>
    <col min="4423" max="4423" width="0.6640625" customWidth="1"/>
    <col min="4424" max="4425" width="0.1640625" customWidth="1"/>
    <col min="4426" max="4426" width="17.6640625" customWidth="1"/>
    <col min="4427" max="4427" width="0.1640625" customWidth="1"/>
    <col min="4609" max="4609" width="1.83203125" customWidth="1"/>
    <col min="4610" max="4610" width="0.6640625" customWidth="1"/>
    <col min="4611" max="4611" width="2.1640625" customWidth="1"/>
    <col min="4612" max="4612" width="2.5" customWidth="1"/>
    <col min="4613" max="4614" width="1.5" customWidth="1"/>
    <col min="4615" max="4615" width="5" customWidth="1"/>
    <col min="4616" max="4616" width="5.33203125" customWidth="1"/>
    <col min="4617" max="4617" width="1.6640625" customWidth="1"/>
    <col min="4618" max="4618" width="0.33203125" customWidth="1"/>
    <col min="4619" max="4619" width="1.33203125" customWidth="1"/>
    <col min="4620" max="4620" width="7" customWidth="1"/>
    <col min="4621" max="4621" width="3.1640625" customWidth="1"/>
    <col min="4622" max="4622" width="1.5" customWidth="1"/>
    <col min="4623" max="4623" width="1" customWidth="1"/>
    <col min="4624" max="4624" width="2" customWidth="1"/>
    <col min="4625" max="4625" width="2.5" customWidth="1"/>
    <col min="4626" max="4627" width="5.1640625" customWidth="1"/>
    <col min="4628" max="4628" width="0.33203125" customWidth="1"/>
    <col min="4629" max="4629" width="5.5" customWidth="1"/>
    <col min="4630" max="4630" width="3.6640625" customWidth="1"/>
    <col min="4631" max="4631" width="0.6640625" customWidth="1"/>
    <col min="4632" max="4632" width="1.1640625" customWidth="1"/>
    <col min="4633" max="4634" width="2" customWidth="1"/>
    <col min="4635" max="4635" width="5.1640625" customWidth="1"/>
    <col min="4636" max="4636" width="1.5" customWidth="1"/>
    <col min="4637" max="4637" width="3.1640625" customWidth="1"/>
    <col min="4638" max="4638" width="0.6640625" customWidth="1"/>
    <col min="4639" max="4639" width="3.1640625" customWidth="1"/>
    <col min="4640" max="4640" width="1.83203125" customWidth="1"/>
    <col min="4641" max="4641" width="1.5" customWidth="1"/>
    <col min="4642" max="4642" width="2.83203125" customWidth="1"/>
    <col min="4643" max="4643" width="5" customWidth="1"/>
    <col min="4644" max="4644" width="1" customWidth="1"/>
    <col min="4645" max="4645" width="0.33203125" customWidth="1"/>
    <col min="4646" max="4646" width="0.1640625" customWidth="1"/>
    <col min="4647" max="4647" width="1.6640625" customWidth="1"/>
    <col min="4648" max="4648" width="0.1640625" customWidth="1"/>
    <col min="4649" max="4649" width="1.5" customWidth="1"/>
    <col min="4650" max="4650" width="0.6640625" customWidth="1"/>
    <col min="4651" max="4651" width="3" customWidth="1"/>
    <col min="4652" max="4652" width="0.1640625" customWidth="1"/>
    <col min="4653" max="4653" width="2.5" customWidth="1"/>
    <col min="4654" max="4654" width="6.1640625" customWidth="1"/>
    <col min="4655" max="4655" width="1.33203125" customWidth="1"/>
    <col min="4656" max="4656" width="1.83203125" customWidth="1"/>
    <col min="4657" max="4657" width="0.1640625" customWidth="1"/>
    <col min="4658" max="4658" width="0.83203125" customWidth="1"/>
    <col min="4659" max="4659" width="4.5" customWidth="1"/>
    <col min="4660" max="4661" width="0.1640625" customWidth="1"/>
    <col min="4662" max="4662" width="1.5" customWidth="1"/>
    <col min="4663" max="4663" width="8.5" customWidth="1"/>
    <col min="4664" max="4665" width="0.1640625" customWidth="1"/>
    <col min="4666" max="4666" width="1.5" customWidth="1"/>
    <col min="4667" max="4667" width="2.5" customWidth="1"/>
    <col min="4668" max="4668" width="6.1640625" customWidth="1"/>
    <col min="4669" max="4670" width="0.1640625" customWidth="1"/>
    <col min="4671" max="4671" width="1.5" customWidth="1"/>
    <col min="4672" max="4672" width="8.5" customWidth="1"/>
    <col min="4673" max="4674" width="0.1640625" customWidth="1"/>
    <col min="4675" max="4676" width="0.6640625" customWidth="1"/>
    <col min="4677" max="4677" width="8.83203125" customWidth="1"/>
    <col min="4678" max="4678" width="6.83203125" customWidth="1"/>
    <col min="4679" max="4679" width="0.6640625" customWidth="1"/>
    <col min="4680" max="4681" width="0.1640625" customWidth="1"/>
    <col min="4682" max="4682" width="17.6640625" customWidth="1"/>
    <col min="4683" max="4683" width="0.1640625" customWidth="1"/>
    <col min="4865" max="4865" width="1.83203125" customWidth="1"/>
    <col min="4866" max="4866" width="0.6640625" customWidth="1"/>
    <col min="4867" max="4867" width="2.1640625" customWidth="1"/>
    <col min="4868" max="4868" width="2.5" customWidth="1"/>
    <col min="4869" max="4870" width="1.5" customWidth="1"/>
    <col min="4871" max="4871" width="5" customWidth="1"/>
    <col min="4872" max="4872" width="5.33203125" customWidth="1"/>
    <col min="4873" max="4873" width="1.6640625" customWidth="1"/>
    <col min="4874" max="4874" width="0.33203125" customWidth="1"/>
    <col min="4875" max="4875" width="1.33203125" customWidth="1"/>
    <col min="4876" max="4876" width="7" customWidth="1"/>
    <col min="4877" max="4877" width="3.1640625" customWidth="1"/>
    <col min="4878" max="4878" width="1.5" customWidth="1"/>
    <col min="4879" max="4879" width="1" customWidth="1"/>
    <col min="4880" max="4880" width="2" customWidth="1"/>
    <col min="4881" max="4881" width="2.5" customWidth="1"/>
    <col min="4882" max="4883" width="5.1640625" customWidth="1"/>
    <col min="4884" max="4884" width="0.33203125" customWidth="1"/>
    <col min="4885" max="4885" width="5.5" customWidth="1"/>
    <col min="4886" max="4886" width="3.6640625" customWidth="1"/>
    <col min="4887" max="4887" width="0.6640625" customWidth="1"/>
    <col min="4888" max="4888" width="1.1640625" customWidth="1"/>
    <col min="4889" max="4890" width="2" customWidth="1"/>
    <col min="4891" max="4891" width="5.1640625" customWidth="1"/>
    <col min="4892" max="4892" width="1.5" customWidth="1"/>
    <col min="4893" max="4893" width="3.1640625" customWidth="1"/>
    <col min="4894" max="4894" width="0.6640625" customWidth="1"/>
    <col min="4895" max="4895" width="3.1640625" customWidth="1"/>
    <col min="4896" max="4896" width="1.83203125" customWidth="1"/>
    <col min="4897" max="4897" width="1.5" customWidth="1"/>
    <col min="4898" max="4898" width="2.83203125" customWidth="1"/>
    <col min="4899" max="4899" width="5" customWidth="1"/>
    <col min="4900" max="4900" width="1" customWidth="1"/>
    <col min="4901" max="4901" width="0.33203125" customWidth="1"/>
    <col min="4902" max="4902" width="0.1640625" customWidth="1"/>
    <col min="4903" max="4903" width="1.6640625" customWidth="1"/>
    <col min="4904" max="4904" width="0.1640625" customWidth="1"/>
    <col min="4905" max="4905" width="1.5" customWidth="1"/>
    <col min="4906" max="4906" width="0.6640625" customWidth="1"/>
    <col min="4907" max="4907" width="3" customWidth="1"/>
    <col min="4908" max="4908" width="0.1640625" customWidth="1"/>
    <col min="4909" max="4909" width="2.5" customWidth="1"/>
    <col min="4910" max="4910" width="6.1640625" customWidth="1"/>
    <col min="4911" max="4911" width="1.33203125" customWidth="1"/>
    <col min="4912" max="4912" width="1.83203125" customWidth="1"/>
    <col min="4913" max="4913" width="0.1640625" customWidth="1"/>
    <col min="4914" max="4914" width="0.83203125" customWidth="1"/>
    <col min="4915" max="4915" width="4.5" customWidth="1"/>
    <col min="4916" max="4917" width="0.1640625" customWidth="1"/>
    <col min="4918" max="4918" width="1.5" customWidth="1"/>
    <col min="4919" max="4919" width="8.5" customWidth="1"/>
    <col min="4920" max="4921" width="0.1640625" customWidth="1"/>
    <col min="4922" max="4922" width="1.5" customWidth="1"/>
    <col min="4923" max="4923" width="2.5" customWidth="1"/>
    <col min="4924" max="4924" width="6.1640625" customWidth="1"/>
    <col min="4925" max="4926" width="0.1640625" customWidth="1"/>
    <col min="4927" max="4927" width="1.5" customWidth="1"/>
    <col min="4928" max="4928" width="8.5" customWidth="1"/>
    <col min="4929" max="4930" width="0.1640625" customWidth="1"/>
    <col min="4931" max="4932" width="0.6640625" customWidth="1"/>
    <col min="4933" max="4933" width="8.83203125" customWidth="1"/>
    <col min="4934" max="4934" width="6.83203125" customWidth="1"/>
    <col min="4935" max="4935" width="0.6640625" customWidth="1"/>
    <col min="4936" max="4937" width="0.1640625" customWidth="1"/>
    <col min="4938" max="4938" width="17.6640625" customWidth="1"/>
    <col min="4939" max="4939" width="0.1640625" customWidth="1"/>
    <col min="5121" max="5121" width="1.83203125" customWidth="1"/>
    <col min="5122" max="5122" width="0.6640625" customWidth="1"/>
    <col min="5123" max="5123" width="2.1640625" customWidth="1"/>
    <col min="5124" max="5124" width="2.5" customWidth="1"/>
    <col min="5125" max="5126" width="1.5" customWidth="1"/>
    <col min="5127" max="5127" width="5" customWidth="1"/>
    <col min="5128" max="5128" width="5.33203125" customWidth="1"/>
    <col min="5129" max="5129" width="1.6640625" customWidth="1"/>
    <col min="5130" max="5130" width="0.33203125" customWidth="1"/>
    <col min="5131" max="5131" width="1.33203125" customWidth="1"/>
    <col min="5132" max="5132" width="7" customWidth="1"/>
    <col min="5133" max="5133" width="3.1640625" customWidth="1"/>
    <col min="5134" max="5134" width="1.5" customWidth="1"/>
    <col min="5135" max="5135" width="1" customWidth="1"/>
    <col min="5136" max="5136" width="2" customWidth="1"/>
    <col min="5137" max="5137" width="2.5" customWidth="1"/>
    <col min="5138" max="5139" width="5.1640625" customWidth="1"/>
    <col min="5140" max="5140" width="0.33203125" customWidth="1"/>
    <col min="5141" max="5141" width="5.5" customWidth="1"/>
    <col min="5142" max="5142" width="3.6640625" customWidth="1"/>
    <col min="5143" max="5143" width="0.6640625" customWidth="1"/>
    <col min="5144" max="5144" width="1.1640625" customWidth="1"/>
    <col min="5145" max="5146" width="2" customWidth="1"/>
    <col min="5147" max="5147" width="5.1640625" customWidth="1"/>
    <col min="5148" max="5148" width="1.5" customWidth="1"/>
    <col min="5149" max="5149" width="3.1640625" customWidth="1"/>
    <col min="5150" max="5150" width="0.6640625" customWidth="1"/>
    <col min="5151" max="5151" width="3.1640625" customWidth="1"/>
    <col min="5152" max="5152" width="1.83203125" customWidth="1"/>
    <col min="5153" max="5153" width="1.5" customWidth="1"/>
    <col min="5154" max="5154" width="2.83203125" customWidth="1"/>
    <col min="5155" max="5155" width="5" customWidth="1"/>
    <col min="5156" max="5156" width="1" customWidth="1"/>
    <col min="5157" max="5157" width="0.33203125" customWidth="1"/>
    <col min="5158" max="5158" width="0.1640625" customWidth="1"/>
    <col min="5159" max="5159" width="1.6640625" customWidth="1"/>
    <col min="5160" max="5160" width="0.1640625" customWidth="1"/>
    <col min="5161" max="5161" width="1.5" customWidth="1"/>
    <col min="5162" max="5162" width="0.6640625" customWidth="1"/>
    <col min="5163" max="5163" width="3" customWidth="1"/>
    <col min="5164" max="5164" width="0.1640625" customWidth="1"/>
    <col min="5165" max="5165" width="2.5" customWidth="1"/>
    <col min="5166" max="5166" width="6.1640625" customWidth="1"/>
    <col min="5167" max="5167" width="1.33203125" customWidth="1"/>
    <col min="5168" max="5168" width="1.83203125" customWidth="1"/>
    <col min="5169" max="5169" width="0.1640625" customWidth="1"/>
    <col min="5170" max="5170" width="0.83203125" customWidth="1"/>
    <col min="5171" max="5171" width="4.5" customWidth="1"/>
    <col min="5172" max="5173" width="0.1640625" customWidth="1"/>
    <col min="5174" max="5174" width="1.5" customWidth="1"/>
    <col min="5175" max="5175" width="8.5" customWidth="1"/>
    <col min="5176" max="5177" width="0.1640625" customWidth="1"/>
    <col min="5178" max="5178" width="1.5" customWidth="1"/>
    <col min="5179" max="5179" width="2.5" customWidth="1"/>
    <col min="5180" max="5180" width="6.1640625" customWidth="1"/>
    <col min="5181" max="5182" width="0.1640625" customWidth="1"/>
    <col min="5183" max="5183" width="1.5" customWidth="1"/>
    <col min="5184" max="5184" width="8.5" customWidth="1"/>
    <col min="5185" max="5186" width="0.1640625" customWidth="1"/>
    <col min="5187" max="5188" width="0.6640625" customWidth="1"/>
    <col min="5189" max="5189" width="8.83203125" customWidth="1"/>
    <col min="5190" max="5190" width="6.83203125" customWidth="1"/>
    <col min="5191" max="5191" width="0.6640625" customWidth="1"/>
    <col min="5192" max="5193" width="0.1640625" customWidth="1"/>
    <col min="5194" max="5194" width="17.6640625" customWidth="1"/>
    <col min="5195" max="5195" width="0.1640625" customWidth="1"/>
    <col min="5377" max="5377" width="1.83203125" customWidth="1"/>
    <col min="5378" max="5378" width="0.6640625" customWidth="1"/>
    <col min="5379" max="5379" width="2.1640625" customWidth="1"/>
    <col min="5380" max="5380" width="2.5" customWidth="1"/>
    <col min="5381" max="5382" width="1.5" customWidth="1"/>
    <col min="5383" max="5383" width="5" customWidth="1"/>
    <col min="5384" max="5384" width="5.33203125" customWidth="1"/>
    <col min="5385" max="5385" width="1.6640625" customWidth="1"/>
    <col min="5386" max="5386" width="0.33203125" customWidth="1"/>
    <col min="5387" max="5387" width="1.33203125" customWidth="1"/>
    <col min="5388" max="5388" width="7" customWidth="1"/>
    <col min="5389" max="5389" width="3.1640625" customWidth="1"/>
    <col min="5390" max="5390" width="1.5" customWidth="1"/>
    <col min="5391" max="5391" width="1" customWidth="1"/>
    <col min="5392" max="5392" width="2" customWidth="1"/>
    <col min="5393" max="5393" width="2.5" customWidth="1"/>
    <col min="5394" max="5395" width="5.1640625" customWidth="1"/>
    <col min="5396" max="5396" width="0.33203125" customWidth="1"/>
    <col min="5397" max="5397" width="5.5" customWidth="1"/>
    <col min="5398" max="5398" width="3.6640625" customWidth="1"/>
    <col min="5399" max="5399" width="0.6640625" customWidth="1"/>
    <col min="5400" max="5400" width="1.1640625" customWidth="1"/>
    <col min="5401" max="5402" width="2" customWidth="1"/>
    <col min="5403" max="5403" width="5.1640625" customWidth="1"/>
    <col min="5404" max="5404" width="1.5" customWidth="1"/>
    <col min="5405" max="5405" width="3.1640625" customWidth="1"/>
    <col min="5406" max="5406" width="0.6640625" customWidth="1"/>
    <col min="5407" max="5407" width="3.1640625" customWidth="1"/>
    <col min="5408" max="5408" width="1.83203125" customWidth="1"/>
    <col min="5409" max="5409" width="1.5" customWidth="1"/>
    <col min="5410" max="5410" width="2.83203125" customWidth="1"/>
    <col min="5411" max="5411" width="5" customWidth="1"/>
    <col min="5412" max="5412" width="1" customWidth="1"/>
    <col min="5413" max="5413" width="0.33203125" customWidth="1"/>
    <col min="5414" max="5414" width="0.1640625" customWidth="1"/>
    <col min="5415" max="5415" width="1.6640625" customWidth="1"/>
    <col min="5416" max="5416" width="0.1640625" customWidth="1"/>
    <col min="5417" max="5417" width="1.5" customWidth="1"/>
    <col min="5418" max="5418" width="0.6640625" customWidth="1"/>
    <col min="5419" max="5419" width="3" customWidth="1"/>
    <col min="5420" max="5420" width="0.1640625" customWidth="1"/>
    <col min="5421" max="5421" width="2.5" customWidth="1"/>
    <col min="5422" max="5422" width="6.1640625" customWidth="1"/>
    <col min="5423" max="5423" width="1.33203125" customWidth="1"/>
    <col min="5424" max="5424" width="1.83203125" customWidth="1"/>
    <col min="5425" max="5425" width="0.1640625" customWidth="1"/>
    <col min="5426" max="5426" width="0.83203125" customWidth="1"/>
    <col min="5427" max="5427" width="4.5" customWidth="1"/>
    <col min="5428" max="5429" width="0.1640625" customWidth="1"/>
    <col min="5430" max="5430" width="1.5" customWidth="1"/>
    <col min="5431" max="5431" width="8.5" customWidth="1"/>
    <col min="5432" max="5433" width="0.1640625" customWidth="1"/>
    <col min="5434" max="5434" width="1.5" customWidth="1"/>
    <col min="5435" max="5435" width="2.5" customWidth="1"/>
    <col min="5436" max="5436" width="6.1640625" customWidth="1"/>
    <col min="5437" max="5438" width="0.1640625" customWidth="1"/>
    <col min="5439" max="5439" width="1.5" customWidth="1"/>
    <col min="5440" max="5440" width="8.5" customWidth="1"/>
    <col min="5441" max="5442" width="0.1640625" customWidth="1"/>
    <col min="5443" max="5444" width="0.6640625" customWidth="1"/>
    <col min="5445" max="5445" width="8.83203125" customWidth="1"/>
    <col min="5446" max="5446" width="6.83203125" customWidth="1"/>
    <col min="5447" max="5447" width="0.6640625" customWidth="1"/>
    <col min="5448" max="5449" width="0.1640625" customWidth="1"/>
    <col min="5450" max="5450" width="17.6640625" customWidth="1"/>
    <col min="5451" max="5451" width="0.1640625" customWidth="1"/>
    <col min="5633" max="5633" width="1.83203125" customWidth="1"/>
    <col min="5634" max="5634" width="0.6640625" customWidth="1"/>
    <col min="5635" max="5635" width="2.1640625" customWidth="1"/>
    <col min="5636" max="5636" width="2.5" customWidth="1"/>
    <col min="5637" max="5638" width="1.5" customWidth="1"/>
    <col min="5639" max="5639" width="5" customWidth="1"/>
    <col min="5640" max="5640" width="5.33203125" customWidth="1"/>
    <col min="5641" max="5641" width="1.6640625" customWidth="1"/>
    <col min="5642" max="5642" width="0.33203125" customWidth="1"/>
    <col min="5643" max="5643" width="1.33203125" customWidth="1"/>
    <col min="5644" max="5644" width="7" customWidth="1"/>
    <col min="5645" max="5645" width="3.1640625" customWidth="1"/>
    <col min="5646" max="5646" width="1.5" customWidth="1"/>
    <col min="5647" max="5647" width="1" customWidth="1"/>
    <col min="5648" max="5648" width="2" customWidth="1"/>
    <col min="5649" max="5649" width="2.5" customWidth="1"/>
    <col min="5650" max="5651" width="5.1640625" customWidth="1"/>
    <col min="5652" max="5652" width="0.33203125" customWidth="1"/>
    <col min="5653" max="5653" width="5.5" customWidth="1"/>
    <col min="5654" max="5654" width="3.6640625" customWidth="1"/>
    <col min="5655" max="5655" width="0.6640625" customWidth="1"/>
    <col min="5656" max="5656" width="1.1640625" customWidth="1"/>
    <col min="5657" max="5658" width="2" customWidth="1"/>
    <col min="5659" max="5659" width="5.1640625" customWidth="1"/>
    <col min="5660" max="5660" width="1.5" customWidth="1"/>
    <col min="5661" max="5661" width="3.1640625" customWidth="1"/>
    <col min="5662" max="5662" width="0.6640625" customWidth="1"/>
    <col min="5663" max="5663" width="3.1640625" customWidth="1"/>
    <col min="5664" max="5664" width="1.83203125" customWidth="1"/>
    <col min="5665" max="5665" width="1.5" customWidth="1"/>
    <col min="5666" max="5666" width="2.83203125" customWidth="1"/>
    <col min="5667" max="5667" width="5" customWidth="1"/>
    <col min="5668" max="5668" width="1" customWidth="1"/>
    <col min="5669" max="5669" width="0.33203125" customWidth="1"/>
    <col min="5670" max="5670" width="0.1640625" customWidth="1"/>
    <col min="5671" max="5671" width="1.6640625" customWidth="1"/>
    <col min="5672" max="5672" width="0.1640625" customWidth="1"/>
    <col min="5673" max="5673" width="1.5" customWidth="1"/>
    <col min="5674" max="5674" width="0.6640625" customWidth="1"/>
    <col min="5675" max="5675" width="3" customWidth="1"/>
    <col min="5676" max="5676" width="0.1640625" customWidth="1"/>
    <col min="5677" max="5677" width="2.5" customWidth="1"/>
    <col min="5678" max="5678" width="6.1640625" customWidth="1"/>
    <col min="5679" max="5679" width="1.33203125" customWidth="1"/>
    <col min="5680" max="5680" width="1.83203125" customWidth="1"/>
    <col min="5681" max="5681" width="0.1640625" customWidth="1"/>
    <col min="5682" max="5682" width="0.83203125" customWidth="1"/>
    <col min="5683" max="5683" width="4.5" customWidth="1"/>
    <col min="5684" max="5685" width="0.1640625" customWidth="1"/>
    <col min="5686" max="5686" width="1.5" customWidth="1"/>
    <col min="5687" max="5687" width="8.5" customWidth="1"/>
    <col min="5688" max="5689" width="0.1640625" customWidth="1"/>
    <col min="5690" max="5690" width="1.5" customWidth="1"/>
    <col min="5691" max="5691" width="2.5" customWidth="1"/>
    <col min="5692" max="5692" width="6.1640625" customWidth="1"/>
    <col min="5693" max="5694" width="0.1640625" customWidth="1"/>
    <col min="5695" max="5695" width="1.5" customWidth="1"/>
    <col min="5696" max="5696" width="8.5" customWidth="1"/>
    <col min="5697" max="5698" width="0.1640625" customWidth="1"/>
    <col min="5699" max="5700" width="0.6640625" customWidth="1"/>
    <col min="5701" max="5701" width="8.83203125" customWidth="1"/>
    <col min="5702" max="5702" width="6.83203125" customWidth="1"/>
    <col min="5703" max="5703" width="0.6640625" customWidth="1"/>
    <col min="5704" max="5705" width="0.1640625" customWidth="1"/>
    <col min="5706" max="5706" width="17.6640625" customWidth="1"/>
    <col min="5707" max="5707" width="0.1640625" customWidth="1"/>
    <col min="5889" max="5889" width="1.83203125" customWidth="1"/>
    <col min="5890" max="5890" width="0.6640625" customWidth="1"/>
    <col min="5891" max="5891" width="2.1640625" customWidth="1"/>
    <col min="5892" max="5892" width="2.5" customWidth="1"/>
    <col min="5893" max="5894" width="1.5" customWidth="1"/>
    <col min="5895" max="5895" width="5" customWidth="1"/>
    <col min="5896" max="5896" width="5.33203125" customWidth="1"/>
    <col min="5897" max="5897" width="1.6640625" customWidth="1"/>
    <col min="5898" max="5898" width="0.33203125" customWidth="1"/>
    <col min="5899" max="5899" width="1.33203125" customWidth="1"/>
    <col min="5900" max="5900" width="7" customWidth="1"/>
    <col min="5901" max="5901" width="3.1640625" customWidth="1"/>
    <col min="5902" max="5902" width="1.5" customWidth="1"/>
    <col min="5903" max="5903" width="1" customWidth="1"/>
    <col min="5904" max="5904" width="2" customWidth="1"/>
    <col min="5905" max="5905" width="2.5" customWidth="1"/>
    <col min="5906" max="5907" width="5.1640625" customWidth="1"/>
    <col min="5908" max="5908" width="0.33203125" customWidth="1"/>
    <col min="5909" max="5909" width="5.5" customWidth="1"/>
    <col min="5910" max="5910" width="3.6640625" customWidth="1"/>
    <col min="5911" max="5911" width="0.6640625" customWidth="1"/>
    <col min="5912" max="5912" width="1.1640625" customWidth="1"/>
    <col min="5913" max="5914" width="2" customWidth="1"/>
    <col min="5915" max="5915" width="5.1640625" customWidth="1"/>
    <col min="5916" max="5916" width="1.5" customWidth="1"/>
    <col min="5917" max="5917" width="3.1640625" customWidth="1"/>
    <col min="5918" max="5918" width="0.6640625" customWidth="1"/>
    <col min="5919" max="5919" width="3.1640625" customWidth="1"/>
    <col min="5920" max="5920" width="1.83203125" customWidth="1"/>
    <col min="5921" max="5921" width="1.5" customWidth="1"/>
    <col min="5922" max="5922" width="2.83203125" customWidth="1"/>
    <col min="5923" max="5923" width="5" customWidth="1"/>
    <col min="5924" max="5924" width="1" customWidth="1"/>
    <col min="5925" max="5925" width="0.33203125" customWidth="1"/>
    <col min="5926" max="5926" width="0.1640625" customWidth="1"/>
    <col min="5927" max="5927" width="1.6640625" customWidth="1"/>
    <col min="5928" max="5928" width="0.1640625" customWidth="1"/>
    <col min="5929" max="5929" width="1.5" customWidth="1"/>
    <col min="5930" max="5930" width="0.6640625" customWidth="1"/>
    <col min="5931" max="5931" width="3" customWidth="1"/>
    <col min="5932" max="5932" width="0.1640625" customWidth="1"/>
    <col min="5933" max="5933" width="2.5" customWidth="1"/>
    <col min="5934" max="5934" width="6.1640625" customWidth="1"/>
    <col min="5935" max="5935" width="1.33203125" customWidth="1"/>
    <col min="5936" max="5936" width="1.83203125" customWidth="1"/>
    <col min="5937" max="5937" width="0.1640625" customWidth="1"/>
    <col min="5938" max="5938" width="0.83203125" customWidth="1"/>
    <col min="5939" max="5939" width="4.5" customWidth="1"/>
    <col min="5940" max="5941" width="0.1640625" customWidth="1"/>
    <col min="5942" max="5942" width="1.5" customWidth="1"/>
    <col min="5943" max="5943" width="8.5" customWidth="1"/>
    <col min="5944" max="5945" width="0.1640625" customWidth="1"/>
    <col min="5946" max="5946" width="1.5" customWidth="1"/>
    <col min="5947" max="5947" width="2.5" customWidth="1"/>
    <col min="5948" max="5948" width="6.1640625" customWidth="1"/>
    <col min="5949" max="5950" width="0.1640625" customWidth="1"/>
    <col min="5951" max="5951" width="1.5" customWidth="1"/>
    <col min="5952" max="5952" width="8.5" customWidth="1"/>
    <col min="5953" max="5954" width="0.1640625" customWidth="1"/>
    <col min="5955" max="5956" width="0.6640625" customWidth="1"/>
    <col min="5957" max="5957" width="8.83203125" customWidth="1"/>
    <col min="5958" max="5958" width="6.83203125" customWidth="1"/>
    <col min="5959" max="5959" width="0.6640625" customWidth="1"/>
    <col min="5960" max="5961" width="0.1640625" customWidth="1"/>
    <col min="5962" max="5962" width="17.6640625" customWidth="1"/>
    <col min="5963" max="5963" width="0.1640625" customWidth="1"/>
    <col min="6145" max="6145" width="1.83203125" customWidth="1"/>
    <col min="6146" max="6146" width="0.6640625" customWidth="1"/>
    <col min="6147" max="6147" width="2.1640625" customWidth="1"/>
    <col min="6148" max="6148" width="2.5" customWidth="1"/>
    <col min="6149" max="6150" width="1.5" customWidth="1"/>
    <col min="6151" max="6151" width="5" customWidth="1"/>
    <col min="6152" max="6152" width="5.33203125" customWidth="1"/>
    <col min="6153" max="6153" width="1.6640625" customWidth="1"/>
    <col min="6154" max="6154" width="0.33203125" customWidth="1"/>
    <col min="6155" max="6155" width="1.33203125" customWidth="1"/>
    <col min="6156" max="6156" width="7" customWidth="1"/>
    <col min="6157" max="6157" width="3.1640625" customWidth="1"/>
    <col min="6158" max="6158" width="1.5" customWidth="1"/>
    <col min="6159" max="6159" width="1" customWidth="1"/>
    <col min="6160" max="6160" width="2" customWidth="1"/>
    <col min="6161" max="6161" width="2.5" customWidth="1"/>
    <col min="6162" max="6163" width="5.1640625" customWidth="1"/>
    <col min="6164" max="6164" width="0.33203125" customWidth="1"/>
    <col min="6165" max="6165" width="5.5" customWidth="1"/>
    <col min="6166" max="6166" width="3.6640625" customWidth="1"/>
    <col min="6167" max="6167" width="0.6640625" customWidth="1"/>
    <col min="6168" max="6168" width="1.1640625" customWidth="1"/>
    <col min="6169" max="6170" width="2" customWidth="1"/>
    <col min="6171" max="6171" width="5.1640625" customWidth="1"/>
    <col min="6172" max="6172" width="1.5" customWidth="1"/>
    <col min="6173" max="6173" width="3.1640625" customWidth="1"/>
    <col min="6174" max="6174" width="0.6640625" customWidth="1"/>
    <col min="6175" max="6175" width="3.1640625" customWidth="1"/>
    <col min="6176" max="6176" width="1.83203125" customWidth="1"/>
    <col min="6177" max="6177" width="1.5" customWidth="1"/>
    <col min="6178" max="6178" width="2.83203125" customWidth="1"/>
    <col min="6179" max="6179" width="5" customWidth="1"/>
    <col min="6180" max="6180" width="1" customWidth="1"/>
    <col min="6181" max="6181" width="0.33203125" customWidth="1"/>
    <col min="6182" max="6182" width="0.1640625" customWidth="1"/>
    <col min="6183" max="6183" width="1.6640625" customWidth="1"/>
    <col min="6184" max="6184" width="0.1640625" customWidth="1"/>
    <col min="6185" max="6185" width="1.5" customWidth="1"/>
    <col min="6186" max="6186" width="0.6640625" customWidth="1"/>
    <col min="6187" max="6187" width="3" customWidth="1"/>
    <col min="6188" max="6188" width="0.1640625" customWidth="1"/>
    <col min="6189" max="6189" width="2.5" customWidth="1"/>
    <col min="6190" max="6190" width="6.1640625" customWidth="1"/>
    <col min="6191" max="6191" width="1.33203125" customWidth="1"/>
    <col min="6192" max="6192" width="1.83203125" customWidth="1"/>
    <col min="6193" max="6193" width="0.1640625" customWidth="1"/>
    <col min="6194" max="6194" width="0.83203125" customWidth="1"/>
    <col min="6195" max="6195" width="4.5" customWidth="1"/>
    <col min="6196" max="6197" width="0.1640625" customWidth="1"/>
    <col min="6198" max="6198" width="1.5" customWidth="1"/>
    <col min="6199" max="6199" width="8.5" customWidth="1"/>
    <col min="6200" max="6201" width="0.1640625" customWidth="1"/>
    <col min="6202" max="6202" width="1.5" customWidth="1"/>
    <col min="6203" max="6203" width="2.5" customWidth="1"/>
    <col min="6204" max="6204" width="6.1640625" customWidth="1"/>
    <col min="6205" max="6206" width="0.1640625" customWidth="1"/>
    <col min="6207" max="6207" width="1.5" customWidth="1"/>
    <col min="6208" max="6208" width="8.5" customWidth="1"/>
    <col min="6209" max="6210" width="0.1640625" customWidth="1"/>
    <col min="6211" max="6212" width="0.6640625" customWidth="1"/>
    <col min="6213" max="6213" width="8.83203125" customWidth="1"/>
    <col min="6214" max="6214" width="6.83203125" customWidth="1"/>
    <col min="6215" max="6215" width="0.6640625" customWidth="1"/>
    <col min="6216" max="6217" width="0.1640625" customWidth="1"/>
    <col min="6218" max="6218" width="17.6640625" customWidth="1"/>
    <col min="6219" max="6219" width="0.1640625" customWidth="1"/>
    <col min="6401" max="6401" width="1.83203125" customWidth="1"/>
    <col min="6402" max="6402" width="0.6640625" customWidth="1"/>
    <col min="6403" max="6403" width="2.1640625" customWidth="1"/>
    <col min="6404" max="6404" width="2.5" customWidth="1"/>
    <col min="6405" max="6406" width="1.5" customWidth="1"/>
    <col min="6407" max="6407" width="5" customWidth="1"/>
    <col min="6408" max="6408" width="5.33203125" customWidth="1"/>
    <col min="6409" max="6409" width="1.6640625" customWidth="1"/>
    <col min="6410" max="6410" width="0.33203125" customWidth="1"/>
    <col min="6411" max="6411" width="1.33203125" customWidth="1"/>
    <col min="6412" max="6412" width="7" customWidth="1"/>
    <col min="6413" max="6413" width="3.1640625" customWidth="1"/>
    <col min="6414" max="6414" width="1.5" customWidth="1"/>
    <col min="6415" max="6415" width="1" customWidth="1"/>
    <col min="6416" max="6416" width="2" customWidth="1"/>
    <col min="6417" max="6417" width="2.5" customWidth="1"/>
    <col min="6418" max="6419" width="5.1640625" customWidth="1"/>
    <col min="6420" max="6420" width="0.33203125" customWidth="1"/>
    <col min="6421" max="6421" width="5.5" customWidth="1"/>
    <col min="6422" max="6422" width="3.6640625" customWidth="1"/>
    <col min="6423" max="6423" width="0.6640625" customWidth="1"/>
    <col min="6424" max="6424" width="1.1640625" customWidth="1"/>
    <col min="6425" max="6426" width="2" customWidth="1"/>
    <col min="6427" max="6427" width="5.1640625" customWidth="1"/>
    <col min="6428" max="6428" width="1.5" customWidth="1"/>
    <col min="6429" max="6429" width="3.1640625" customWidth="1"/>
    <col min="6430" max="6430" width="0.6640625" customWidth="1"/>
    <col min="6431" max="6431" width="3.1640625" customWidth="1"/>
    <col min="6432" max="6432" width="1.83203125" customWidth="1"/>
    <col min="6433" max="6433" width="1.5" customWidth="1"/>
    <col min="6434" max="6434" width="2.83203125" customWidth="1"/>
    <col min="6435" max="6435" width="5" customWidth="1"/>
    <col min="6436" max="6436" width="1" customWidth="1"/>
    <col min="6437" max="6437" width="0.33203125" customWidth="1"/>
    <col min="6438" max="6438" width="0.1640625" customWidth="1"/>
    <col min="6439" max="6439" width="1.6640625" customWidth="1"/>
    <col min="6440" max="6440" width="0.1640625" customWidth="1"/>
    <col min="6441" max="6441" width="1.5" customWidth="1"/>
    <col min="6442" max="6442" width="0.6640625" customWidth="1"/>
    <col min="6443" max="6443" width="3" customWidth="1"/>
    <col min="6444" max="6444" width="0.1640625" customWidth="1"/>
    <col min="6445" max="6445" width="2.5" customWidth="1"/>
    <col min="6446" max="6446" width="6.1640625" customWidth="1"/>
    <col min="6447" max="6447" width="1.33203125" customWidth="1"/>
    <col min="6448" max="6448" width="1.83203125" customWidth="1"/>
    <col min="6449" max="6449" width="0.1640625" customWidth="1"/>
    <col min="6450" max="6450" width="0.83203125" customWidth="1"/>
    <col min="6451" max="6451" width="4.5" customWidth="1"/>
    <col min="6452" max="6453" width="0.1640625" customWidth="1"/>
    <col min="6454" max="6454" width="1.5" customWidth="1"/>
    <col min="6455" max="6455" width="8.5" customWidth="1"/>
    <col min="6456" max="6457" width="0.1640625" customWidth="1"/>
    <col min="6458" max="6458" width="1.5" customWidth="1"/>
    <col min="6459" max="6459" width="2.5" customWidth="1"/>
    <col min="6460" max="6460" width="6.1640625" customWidth="1"/>
    <col min="6461" max="6462" width="0.1640625" customWidth="1"/>
    <col min="6463" max="6463" width="1.5" customWidth="1"/>
    <col min="6464" max="6464" width="8.5" customWidth="1"/>
    <col min="6465" max="6466" width="0.1640625" customWidth="1"/>
    <col min="6467" max="6468" width="0.6640625" customWidth="1"/>
    <col min="6469" max="6469" width="8.83203125" customWidth="1"/>
    <col min="6470" max="6470" width="6.83203125" customWidth="1"/>
    <col min="6471" max="6471" width="0.6640625" customWidth="1"/>
    <col min="6472" max="6473" width="0.1640625" customWidth="1"/>
    <col min="6474" max="6474" width="17.6640625" customWidth="1"/>
    <col min="6475" max="6475" width="0.1640625" customWidth="1"/>
    <col min="6657" max="6657" width="1.83203125" customWidth="1"/>
    <col min="6658" max="6658" width="0.6640625" customWidth="1"/>
    <col min="6659" max="6659" width="2.1640625" customWidth="1"/>
    <col min="6660" max="6660" width="2.5" customWidth="1"/>
    <col min="6661" max="6662" width="1.5" customWidth="1"/>
    <col min="6663" max="6663" width="5" customWidth="1"/>
    <col min="6664" max="6664" width="5.33203125" customWidth="1"/>
    <col min="6665" max="6665" width="1.6640625" customWidth="1"/>
    <col min="6666" max="6666" width="0.33203125" customWidth="1"/>
    <col min="6667" max="6667" width="1.33203125" customWidth="1"/>
    <col min="6668" max="6668" width="7" customWidth="1"/>
    <col min="6669" max="6669" width="3.1640625" customWidth="1"/>
    <col min="6670" max="6670" width="1.5" customWidth="1"/>
    <col min="6671" max="6671" width="1" customWidth="1"/>
    <col min="6672" max="6672" width="2" customWidth="1"/>
    <col min="6673" max="6673" width="2.5" customWidth="1"/>
    <col min="6674" max="6675" width="5.1640625" customWidth="1"/>
    <col min="6676" max="6676" width="0.33203125" customWidth="1"/>
    <col min="6677" max="6677" width="5.5" customWidth="1"/>
    <col min="6678" max="6678" width="3.6640625" customWidth="1"/>
    <col min="6679" max="6679" width="0.6640625" customWidth="1"/>
    <col min="6680" max="6680" width="1.1640625" customWidth="1"/>
    <col min="6681" max="6682" width="2" customWidth="1"/>
    <col min="6683" max="6683" width="5.1640625" customWidth="1"/>
    <col min="6684" max="6684" width="1.5" customWidth="1"/>
    <col min="6685" max="6685" width="3.1640625" customWidth="1"/>
    <col min="6686" max="6686" width="0.6640625" customWidth="1"/>
    <col min="6687" max="6687" width="3.1640625" customWidth="1"/>
    <col min="6688" max="6688" width="1.83203125" customWidth="1"/>
    <col min="6689" max="6689" width="1.5" customWidth="1"/>
    <col min="6690" max="6690" width="2.83203125" customWidth="1"/>
    <col min="6691" max="6691" width="5" customWidth="1"/>
    <col min="6692" max="6692" width="1" customWidth="1"/>
    <col min="6693" max="6693" width="0.33203125" customWidth="1"/>
    <col min="6694" max="6694" width="0.1640625" customWidth="1"/>
    <col min="6695" max="6695" width="1.6640625" customWidth="1"/>
    <col min="6696" max="6696" width="0.1640625" customWidth="1"/>
    <col min="6697" max="6697" width="1.5" customWidth="1"/>
    <col min="6698" max="6698" width="0.6640625" customWidth="1"/>
    <col min="6699" max="6699" width="3" customWidth="1"/>
    <col min="6700" max="6700" width="0.1640625" customWidth="1"/>
    <col min="6701" max="6701" width="2.5" customWidth="1"/>
    <col min="6702" max="6702" width="6.1640625" customWidth="1"/>
    <col min="6703" max="6703" width="1.33203125" customWidth="1"/>
    <col min="6704" max="6704" width="1.83203125" customWidth="1"/>
    <col min="6705" max="6705" width="0.1640625" customWidth="1"/>
    <col min="6706" max="6706" width="0.83203125" customWidth="1"/>
    <col min="6707" max="6707" width="4.5" customWidth="1"/>
    <col min="6708" max="6709" width="0.1640625" customWidth="1"/>
    <col min="6710" max="6710" width="1.5" customWidth="1"/>
    <col min="6711" max="6711" width="8.5" customWidth="1"/>
    <col min="6712" max="6713" width="0.1640625" customWidth="1"/>
    <col min="6714" max="6714" width="1.5" customWidth="1"/>
    <col min="6715" max="6715" width="2.5" customWidth="1"/>
    <col min="6716" max="6716" width="6.1640625" customWidth="1"/>
    <col min="6717" max="6718" width="0.1640625" customWidth="1"/>
    <col min="6719" max="6719" width="1.5" customWidth="1"/>
    <col min="6720" max="6720" width="8.5" customWidth="1"/>
    <col min="6721" max="6722" width="0.1640625" customWidth="1"/>
    <col min="6723" max="6724" width="0.6640625" customWidth="1"/>
    <col min="6725" max="6725" width="8.83203125" customWidth="1"/>
    <col min="6726" max="6726" width="6.83203125" customWidth="1"/>
    <col min="6727" max="6727" width="0.6640625" customWidth="1"/>
    <col min="6728" max="6729" width="0.1640625" customWidth="1"/>
    <col min="6730" max="6730" width="17.6640625" customWidth="1"/>
    <col min="6731" max="6731" width="0.1640625" customWidth="1"/>
    <col min="6913" max="6913" width="1.83203125" customWidth="1"/>
    <col min="6914" max="6914" width="0.6640625" customWidth="1"/>
    <col min="6915" max="6915" width="2.1640625" customWidth="1"/>
    <col min="6916" max="6916" width="2.5" customWidth="1"/>
    <col min="6917" max="6918" width="1.5" customWidth="1"/>
    <col min="6919" max="6919" width="5" customWidth="1"/>
    <col min="6920" max="6920" width="5.33203125" customWidth="1"/>
    <col min="6921" max="6921" width="1.6640625" customWidth="1"/>
    <col min="6922" max="6922" width="0.33203125" customWidth="1"/>
    <col min="6923" max="6923" width="1.33203125" customWidth="1"/>
    <col min="6924" max="6924" width="7" customWidth="1"/>
    <col min="6925" max="6925" width="3.1640625" customWidth="1"/>
    <col min="6926" max="6926" width="1.5" customWidth="1"/>
    <col min="6927" max="6927" width="1" customWidth="1"/>
    <col min="6928" max="6928" width="2" customWidth="1"/>
    <col min="6929" max="6929" width="2.5" customWidth="1"/>
    <col min="6930" max="6931" width="5.1640625" customWidth="1"/>
    <col min="6932" max="6932" width="0.33203125" customWidth="1"/>
    <col min="6933" max="6933" width="5.5" customWidth="1"/>
    <col min="6934" max="6934" width="3.6640625" customWidth="1"/>
    <col min="6935" max="6935" width="0.6640625" customWidth="1"/>
    <col min="6936" max="6936" width="1.1640625" customWidth="1"/>
    <col min="6937" max="6938" width="2" customWidth="1"/>
    <col min="6939" max="6939" width="5.1640625" customWidth="1"/>
    <col min="6940" max="6940" width="1.5" customWidth="1"/>
    <col min="6941" max="6941" width="3.1640625" customWidth="1"/>
    <col min="6942" max="6942" width="0.6640625" customWidth="1"/>
    <col min="6943" max="6943" width="3.1640625" customWidth="1"/>
    <col min="6944" max="6944" width="1.83203125" customWidth="1"/>
    <col min="6945" max="6945" width="1.5" customWidth="1"/>
    <col min="6946" max="6946" width="2.83203125" customWidth="1"/>
    <col min="6947" max="6947" width="5" customWidth="1"/>
    <col min="6948" max="6948" width="1" customWidth="1"/>
    <col min="6949" max="6949" width="0.33203125" customWidth="1"/>
    <col min="6950" max="6950" width="0.1640625" customWidth="1"/>
    <col min="6951" max="6951" width="1.6640625" customWidth="1"/>
    <col min="6952" max="6952" width="0.1640625" customWidth="1"/>
    <col min="6953" max="6953" width="1.5" customWidth="1"/>
    <col min="6954" max="6954" width="0.6640625" customWidth="1"/>
    <col min="6955" max="6955" width="3" customWidth="1"/>
    <col min="6956" max="6956" width="0.1640625" customWidth="1"/>
    <col min="6957" max="6957" width="2.5" customWidth="1"/>
    <col min="6958" max="6958" width="6.1640625" customWidth="1"/>
    <col min="6959" max="6959" width="1.33203125" customWidth="1"/>
    <col min="6960" max="6960" width="1.83203125" customWidth="1"/>
    <col min="6961" max="6961" width="0.1640625" customWidth="1"/>
    <col min="6962" max="6962" width="0.83203125" customWidth="1"/>
    <col min="6963" max="6963" width="4.5" customWidth="1"/>
    <col min="6964" max="6965" width="0.1640625" customWidth="1"/>
    <col min="6966" max="6966" width="1.5" customWidth="1"/>
    <col min="6967" max="6967" width="8.5" customWidth="1"/>
    <col min="6968" max="6969" width="0.1640625" customWidth="1"/>
    <col min="6970" max="6970" width="1.5" customWidth="1"/>
    <col min="6971" max="6971" width="2.5" customWidth="1"/>
    <col min="6972" max="6972" width="6.1640625" customWidth="1"/>
    <col min="6973" max="6974" width="0.1640625" customWidth="1"/>
    <col min="6975" max="6975" width="1.5" customWidth="1"/>
    <col min="6976" max="6976" width="8.5" customWidth="1"/>
    <col min="6977" max="6978" width="0.1640625" customWidth="1"/>
    <col min="6979" max="6980" width="0.6640625" customWidth="1"/>
    <col min="6981" max="6981" width="8.83203125" customWidth="1"/>
    <col min="6982" max="6982" width="6.83203125" customWidth="1"/>
    <col min="6983" max="6983" width="0.6640625" customWidth="1"/>
    <col min="6984" max="6985" width="0.1640625" customWidth="1"/>
    <col min="6986" max="6986" width="17.6640625" customWidth="1"/>
    <col min="6987" max="6987" width="0.1640625" customWidth="1"/>
    <col min="7169" max="7169" width="1.83203125" customWidth="1"/>
    <col min="7170" max="7170" width="0.6640625" customWidth="1"/>
    <col min="7171" max="7171" width="2.1640625" customWidth="1"/>
    <col min="7172" max="7172" width="2.5" customWidth="1"/>
    <col min="7173" max="7174" width="1.5" customWidth="1"/>
    <col min="7175" max="7175" width="5" customWidth="1"/>
    <col min="7176" max="7176" width="5.33203125" customWidth="1"/>
    <col min="7177" max="7177" width="1.6640625" customWidth="1"/>
    <col min="7178" max="7178" width="0.33203125" customWidth="1"/>
    <col min="7179" max="7179" width="1.33203125" customWidth="1"/>
    <col min="7180" max="7180" width="7" customWidth="1"/>
    <col min="7181" max="7181" width="3.1640625" customWidth="1"/>
    <col min="7182" max="7182" width="1.5" customWidth="1"/>
    <col min="7183" max="7183" width="1" customWidth="1"/>
    <col min="7184" max="7184" width="2" customWidth="1"/>
    <col min="7185" max="7185" width="2.5" customWidth="1"/>
    <col min="7186" max="7187" width="5.1640625" customWidth="1"/>
    <col min="7188" max="7188" width="0.33203125" customWidth="1"/>
    <col min="7189" max="7189" width="5.5" customWidth="1"/>
    <col min="7190" max="7190" width="3.6640625" customWidth="1"/>
    <col min="7191" max="7191" width="0.6640625" customWidth="1"/>
    <col min="7192" max="7192" width="1.1640625" customWidth="1"/>
    <col min="7193" max="7194" width="2" customWidth="1"/>
    <col min="7195" max="7195" width="5.1640625" customWidth="1"/>
    <col min="7196" max="7196" width="1.5" customWidth="1"/>
    <col min="7197" max="7197" width="3.1640625" customWidth="1"/>
    <col min="7198" max="7198" width="0.6640625" customWidth="1"/>
    <col min="7199" max="7199" width="3.1640625" customWidth="1"/>
    <col min="7200" max="7200" width="1.83203125" customWidth="1"/>
    <col min="7201" max="7201" width="1.5" customWidth="1"/>
    <col min="7202" max="7202" width="2.83203125" customWidth="1"/>
    <col min="7203" max="7203" width="5" customWidth="1"/>
    <col min="7204" max="7204" width="1" customWidth="1"/>
    <col min="7205" max="7205" width="0.33203125" customWidth="1"/>
    <col min="7206" max="7206" width="0.1640625" customWidth="1"/>
    <col min="7207" max="7207" width="1.6640625" customWidth="1"/>
    <col min="7208" max="7208" width="0.1640625" customWidth="1"/>
    <col min="7209" max="7209" width="1.5" customWidth="1"/>
    <col min="7210" max="7210" width="0.6640625" customWidth="1"/>
    <col min="7211" max="7211" width="3" customWidth="1"/>
    <col min="7212" max="7212" width="0.1640625" customWidth="1"/>
    <col min="7213" max="7213" width="2.5" customWidth="1"/>
    <col min="7214" max="7214" width="6.1640625" customWidth="1"/>
    <col min="7215" max="7215" width="1.33203125" customWidth="1"/>
    <col min="7216" max="7216" width="1.83203125" customWidth="1"/>
    <col min="7217" max="7217" width="0.1640625" customWidth="1"/>
    <col min="7218" max="7218" width="0.83203125" customWidth="1"/>
    <col min="7219" max="7219" width="4.5" customWidth="1"/>
    <col min="7220" max="7221" width="0.1640625" customWidth="1"/>
    <col min="7222" max="7222" width="1.5" customWidth="1"/>
    <col min="7223" max="7223" width="8.5" customWidth="1"/>
    <col min="7224" max="7225" width="0.1640625" customWidth="1"/>
    <col min="7226" max="7226" width="1.5" customWidth="1"/>
    <col min="7227" max="7227" width="2.5" customWidth="1"/>
    <col min="7228" max="7228" width="6.1640625" customWidth="1"/>
    <col min="7229" max="7230" width="0.1640625" customWidth="1"/>
    <col min="7231" max="7231" width="1.5" customWidth="1"/>
    <col min="7232" max="7232" width="8.5" customWidth="1"/>
    <col min="7233" max="7234" width="0.1640625" customWidth="1"/>
    <col min="7235" max="7236" width="0.6640625" customWidth="1"/>
    <col min="7237" max="7237" width="8.83203125" customWidth="1"/>
    <col min="7238" max="7238" width="6.83203125" customWidth="1"/>
    <col min="7239" max="7239" width="0.6640625" customWidth="1"/>
    <col min="7240" max="7241" width="0.1640625" customWidth="1"/>
    <col min="7242" max="7242" width="17.6640625" customWidth="1"/>
    <col min="7243" max="7243" width="0.1640625" customWidth="1"/>
    <col min="7425" max="7425" width="1.83203125" customWidth="1"/>
    <col min="7426" max="7426" width="0.6640625" customWidth="1"/>
    <col min="7427" max="7427" width="2.1640625" customWidth="1"/>
    <col min="7428" max="7428" width="2.5" customWidth="1"/>
    <col min="7429" max="7430" width="1.5" customWidth="1"/>
    <col min="7431" max="7431" width="5" customWidth="1"/>
    <col min="7432" max="7432" width="5.33203125" customWidth="1"/>
    <col min="7433" max="7433" width="1.6640625" customWidth="1"/>
    <col min="7434" max="7434" width="0.33203125" customWidth="1"/>
    <col min="7435" max="7435" width="1.33203125" customWidth="1"/>
    <col min="7436" max="7436" width="7" customWidth="1"/>
    <col min="7437" max="7437" width="3.1640625" customWidth="1"/>
    <col min="7438" max="7438" width="1.5" customWidth="1"/>
    <col min="7439" max="7439" width="1" customWidth="1"/>
    <col min="7440" max="7440" width="2" customWidth="1"/>
    <col min="7441" max="7441" width="2.5" customWidth="1"/>
    <col min="7442" max="7443" width="5.1640625" customWidth="1"/>
    <col min="7444" max="7444" width="0.33203125" customWidth="1"/>
    <col min="7445" max="7445" width="5.5" customWidth="1"/>
    <col min="7446" max="7446" width="3.6640625" customWidth="1"/>
    <col min="7447" max="7447" width="0.6640625" customWidth="1"/>
    <col min="7448" max="7448" width="1.1640625" customWidth="1"/>
    <col min="7449" max="7450" width="2" customWidth="1"/>
    <col min="7451" max="7451" width="5.1640625" customWidth="1"/>
    <col min="7452" max="7452" width="1.5" customWidth="1"/>
    <col min="7453" max="7453" width="3.1640625" customWidth="1"/>
    <col min="7454" max="7454" width="0.6640625" customWidth="1"/>
    <col min="7455" max="7455" width="3.1640625" customWidth="1"/>
    <col min="7456" max="7456" width="1.83203125" customWidth="1"/>
    <col min="7457" max="7457" width="1.5" customWidth="1"/>
    <col min="7458" max="7458" width="2.83203125" customWidth="1"/>
    <col min="7459" max="7459" width="5" customWidth="1"/>
    <col min="7460" max="7460" width="1" customWidth="1"/>
    <col min="7461" max="7461" width="0.33203125" customWidth="1"/>
    <col min="7462" max="7462" width="0.1640625" customWidth="1"/>
    <col min="7463" max="7463" width="1.6640625" customWidth="1"/>
    <col min="7464" max="7464" width="0.1640625" customWidth="1"/>
    <col min="7465" max="7465" width="1.5" customWidth="1"/>
    <col min="7466" max="7466" width="0.6640625" customWidth="1"/>
    <col min="7467" max="7467" width="3" customWidth="1"/>
    <col min="7468" max="7468" width="0.1640625" customWidth="1"/>
    <col min="7469" max="7469" width="2.5" customWidth="1"/>
    <col min="7470" max="7470" width="6.1640625" customWidth="1"/>
    <col min="7471" max="7471" width="1.33203125" customWidth="1"/>
    <col min="7472" max="7472" width="1.83203125" customWidth="1"/>
    <col min="7473" max="7473" width="0.1640625" customWidth="1"/>
    <col min="7474" max="7474" width="0.83203125" customWidth="1"/>
    <col min="7475" max="7475" width="4.5" customWidth="1"/>
    <col min="7476" max="7477" width="0.1640625" customWidth="1"/>
    <col min="7478" max="7478" width="1.5" customWidth="1"/>
    <col min="7479" max="7479" width="8.5" customWidth="1"/>
    <col min="7480" max="7481" width="0.1640625" customWidth="1"/>
    <col min="7482" max="7482" width="1.5" customWidth="1"/>
    <col min="7483" max="7483" width="2.5" customWidth="1"/>
    <col min="7484" max="7484" width="6.1640625" customWidth="1"/>
    <col min="7485" max="7486" width="0.1640625" customWidth="1"/>
    <col min="7487" max="7487" width="1.5" customWidth="1"/>
    <col min="7488" max="7488" width="8.5" customWidth="1"/>
    <col min="7489" max="7490" width="0.1640625" customWidth="1"/>
    <col min="7491" max="7492" width="0.6640625" customWidth="1"/>
    <col min="7493" max="7493" width="8.83203125" customWidth="1"/>
    <col min="7494" max="7494" width="6.83203125" customWidth="1"/>
    <col min="7495" max="7495" width="0.6640625" customWidth="1"/>
    <col min="7496" max="7497" width="0.1640625" customWidth="1"/>
    <col min="7498" max="7498" width="17.6640625" customWidth="1"/>
    <col min="7499" max="7499" width="0.1640625" customWidth="1"/>
    <col min="7681" max="7681" width="1.83203125" customWidth="1"/>
    <col min="7682" max="7682" width="0.6640625" customWidth="1"/>
    <col min="7683" max="7683" width="2.1640625" customWidth="1"/>
    <col min="7684" max="7684" width="2.5" customWidth="1"/>
    <col min="7685" max="7686" width="1.5" customWidth="1"/>
    <col min="7687" max="7687" width="5" customWidth="1"/>
    <col min="7688" max="7688" width="5.33203125" customWidth="1"/>
    <col min="7689" max="7689" width="1.6640625" customWidth="1"/>
    <col min="7690" max="7690" width="0.33203125" customWidth="1"/>
    <col min="7691" max="7691" width="1.33203125" customWidth="1"/>
    <col min="7692" max="7692" width="7" customWidth="1"/>
    <col min="7693" max="7693" width="3.1640625" customWidth="1"/>
    <col min="7694" max="7694" width="1.5" customWidth="1"/>
    <col min="7695" max="7695" width="1" customWidth="1"/>
    <col min="7696" max="7696" width="2" customWidth="1"/>
    <col min="7697" max="7697" width="2.5" customWidth="1"/>
    <col min="7698" max="7699" width="5.1640625" customWidth="1"/>
    <col min="7700" max="7700" width="0.33203125" customWidth="1"/>
    <col min="7701" max="7701" width="5.5" customWidth="1"/>
    <col min="7702" max="7702" width="3.6640625" customWidth="1"/>
    <col min="7703" max="7703" width="0.6640625" customWidth="1"/>
    <col min="7704" max="7704" width="1.1640625" customWidth="1"/>
    <col min="7705" max="7706" width="2" customWidth="1"/>
    <col min="7707" max="7707" width="5.1640625" customWidth="1"/>
    <col min="7708" max="7708" width="1.5" customWidth="1"/>
    <col min="7709" max="7709" width="3.1640625" customWidth="1"/>
    <col min="7710" max="7710" width="0.6640625" customWidth="1"/>
    <col min="7711" max="7711" width="3.1640625" customWidth="1"/>
    <col min="7712" max="7712" width="1.83203125" customWidth="1"/>
    <col min="7713" max="7713" width="1.5" customWidth="1"/>
    <col min="7714" max="7714" width="2.83203125" customWidth="1"/>
    <col min="7715" max="7715" width="5" customWidth="1"/>
    <col min="7716" max="7716" width="1" customWidth="1"/>
    <col min="7717" max="7717" width="0.33203125" customWidth="1"/>
    <col min="7718" max="7718" width="0.1640625" customWidth="1"/>
    <col min="7719" max="7719" width="1.6640625" customWidth="1"/>
    <col min="7720" max="7720" width="0.1640625" customWidth="1"/>
    <col min="7721" max="7721" width="1.5" customWidth="1"/>
    <col min="7722" max="7722" width="0.6640625" customWidth="1"/>
    <col min="7723" max="7723" width="3" customWidth="1"/>
    <col min="7724" max="7724" width="0.1640625" customWidth="1"/>
    <col min="7725" max="7725" width="2.5" customWidth="1"/>
    <col min="7726" max="7726" width="6.1640625" customWidth="1"/>
    <col min="7727" max="7727" width="1.33203125" customWidth="1"/>
    <col min="7728" max="7728" width="1.83203125" customWidth="1"/>
    <col min="7729" max="7729" width="0.1640625" customWidth="1"/>
    <col min="7730" max="7730" width="0.83203125" customWidth="1"/>
    <col min="7731" max="7731" width="4.5" customWidth="1"/>
    <col min="7732" max="7733" width="0.1640625" customWidth="1"/>
    <col min="7734" max="7734" width="1.5" customWidth="1"/>
    <col min="7735" max="7735" width="8.5" customWidth="1"/>
    <col min="7736" max="7737" width="0.1640625" customWidth="1"/>
    <col min="7738" max="7738" width="1.5" customWidth="1"/>
    <col min="7739" max="7739" width="2.5" customWidth="1"/>
    <col min="7740" max="7740" width="6.1640625" customWidth="1"/>
    <col min="7741" max="7742" width="0.1640625" customWidth="1"/>
    <col min="7743" max="7743" width="1.5" customWidth="1"/>
    <col min="7744" max="7744" width="8.5" customWidth="1"/>
    <col min="7745" max="7746" width="0.1640625" customWidth="1"/>
    <col min="7747" max="7748" width="0.6640625" customWidth="1"/>
    <col min="7749" max="7749" width="8.83203125" customWidth="1"/>
    <col min="7750" max="7750" width="6.83203125" customWidth="1"/>
    <col min="7751" max="7751" width="0.6640625" customWidth="1"/>
    <col min="7752" max="7753" width="0.1640625" customWidth="1"/>
    <col min="7754" max="7754" width="17.6640625" customWidth="1"/>
    <col min="7755" max="7755" width="0.1640625" customWidth="1"/>
    <col min="7937" max="7937" width="1.83203125" customWidth="1"/>
    <col min="7938" max="7938" width="0.6640625" customWidth="1"/>
    <col min="7939" max="7939" width="2.1640625" customWidth="1"/>
    <col min="7940" max="7940" width="2.5" customWidth="1"/>
    <col min="7941" max="7942" width="1.5" customWidth="1"/>
    <col min="7943" max="7943" width="5" customWidth="1"/>
    <col min="7944" max="7944" width="5.33203125" customWidth="1"/>
    <col min="7945" max="7945" width="1.6640625" customWidth="1"/>
    <col min="7946" max="7946" width="0.33203125" customWidth="1"/>
    <col min="7947" max="7947" width="1.33203125" customWidth="1"/>
    <col min="7948" max="7948" width="7" customWidth="1"/>
    <col min="7949" max="7949" width="3.1640625" customWidth="1"/>
    <col min="7950" max="7950" width="1.5" customWidth="1"/>
    <col min="7951" max="7951" width="1" customWidth="1"/>
    <col min="7952" max="7952" width="2" customWidth="1"/>
    <col min="7953" max="7953" width="2.5" customWidth="1"/>
    <col min="7954" max="7955" width="5.1640625" customWidth="1"/>
    <col min="7956" max="7956" width="0.33203125" customWidth="1"/>
    <col min="7957" max="7957" width="5.5" customWidth="1"/>
    <col min="7958" max="7958" width="3.6640625" customWidth="1"/>
    <col min="7959" max="7959" width="0.6640625" customWidth="1"/>
    <col min="7960" max="7960" width="1.1640625" customWidth="1"/>
    <col min="7961" max="7962" width="2" customWidth="1"/>
    <col min="7963" max="7963" width="5.1640625" customWidth="1"/>
    <col min="7964" max="7964" width="1.5" customWidth="1"/>
    <col min="7965" max="7965" width="3.1640625" customWidth="1"/>
    <col min="7966" max="7966" width="0.6640625" customWidth="1"/>
    <col min="7967" max="7967" width="3.1640625" customWidth="1"/>
    <col min="7968" max="7968" width="1.83203125" customWidth="1"/>
    <col min="7969" max="7969" width="1.5" customWidth="1"/>
    <col min="7970" max="7970" width="2.83203125" customWidth="1"/>
    <col min="7971" max="7971" width="5" customWidth="1"/>
    <col min="7972" max="7972" width="1" customWidth="1"/>
    <col min="7973" max="7973" width="0.33203125" customWidth="1"/>
    <col min="7974" max="7974" width="0.1640625" customWidth="1"/>
    <col min="7975" max="7975" width="1.6640625" customWidth="1"/>
    <col min="7976" max="7976" width="0.1640625" customWidth="1"/>
    <col min="7977" max="7977" width="1.5" customWidth="1"/>
    <col min="7978" max="7978" width="0.6640625" customWidth="1"/>
    <col min="7979" max="7979" width="3" customWidth="1"/>
    <col min="7980" max="7980" width="0.1640625" customWidth="1"/>
    <col min="7981" max="7981" width="2.5" customWidth="1"/>
    <col min="7982" max="7982" width="6.1640625" customWidth="1"/>
    <col min="7983" max="7983" width="1.33203125" customWidth="1"/>
    <col min="7984" max="7984" width="1.83203125" customWidth="1"/>
    <col min="7985" max="7985" width="0.1640625" customWidth="1"/>
    <col min="7986" max="7986" width="0.83203125" customWidth="1"/>
    <col min="7987" max="7987" width="4.5" customWidth="1"/>
    <col min="7988" max="7989" width="0.1640625" customWidth="1"/>
    <col min="7990" max="7990" width="1.5" customWidth="1"/>
    <col min="7991" max="7991" width="8.5" customWidth="1"/>
    <col min="7992" max="7993" width="0.1640625" customWidth="1"/>
    <col min="7994" max="7994" width="1.5" customWidth="1"/>
    <col min="7995" max="7995" width="2.5" customWidth="1"/>
    <col min="7996" max="7996" width="6.1640625" customWidth="1"/>
    <col min="7997" max="7998" width="0.1640625" customWidth="1"/>
    <col min="7999" max="7999" width="1.5" customWidth="1"/>
    <col min="8000" max="8000" width="8.5" customWidth="1"/>
    <col min="8001" max="8002" width="0.1640625" customWidth="1"/>
    <col min="8003" max="8004" width="0.6640625" customWidth="1"/>
    <col min="8005" max="8005" width="8.83203125" customWidth="1"/>
    <col min="8006" max="8006" width="6.83203125" customWidth="1"/>
    <col min="8007" max="8007" width="0.6640625" customWidth="1"/>
    <col min="8008" max="8009" width="0.1640625" customWidth="1"/>
    <col min="8010" max="8010" width="17.6640625" customWidth="1"/>
    <col min="8011" max="8011" width="0.1640625" customWidth="1"/>
    <col min="8193" max="8193" width="1.83203125" customWidth="1"/>
    <col min="8194" max="8194" width="0.6640625" customWidth="1"/>
    <col min="8195" max="8195" width="2.1640625" customWidth="1"/>
    <col min="8196" max="8196" width="2.5" customWidth="1"/>
    <col min="8197" max="8198" width="1.5" customWidth="1"/>
    <col min="8199" max="8199" width="5" customWidth="1"/>
    <col min="8200" max="8200" width="5.33203125" customWidth="1"/>
    <col min="8201" max="8201" width="1.6640625" customWidth="1"/>
    <col min="8202" max="8202" width="0.33203125" customWidth="1"/>
    <col min="8203" max="8203" width="1.33203125" customWidth="1"/>
    <col min="8204" max="8204" width="7" customWidth="1"/>
    <col min="8205" max="8205" width="3.1640625" customWidth="1"/>
    <col min="8206" max="8206" width="1.5" customWidth="1"/>
    <col min="8207" max="8207" width="1" customWidth="1"/>
    <col min="8208" max="8208" width="2" customWidth="1"/>
    <col min="8209" max="8209" width="2.5" customWidth="1"/>
    <col min="8210" max="8211" width="5.1640625" customWidth="1"/>
    <col min="8212" max="8212" width="0.33203125" customWidth="1"/>
    <col min="8213" max="8213" width="5.5" customWidth="1"/>
    <col min="8214" max="8214" width="3.6640625" customWidth="1"/>
    <col min="8215" max="8215" width="0.6640625" customWidth="1"/>
    <col min="8216" max="8216" width="1.1640625" customWidth="1"/>
    <col min="8217" max="8218" width="2" customWidth="1"/>
    <col min="8219" max="8219" width="5.1640625" customWidth="1"/>
    <col min="8220" max="8220" width="1.5" customWidth="1"/>
    <col min="8221" max="8221" width="3.1640625" customWidth="1"/>
    <col min="8222" max="8222" width="0.6640625" customWidth="1"/>
    <col min="8223" max="8223" width="3.1640625" customWidth="1"/>
    <col min="8224" max="8224" width="1.83203125" customWidth="1"/>
    <col min="8225" max="8225" width="1.5" customWidth="1"/>
    <col min="8226" max="8226" width="2.83203125" customWidth="1"/>
    <col min="8227" max="8227" width="5" customWidth="1"/>
    <col min="8228" max="8228" width="1" customWidth="1"/>
    <col min="8229" max="8229" width="0.33203125" customWidth="1"/>
    <col min="8230" max="8230" width="0.1640625" customWidth="1"/>
    <col min="8231" max="8231" width="1.6640625" customWidth="1"/>
    <col min="8232" max="8232" width="0.1640625" customWidth="1"/>
    <col min="8233" max="8233" width="1.5" customWidth="1"/>
    <col min="8234" max="8234" width="0.6640625" customWidth="1"/>
    <col min="8235" max="8235" width="3" customWidth="1"/>
    <col min="8236" max="8236" width="0.1640625" customWidth="1"/>
    <col min="8237" max="8237" width="2.5" customWidth="1"/>
    <col min="8238" max="8238" width="6.1640625" customWidth="1"/>
    <col min="8239" max="8239" width="1.33203125" customWidth="1"/>
    <col min="8240" max="8240" width="1.83203125" customWidth="1"/>
    <col min="8241" max="8241" width="0.1640625" customWidth="1"/>
    <col min="8242" max="8242" width="0.83203125" customWidth="1"/>
    <col min="8243" max="8243" width="4.5" customWidth="1"/>
    <col min="8244" max="8245" width="0.1640625" customWidth="1"/>
    <col min="8246" max="8246" width="1.5" customWidth="1"/>
    <col min="8247" max="8247" width="8.5" customWidth="1"/>
    <col min="8248" max="8249" width="0.1640625" customWidth="1"/>
    <col min="8250" max="8250" width="1.5" customWidth="1"/>
    <col min="8251" max="8251" width="2.5" customWidth="1"/>
    <col min="8252" max="8252" width="6.1640625" customWidth="1"/>
    <col min="8253" max="8254" width="0.1640625" customWidth="1"/>
    <col min="8255" max="8255" width="1.5" customWidth="1"/>
    <col min="8256" max="8256" width="8.5" customWidth="1"/>
    <col min="8257" max="8258" width="0.1640625" customWidth="1"/>
    <col min="8259" max="8260" width="0.6640625" customWidth="1"/>
    <col min="8261" max="8261" width="8.83203125" customWidth="1"/>
    <col min="8262" max="8262" width="6.83203125" customWidth="1"/>
    <col min="8263" max="8263" width="0.6640625" customWidth="1"/>
    <col min="8264" max="8265" width="0.1640625" customWidth="1"/>
    <col min="8266" max="8266" width="17.6640625" customWidth="1"/>
    <col min="8267" max="8267" width="0.1640625" customWidth="1"/>
    <col min="8449" max="8449" width="1.83203125" customWidth="1"/>
    <col min="8450" max="8450" width="0.6640625" customWidth="1"/>
    <col min="8451" max="8451" width="2.1640625" customWidth="1"/>
    <col min="8452" max="8452" width="2.5" customWidth="1"/>
    <col min="8453" max="8454" width="1.5" customWidth="1"/>
    <col min="8455" max="8455" width="5" customWidth="1"/>
    <col min="8456" max="8456" width="5.33203125" customWidth="1"/>
    <col min="8457" max="8457" width="1.6640625" customWidth="1"/>
    <col min="8458" max="8458" width="0.33203125" customWidth="1"/>
    <col min="8459" max="8459" width="1.33203125" customWidth="1"/>
    <col min="8460" max="8460" width="7" customWidth="1"/>
    <col min="8461" max="8461" width="3.1640625" customWidth="1"/>
    <col min="8462" max="8462" width="1.5" customWidth="1"/>
    <col min="8463" max="8463" width="1" customWidth="1"/>
    <col min="8464" max="8464" width="2" customWidth="1"/>
    <col min="8465" max="8465" width="2.5" customWidth="1"/>
    <col min="8466" max="8467" width="5.1640625" customWidth="1"/>
    <col min="8468" max="8468" width="0.33203125" customWidth="1"/>
    <col min="8469" max="8469" width="5.5" customWidth="1"/>
    <col min="8470" max="8470" width="3.6640625" customWidth="1"/>
    <col min="8471" max="8471" width="0.6640625" customWidth="1"/>
    <col min="8472" max="8472" width="1.1640625" customWidth="1"/>
    <col min="8473" max="8474" width="2" customWidth="1"/>
    <col min="8475" max="8475" width="5.1640625" customWidth="1"/>
    <col min="8476" max="8476" width="1.5" customWidth="1"/>
    <col min="8477" max="8477" width="3.1640625" customWidth="1"/>
    <col min="8478" max="8478" width="0.6640625" customWidth="1"/>
    <col min="8479" max="8479" width="3.1640625" customWidth="1"/>
    <col min="8480" max="8480" width="1.83203125" customWidth="1"/>
    <col min="8481" max="8481" width="1.5" customWidth="1"/>
    <col min="8482" max="8482" width="2.83203125" customWidth="1"/>
    <col min="8483" max="8483" width="5" customWidth="1"/>
    <col min="8484" max="8484" width="1" customWidth="1"/>
    <col min="8485" max="8485" width="0.33203125" customWidth="1"/>
    <col min="8486" max="8486" width="0.1640625" customWidth="1"/>
    <col min="8487" max="8487" width="1.6640625" customWidth="1"/>
    <col min="8488" max="8488" width="0.1640625" customWidth="1"/>
    <col min="8489" max="8489" width="1.5" customWidth="1"/>
    <col min="8490" max="8490" width="0.6640625" customWidth="1"/>
    <col min="8491" max="8491" width="3" customWidth="1"/>
    <col min="8492" max="8492" width="0.1640625" customWidth="1"/>
    <col min="8493" max="8493" width="2.5" customWidth="1"/>
    <col min="8494" max="8494" width="6.1640625" customWidth="1"/>
    <col min="8495" max="8495" width="1.33203125" customWidth="1"/>
    <col min="8496" max="8496" width="1.83203125" customWidth="1"/>
    <col min="8497" max="8497" width="0.1640625" customWidth="1"/>
    <col min="8498" max="8498" width="0.83203125" customWidth="1"/>
    <col min="8499" max="8499" width="4.5" customWidth="1"/>
    <col min="8500" max="8501" width="0.1640625" customWidth="1"/>
    <col min="8502" max="8502" width="1.5" customWidth="1"/>
    <col min="8503" max="8503" width="8.5" customWidth="1"/>
    <col min="8504" max="8505" width="0.1640625" customWidth="1"/>
    <col min="8506" max="8506" width="1.5" customWidth="1"/>
    <col min="8507" max="8507" width="2.5" customWidth="1"/>
    <col min="8508" max="8508" width="6.1640625" customWidth="1"/>
    <col min="8509" max="8510" width="0.1640625" customWidth="1"/>
    <col min="8511" max="8511" width="1.5" customWidth="1"/>
    <col min="8512" max="8512" width="8.5" customWidth="1"/>
    <col min="8513" max="8514" width="0.1640625" customWidth="1"/>
    <col min="8515" max="8516" width="0.6640625" customWidth="1"/>
    <col min="8517" max="8517" width="8.83203125" customWidth="1"/>
    <col min="8518" max="8518" width="6.83203125" customWidth="1"/>
    <col min="8519" max="8519" width="0.6640625" customWidth="1"/>
    <col min="8520" max="8521" width="0.1640625" customWidth="1"/>
    <col min="8522" max="8522" width="17.6640625" customWidth="1"/>
    <col min="8523" max="8523" width="0.1640625" customWidth="1"/>
    <col min="8705" max="8705" width="1.83203125" customWidth="1"/>
    <col min="8706" max="8706" width="0.6640625" customWidth="1"/>
    <col min="8707" max="8707" width="2.1640625" customWidth="1"/>
    <col min="8708" max="8708" width="2.5" customWidth="1"/>
    <col min="8709" max="8710" width="1.5" customWidth="1"/>
    <col min="8711" max="8711" width="5" customWidth="1"/>
    <col min="8712" max="8712" width="5.33203125" customWidth="1"/>
    <col min="8713" max="8713" width="1.6640625" customWidth="1"/>
    <col min="8714" max="8714" width="0.33203125" customWidth="1"/>
    <col min="8715" max="8715" width="1.33203125" customWidth="1"/>
    <col min="8716" max="8716" width="7" customWidth="1"/>
    <col min="8717" max="8717" width="3.1640625" customWidth="1"/>
    <col min="8718" max="8718" width="1.5" customWidth="1"/>
    <col min="8719" max="8719" width="1" customWidth="1"/>
    <col min="8720" max="8720" width="2" customWidth="1"/>
    <col min="8721" max="8721" width="2.5" customWidth="1"/>
    <col min="8722" max="8723" width="5.1640625" customWidth="1"/>
    <col min="8724" max="8724" width="0.33203125" customWidth="1"/>
    <col min="8725" max="8725" width="5.5" customWidth="1"/>
    <col min="8726" max="8726" width="3.6640625" customWidth="1"/>
    <col min="8727" max="8727" width="0.6640625" customWidth="1"/>
    <col min="8728" max="8728" width="1.1640625" customWidth="1"/>
    <col min="8729" max="8730" width="2" customWidth="1"/>
    <col min="8731" max="8731" width="5.1640625" customWidth="1"/>
    <col min="8732" max="8732" width="1.5" customWidth="1"/>
    <col min="8733" max="8733" width="3.1640625" customWidth="1"/>
    <col min="8734" max="8734" width="0.6640625" customWidth="1"/>
    <col min="8735" max="8735" width="3.1640625" customWidth="1"/>
    <col min="8736" max="8736" width="1.83203125" customWidth="1"/>
    <col min="8737" max="8737" width="1.5" customWidth="1"/>
    <col min="8738" max="8738" width="2.83203125" customWidth="1"/>
    <col min="8739" max="8739" width="5" customWidth="1"/>
    <col min="8740" max="8740" width="1" customWidth="1"/>
    <col min="8741" max="8741" width="0.33203125" customWidth="1"/>
    <col min="8742" max="8742" width="0.1640625" customWidth="1"/>
    <col min="8743" max="8743" width="1.6640625" customWidth="1"/>
    <col min="8744" max="8744" width="0.1640625" customWidth="1"/>
    <col min="8745" max="8745" width="1.5" customWidth="1"/>
    <col min="8746" max="8746" width="0.6640625" customWidth="1"/>
    <col min="8747" max="8747" width="3" customWidth="1"/>
    <col min="8748" max="8748" width="0.1640625" customWidth="1"/>
    <col min="8749" max="8749" width="2.5" customWidth="1"/>
    <col min="8750" max="8750" width="6.1640625" customWidth="1"/>
    <col min="8751" max="8751" width="1.33203125" customWidth="1"/>
    <col min="8752" max="8752" width="1.83203125" customWidth="1"/>
    <col min="8753" max="8753" width="0.1640625" customWidth="1"/>
    <col min="8754" max="8754" width="0.83203125" customWidth="1"/>
    <col min="8755" max="8755" width="4.5" customWidth="1"/>
    <col min="8756" max="8757" width="0.1640625" customWidth="1"/>
    <col min="8758" max="8758" width="1.5" customWidth="1"/>
    <col min="8759" max="8759" width="8.5" customWidth="1"/>
    <col min="8760" max="8761" width="0.1640625" customWidth="1"/>
    <col min="8762" max="8762" width="1.5" customWidth="1"/>
    <col min="8763" max="8763" width="2.5" customWidth="1"/>
    <col min="8764" max="8764" width="6.1640625" customWidth="1"/>
    <col min="8765" max="8766" width="0.1640625" customWidth="1"/>
    <col min="8767" max="8767" width="1.5" customWidth="1"/>
    <col min="8768" max="8768" width="8.5" customWidth="1"/>
    <col min="8769" max="8770" width="0.1640625" customWidth="1"/>
    <col min="8771" max="8772" width="0.6640625" customWidth="1"/>
    <col min="8773" max="8773" width="8.83203125" customWidth="1"/>
    <col min="8774" max="8774" width="6.83203125" customWidth="1"/>
    <col min="8775" max="8775" width="0.6640625" customWidth="1"/>
    <col min="8776" max="8777" width="0.1640625" customWidth="1"/>
    <col min="8778" max="8778" width="17.6640625" customWidth="1"/>
    <col min="8779" max="8779" width="0.1640625" customWidth="1"/>
    <col min="8961" max="8961" width="1.83203125" customWidth="1"/>
    <col min="8962" max="8962" width="0.6640625" customWidth="1"/>
    <col min="8963" max="8963" width="2.1640625" customWidth="1"/>
    <col min="8964" max="8964" width="2.5" customWidth="1"/>
    <col min="8965" max="8966" width="1.5" customWidth="1"/>
    <col min="8967" max="8967" width="5" customWidth="1"/>
    <col min="8968" max="8968" width="5.33203125" customWidth="1"/>
    <col min="8969" max="8969" width="1.6640625" customWidth="1"/>
    <col min="8970" max="8970" width="0.33203125" customWidth="1"/>
    <col min="8971" max="8971" width="1.33203125" customWidth="1"/>
    <col min="8972" max="8972" width="7" customWidth="1"/>
    <col min="8973" max="8973" width="3.1640625" customWidth="1"/>
    <col min="8974" max="8974" width="1.5" customWidth="1"/>
    <col min="8975" max="8975" width="1" customWidth="1"/>
    <col min="8976" max="8976" width="2" customWidth="1"/>
    <col min="8977" max="8977" width="2.5" customWidth="1"/>
    <col min="8978" max="8979" width="5.1640625" customWidth="1"/>
    <col min="8980" max="8980" width="0.33203125" customWidth="1"/>
    <col min="8981" max="8981" width="5.5" customWidth="1"/>
    <col min="8982" max="8982" width="3.6640625" customWidth="1"/>
    <col min="8983" max="8983" width="0.6640625" customWidth="1"/>
    <col min="8984" max="8984" width="1.1640625" customWidth="1"/>
    <col min="8985" max="8986" width="2" customWidth="1"/>
    <col min="8987" max="8987" width="5.1640625" customWidth="1"/>
    <col min="8988" max="8988" width="1.5" customWidth="1"/>
    <col min="8989" max="8989" width="3.1640625" customWidth="1"/>
    <col min="8990" max="8990" width="0.6640625" customWidth="1"/>
    <col min="8991" max="8991" width="3.1640625" customWidth="1"/>
    <col min="8992" max="8992" width="1.83203125" customWidth="1"/>
    <col min="8993" max="8993" width="1.5" customWidth="1"/>
    <col min="8994" max="8994" width="2.83203125" customWidth="1"/>
    <col min="8995" max="8995" width="5" customWidth="1"/>
    <col min="8996" max="8996" width="1" customWidth="1"/>
    <col min="8997" max="8997" width="0.33203125" customWidth="1"/>
    <col min="8998" max="8998" width="0.1640625" customWidth="1"/>
    <col min="8999" max="8999" width="1.6640625" customWidth="1"/>
    <col min="9000" max="9000" width="0.1640625" customWidth="1"/>
    <col min="9001" max="9001" width="1.5" customWidth="1"/>
    <col min="9002" max="9002" width="0.6640625" customWidth="1"/>
    <col min="9003" max="9003" width="3" customWidth="1"/>
    <col min="9004" max="9004" width="0.1640625" customWidth="1"/>
    <col min="9005" max="9005" width="2.5" customWidth="1"/>
    <col min="9006" max="9006" width="6.1640625" customWidth="1"/>
    <col min="9007" max="9007" width="1.33203125" customWidth="1"/>
    <col min="9008" max="9008" width="1.83203125" customWidth="1"/>
    <col min="9009" max="9009" width="0.1640625" customWidth="1"/>
    <col min="9010" max="9010" width="0.83203125" customWidth="1"/>
    <col min="9011" max="9011" width="4.5" customWidth="1"/>
    <col min="9012" max="9013" width="0.1640625" customWidth="1"/>
    <col min="9014" max="9014" width="1.5" customWidth="1"/>
    <col min="9015" max="9015" width="8.5" customWidth="1"/>
    <col min="9016" max="9017" width="0.1640625" customWidth="1"/>
    <col min="9018" max="9018" width="1.5" customWidth="1"/>
    <col min="9019" max="9019" width="2.5" customWidth="1"/>
    <col min="9020" max="9020" width="6.1640625" customWidth="1"/>
    <col min="9021" max="9022" width="0.1640625" customWidth="1"/>
    <col min="9023" max="9023" width="1.5" customWidth="1"/>
    <col min="9024" max="9024" width="8.5" customWidth="1"/>
    <col min="9025" max="9026" width="0.1640625" customWidth="1"/>
    <col min="9027" max="9028" width="0.6640625" customWidth="1"/>
    <col min="9029" max="9029" width="8.83203125" customWidth="1"/>
    <col min="9030" max="9030" width="6.83203125" customWidth="1"/>
    <col min="9031" max="9031" width="0.6640625" customWidth="1"/>
    <col min="9032" max="9033" width="0.1640625" customWidth="1"/>
    <col min="9034" max="9034" width="17.6640625" customWidth="1"/>
    <col min="9035" max="9035" width="0.1640625" customWidth="1"/>
    <col min="9217" max="9217" width="1.83203125" customWidth="1"/>
    <col min="9218" max="9218" width="0.6640625" customWidth="1"/>
    <col min="9219" max="9219" width="2.1640625" customWidth="1"/>
    <col min="9220" max="9220" width="2.5" customWidth="1"/>
    <col min="9221" max="9222" width="1.5" customWidth="1"/>
    <col min="9223" max="9223" width="5" customWidth="1"/>
    <col min="9224" max="9224" width="5.33203125" customWidth="1"/>
    <col min="9225" max="9225" width="1.6640625" customWidth="1"/>
    <col min="9226" max="9226" width="0.33203125" customWidth="1"/>
    <col min="9227" max="9227" width="1.33203125" customWidth="1"/>
    <col min="9228" max="9228" width="7" customWidth="1"/>
    <col min="9229" max="9229" width="3.1640625" customWidth="1"/>
    <col min="9230" max="9230" width="1.5" customWidth="1"/>
    <col min="9231" max="9231" width="1" customWidth="1"/>
    <col min="9232" max="9232" width="2" customWidth="1"/>
    <col min="9233" max="9233" width="2.5" customWidth="1"/>
    <col min="9234" max="9235" width="5.1640625" customWidth="1"/>
    <col min="9236" max="9236" width="0.33203125" customWidth="1"/>
    <col min="9237" max="9237" width="5.5" customWidth="1"/>
    <col min="9238" max="9238" width="3.6640625" customWidth="1"/>
    <col min="9239" max="9239" width="0.6640625" customWidth="1"/>
    <col min="9240" max="9240" width="1.1640625" customWidth="1"/>
    <col min="9241" max="9242" width="2" customWidth="1"/>
    <col min="9243" max="9243" width="5.1640625" customWidth="1"/>
    <col min="9244" max="9244" width="1.5" customWidth="1"/>
    <col min="9245" max="9245" width="3.1640625" customWidth="1"/>
    <col min="9246" max="9246" width="0.6640625" customWidth="1"/>
    <col min="9247" max="9247" width="3.1640625" customWidth="1"/>
    <col min="9248" max="9248" width="1.83203125" customWidth="1"/>
    <col min="9249" max="9249" width="1.5" customWidth="1"/>
    <col min="9250" max="9250" width="2.83203125" customWidth="1"/>
    <col min="9251" max="9251" width="5" customWidth="1"/>
    <col min="9252" max="9252" width="1" customWidth="1"/>
    <col min="9253" max="9253" width="0.33203125" customWidth="1"/>
    <col min="9254" max="9254" width="0.1640625" customWidth="1"/>
    <col min="9255" max="9255" width="1.6640625" customWidth="1"/>
    <col min="9256" max="9256" width="0.1640625" customWidth="1"/>
    <col min="9257" max="9257" width="1.5" customWidth="1"/>
    <col min="9258" max="9258" width="0.6640625" customWidth="1"/>
    <col min="9259" max="9259" width="3" customWidth="1"/>
    <col min="9260" max="9260" width="0.1640625" customWidth="1"/>
    <col min="9261" max="9261" width="2.5" customWidth="1"/>
    <col min="9262" max="9262" width="6.1640625" customWidth="1"/>
    <col min="9263" max="9263" width="1.33203125" customWidth="1"/>
    <col min="9264" max="9264" width="1.83203125" customWidth="1"/>
    <col min="9265" max="9265" width="0.1640625" customWidth="1"/>
    <col min="9266" max="9266" width="0.83203125" customWidth="1"/>
    <col min="9267" max="9267" width="4.5" customWidth="1"/>
    <col min="9268" max="9269" width="0.1640625" customWidth="1"/>
    <col min="9270" max="9270" width="1.5" customWidth="1"/>
    <col min="9271" max="9271" width="8.5" customWidth="1"/>
    <col min="9272" max="9273" width="0.1640625" customWidth="1"/>
    <col min="9274" max="9274" width="1.5" customWidth="1"/>
    <col min="9275" max="9275" width="2.5" customWidth="1"/>
    <col min="9276" max="9276" width="6.1640625" customWidth="1"/>
    <col min="9277" max="9278" width="0.1640625" customWidth="1"/>
    <col min="9279" max="9279" width="1.5" customWidth="1"/>
    <col min="9280" max="9280" width="8.5" customWidth="1"/>
    <col min="9281" max="9282" width="0.1640625" customWidth="1"/>
    <col min="9283" max="9284" width="0.6640625" customWidth="1"/>
    <col min="9285" max="9285" width="8.83203125" customWidth="1"/>
    <col min="9286" max="9286" width="6.83203125" customWidth="1"/>
    <col min="9287" max="9287" width="0.6640625" customWidth="1"/>
    <col min="9288" max="9289" width="0.1640625" customWidth="1"/>
    <col min="9290" max="9290" width="17.6640625" customWidth="1"/>
    <col min="9291" max="9291" width="0.1640625" customWidth="1"/>
    <col min="9473" max="9473" width="1.83203125" customWidth="1"/>
    <col min="9474" max="9474" width="0.6640625" customWidth="1"/>
    <col min="9475" max="9475" width="2.1640625" customWidth="1"/>
    <col min="9476" max="9476" width="2.5" customWidth="1"/>
    <col min="9477" max="9478" width="1.5" customWidth="1"/>
    <col min="9479" max="9479" width="5" customWidth="1"/>
    <col min="9480" max="9480" width="5.33203125" customWidth="1"/>
    <col min="9481" max="9481" width="1.6640625" customWidth="1"/>
    <col min="9482" max="9482" width="0.33203125" customWidth="1"/>
    <col min="9483" max="9483" width="1.33203125" customWidth="1"/>
    <col min="9484" max="9484" width="7" customWidth="1"/>
    <col min="9485" max="9485" width="3.1640625" customWidth="1"/>
    <col min="9486" max="9486" width="1.5" customWidth="1"/>
    <col min="9487" max="9487" width="1" customWidth="1"/>
    <col min="9488" max="9488" width="2" customWidth="1"/>
    <col min="9489" max="9489" width="2.5" customWidth="1"/>
    <col min="9490" max="9491" width="5.1640625" customWidth="1"/>
    <col min="9492" max="9492" width="0.33203125" customWidth="1"/>
    <col min="9493" max="9493" width="5.5" customWidth="1"/>
    <col min="9494" max="9494" width="3.6640625" customWidth="1"/>
    <col min="9495" max="9495" width="0.6640625" customWidth="1"/>
    <col min="9496" max="9496" width="1.1640625" customWidth="1"/>
    <col min="9497" max="9498" width="2" customWidth="1"/>
    <col min="9499" max="9499" width="5.1640625" customWidth="1"/>
    <col min="9500" max="9500" width="1.5" customWidth="1"/>
    <col min="9501" max="9501" width="3.1640625" customWidth="1"/>
    <col min="9502" max="9502" width="0.6640625" customWidth="1"/>
    <col min="9503" max="9503" width="3.1640625" customWidth="1"/>
    <col min="9504" max="9504" width="1.83203125" customWidth="1"/>
    <col min="9505" max="9505" width="1.5" customWidth="1"/>
    <col min="9506" max="9506" width="2.83203125" customWidth="1"/>
    <col min="9507" max="9507" width="5" customWidth="1"/>
    <col min="9508" max="9508" width="1" customWidth="1"/>
    <col min="9509" max="9509" width="0.33203125" customWidth="1"/>
    <col min="9510" max="9510" width="0.1640625" customWidth="1"/>
    <col min="9511" max="9511" width="1.6640625" customWidth="1"/>
    <col min="9512" max="9512" width="0.1640625" customWidth="1"/>
    <col min="9513" max="9513" width="1.5" customWidth="1"/>
    <col min="9514" max="9514" width="0.6640625" customWidth="1"/>
    <col min="9515" max="9515" width="3" customWidth="1"/>
    <col min="9516" max="9516" width="0.1640625" customWidth="1"/>
    <col min="9517" max="9517" width="2.5" customWidth="1"/>
    <col min="9518" max="9518" width="6.1640625" customWidth="1"/>
    <col min="9519" max="9519" width="1.33203125" customWidth="1"/>
    <col min="9520" max="9520" width="1.83203125" customWidth="1"/>
    <col min="9521" max="9521" width="0.1640625" customWidth="1"/>
    <col min="9522" max="9522" width="0.83203125" customWidth="1"/>
    <col min="9523" max="9523" width="4.5" customWidth="1"/>
    <col min="9524" max="9525" width="0.1640625" customWidth="1"/>
    <col min="9526" max="9526" width="1.5" customWidth="1"/>
    <col min="9527" max="9527" width="8.5" customWidth="1"/>
    <col min="9528" max="9529" width="0.1640625" customWidth="1"/>
    <col min="9530" max="9530" width="1.5" customWidth="1"/>
    <col min="9531" max="9531" width="2.5" customWidth="1"/>
    <col min="9532" max="9532" width="6.1640625" customWidth="1"/>
    <col min="9533" max="9534" width="0.1640625" customWidth="1"/>
    <col min="9535" max="9535" width="1.5" customWidth="1"/>
    <col min="9536" max="9536" width="8.5" customWidth="1"/>
    <col min="9537" max="9538" width="0.1640625" customWidth="1"/>
    <col min="9539" max="9540" width="0.6640625" customWidth="1"/>
    <col min="9541" max="9541" width="8.83203125" customWidth="1"/>
    <col min="9542" max="9542" width="6.83203125" customWidth="1"/>
    <col min="9543" max="9543" width="0.6640625" customWidth="1"/>
    <col min="9544" max="9545" width="0.1640625" customWidth="1"/>
    <col min="9546" max="9546" width="17.6640625" customWidth="1"/>
    <col min="9547" max="9547" width="0.1640625" customWidth="1"/>
    <col min="9729" max="9729" width="1.83203125" customWidth="1"/>
    <col min="9730" max="9730" width="0.6640625" customWidth="1"/>
    <col min="9731" max="9731" width="2.1640625" customWidth="1"/>
    <col min="9732" max="9732" width="2.5" customWidth="1"/>
    <col min="9733" max="9734" width="1.5" customWidth="1"/>
    <col min="9735" max="9735" width="5" customWidth="1"/>
    <col min="9736" max="9736" width="5.33203125" customWidth="1"/>
    <col min="9737" max="9737" width="1.6640625" customWidth="1"/>
    <col min="9738" max="9738" width="0.33203125" customWidth="1"/>
    <col min="9739" max="9739" width="1.33203125" customWidth="1"/>
    <col min="9740" max="9740" width="7" customWidth="1"/>
    <col min="9741" max="9741" width="3.1640625" customWidth="1"/>
    <col min="9742" max="9742" width="1.5" customWidth="1"/>
    <col min="9743" max="9743" width="1" customWidth="1"/>
    <col min="9744" max="9744" width="2" customWidth="1"/>
    <col min="9745" max="9745" width="2.5" customWidth="1"/>
    <col min="9746" max="9747" width="5.1640625" customWidth="1"/>
    <col min="9748" max="9748" width="0.33203125" customWidth="1"/>
    <col min="9749" max="9749" width="5.5" customWidth="1"/>
    <col min="9750" max="9750" width="3.6640625" customWidth="1"/>
    <col min="9751" max="9751" width="0.6640625" customWidth="1"/>
    <col min="9752" max="9752" width="1.1640625" customWidth="1"/>
    <col min="9753" max="9754" width="2" customWidth="1"/>
    <col min="9755" max="9755" width="5.1640625" customWidth="1"/>
    <col min="9756" max="9756" width="1.5" customWidth="1"/>
    <col min="9757" max="9757" width="3.1640625" customWidth="1"/>
    <col min="9758" max="9758" width="0.6640625" customWidth="1"/>
    <col min="9759" max="9759" width="3.1640625" customWidth="1"/>
    <col min="9760" max="9760" width="1.83203125" customWidth="1"/>
    <col min="9761" max="9761" width="1.5" customWidth="1"/>
    <col min="9762" max="9762" width="2.83203125" customWidth="1"/>
    <col min="9763" max="9763" width="5" customWidth="1"/>
    <col min="9764" max="9764" width="1" customWidth="1"/>
    <col min="9765" max="9765" width="0.33203125" customWidth="1"/>
    <col min="9766" max="9766" width="0.1640625" customWidth="1"/>
    <col min="9767" max="9767" width="1.6640625" customWidth="1"/>
    <col min="9768" max="9768" width="0.1640625" customWidth="1"/>
    <col min="9769" max="9769" width="1.5" customWidth="1"/>
    <col min="9770" max="9770" width="0.6640625" customWidth="1"/>
    <col min="9771" max="9771" width="3" customWidth="1"/>
    <col min="9772" max="9772" width="0.1640625" customWidth="1"/>
    <col min="9773" max="9773" width="2.5" customWidth="1"/>
    <col min="9774" max="9774" width="6.1640625" customWidth="1"/>
    <col min="9775" max="9775" width="1.33203125" customWidth="1"/>
    <col min="9776" max="9776" width="1.83203125" customWidth="1"/>
    <col min="9777" max="9777" width="0.1640625" customWidth="1"/>
    <col min="9778" max="9778" width="0.83203125" customWidth="1"/>
    <col min="9779" max="9779" width="4.5" customWidth="1"/>
    <col min="9780" max="9781" width="0.1640625" customWidth="1"/>
    <col min="9782" max="9782" width="1.5" customWidth="1"/>
    <col min="9783" max="9783" width="8.5" customWidth="1"/>
    <col min="9784" max="9785" width="0.1640625" customWidth="1"/>
    <col min="9786" max="9786" width="1.5" customWidth="1"/>
    <col min="9787" max="9787" width="2.5" customWidth="1"/>
    <col min="9788" max="9788" width="6.1640625" customWidth="1"/>
    <col min="9789" max="9790" width="0.1640625" customWidth="1"/>
    <col min="9791" max="9791" width="1.5" customWidth="1"/>
    <col min="9792" max="9792" width="8.5" customWidth="1"/>
    <col min="9793" max="9794" width="0.1640625" customWidth="1"/>
    <col min="9795" max="9796" width="0.6640625" customWidth="1"/>
    <col min="9797" max="9797" width="8.83203125" customWidth="1"/>
    <col min="9798" max="9798" width="6.83203125" customWidth="1"/>
    <col min="9799" max="9799" width="0.6640625" customWidth="1"/>
    <col min="9800" max="9801" width="0.1640625" customWidth="1"/>
    <col min="9802" max="9802" width="17.6640625" customWidth="1"/>
    <col min="9803" max="9803" width="0.1640625" customWidth="1"/>
    <col min="9985" max="9985" width="1.83203125" customWidth="1"/>
    <col min="9986" max="9986" width="0.6640625" customWidth="1"/>
    <col min="9987" max="9987" width="2.1640625" customWidth="1"/>
    <col min="9988" max="9988" width="2.5" customWidth="1"/>
    <col min="9989" max="9990" width="1.5" customWidth="1"/>
    <col min="9991" max="9991" width="5" customWidth="1"/>
    <col min="9992" max="9992" width="5.33203125" customWidth="1"/>
    <col min="9993" max="9993" width="1.6640625" customWidth="1"/>
    <col min="9994" max="9994" width="0.33203125" customWidth="1"/>
    <col min="9995" max="9995" width="1.33203125" customWidth="1"/>
    <col min="9996" max="9996" width="7" customWidth="1"/>
    <col min="9997" max="9997" width="3.1640625" customWidth="1"/>
    <col min="9998" max="9998" width="1.5" customWidth="1"/>
    <col min="9999" max="9999" width="1" customWidth="1"/>
    <col min="10000" max="10000" width="2" customWidth="1"/>
    <col min="10001" max="10001" width="2.5" customWidth="1"/>
    <col min="10002" max="10003" width="5.1640625" customWidth="1"/>
    <col min="10004" max="10004" width="0.33203125" customWidth="1"/>
    <col min="10005" max="10005" width="5.5" customWidth="1"/>
    <col min="10006" max="10006" width="3.6640625" customWidth="1"/>
    <col min="10007" max="10007" width="0.6640625" customWidth="1"/>
    <col min="10008" max="10008" width="1.1640625" customWidth="1"/>
    <col min="10009" max="10010" width="2" customWidth="1"/>
    <col min="10011" max="10011" width="5.1640625" customWidth="1"/>
    <col min="10012" max="10012" width="1.5" customWidth="1"/>
    <col min="10013" max="10013" width="3.1640625" customWidth="1"/>
    <col min="10014" max="10014" width="0.6640625" customWidth="1"/>
    <col min="10015" max="10015" width="3.1640625" customWidth="1"/>
    <col min="10016" max="10016" width="1.83203125" customWidth="1"/>
    <col min="10017" max="10017" width="1.5" customWidth="1"/>
    <col min="10018" max="10018" width="2.83203125" customWidth="1"/>
    <col min="10019" max="10019" width="5" customWidth="1"/>
    <col min="10020" max="10020" width="1" customWidth="1"/>
    <col min="10021" max="10021" width="0.33203125" customWidth="1"/>
    <col min="10022" max="10022" width="0.1640625" customWidth="1"/>
    <col min="10023" max="10023" width="1.6640625" customWidth="1"/>
    <col min="10024" max="10024" width="0.1640625" customWidth="1"/>
    <col min="10025" max="10025" width="1.5" customWidth="1"/>
    <col min="10026" max="10026" width="0.6640625" customWidth="1"/>
    <col min="10027" max="10027" width="3" customWidth="1"/>
    <col min="10028" max="10028" width="0.1640625" customWidth="1"/>
    <col min="10029" max="10029" width="2.5" customWidth="1"/>
    <col min="10030" max="10030" width="6.1640625" customWidth="1"/>
    <col min="10031" max="10031" width="1.33203125" customWidth="1"/>
    <col min="10032" max="10032" width="1.83203125" customWidth="1"/>
    <col min="10033" max="10033" width="0.1640625" customWidth="1"/>
    <col min="10034" max="10034" width="0.83203125" customWidth="1"/>
    <col min="10035" max="10035" width="4.5" customWidth="1"/>
    <col min="10036" max="10037" width="0.1640625" customWidth="1"/>
    <col min="10038" max="10038" width="1.5" customWidth="1"/>
    <col min="10039" max="10039" width="8.5" customWidth="1"/>
    <col min="10040" max="10041" width="0.1640625" customWidth="1"/>
    <col min="10042" max="10042" width="1.5" customWidth="1"/>
    <col min="10043" max="10043" width="2.5" customWidth="1"/>
    <col min="10044" max="10044" width="6.1640625" customWidth="1"/>
    <col min="10045" max="10046" width="0.1640625" customWidth="1"/>
    <col min="10047" max="10047" width="1.5" customWidth="1"/>
    <col min="10048" max="10048" width="8.5" customWidth="1"/>
    <col min="10049" max="10050" width="0.1640625" customWidth="1"/>
    <col min="10051" max="10052" width="0.6640625" customWidth="1"/>
    <col min="10053" max="10053" width="8.83203125" customWidth="1"/>
    <col min="10054" max="10054" width="6.83203125" customWidth="1"/>
    <col min="10055" max="10055" width="0.6640625" customWidth="1"/>
    <col min="10056" max="10057" width="0.1640625" customWidth="1"/>
    <col min="10058" max="10058" width="17.6640625" customWidth="1"/>
    <col min="10059" max="10059" width="0.1640625" customWidth="1"/>
    <col min="10241" max="10241" width="1.83203125" customWidth="1"/>
    <col min="10242" max="10242" width="0.6640625" customWidth="1"/>
    <col min="10243" max="10243" width="2.1640625" customWidth="1"/>
    <col min="10244" max="10244" width="2.5" customWidth="1"/>
    <col min="10245" max="10246" width="1.5" customWidth="1"/>
    <col min="10247" max="10247" width="5" customWidth="1"/>
    <col min="10248" max="10248" width="5.33203125" customWidth="1"/>
    <col min="10249" max="10249" width="1.6640625" customWidth="1"/>
    <col min="10250" max="10250" width="0.33203125" customWidth="1"/>
    <col min="10251" max="10251" width="1.33203125" customWidth="1"/>
    <col min="10252" max="10252" width="7" customWidth="1"/>
    <col min="10253" max="10253" width="3.1640625" customWidth="1"/>
    <col min="10254" max="10254" width="1.5" customWidth="1"/>
    <col min="10255" max="10255" width="1" customWidth="1"/>
    <col min="10256" max="10256" width="2" customWidth="1"/>
    <col min="10257" max="10257" width="2.5" customWidth="1"/>
    <col min="10258" max="10259" width="5.1640625" customWidth="1"/>
    <col min="10260" max="10260" width="0.33203125" customWidth="1"/>
    <col min="10261" max="10261" width="5.5" customWidth="1"/>
    <col min="10262" max="10262" width="3.6640625" customWidth="1"/>
    <col min="10263" max="10263" width="0.6640625" customWidth="1"/>
    <col min="10264" max="10264" width="1.1640625" customWidth="1"/>
    <col min="10265" max="10266" width="2" customWidth="1"/>
    <col min="10267" max="10267" width="5.1640625" customWidth="1"/>
    <col min="10268" max="10268" width="1.5" customWidth="1"/>
    <col min="10269" max="10269" width="3.1640625" customWidth="1"/>
    <col min="10270" max="10270" width="0.6640625" customWidth="1"/>
    <col min="10271" max="10271" width="3.1640625" customWidth="1"/>
    <col min="10272" max="10272" width="1.83203125" customWidth="1"/>
    <col min="10273" max="10273" width="1.5" customWidth="1"/>
    <col min="10274" max="10274" width="2.83203125" customWidth="1"/>
    <col min="10275" max="10275" width="5" customWidth="1"/>
    <col min="10276" max="10276" width="1" customWidth="1"/>
    <col min="10277" max="10277" width="0.33203125" customWidth="1"/>
    <col min="10278" max="10278" width="0.1640625" customWidth="1"/>
    <col min="10279" max="10279" width="1.6640625" customWidth="1"/>
    <col min="10280" max="10280" width="0.1640625" customWidth="1"/>
    <col min="10281" max="10281" width="1.5" customWidth="1"/>
    <col min="10282" max="10282" width="0.6640625" customWidth="1"/>
    <col min="10283" max="10283" width="3" customWidth="1"/>
    <col min="10284" max="10284" width="0.1640625" customWidth="1"/>
    <col min="10285" max="10285" width="2.5" customWidth="1"/>
    <col min="10286" max="10286" width="6.1640625" customWidth="1"/>
    <col min="10287" max="10287" width="1.33203125" customWidth="1"/>
    <col min="10288" max="10288" width="1.83203125" customWidth="1"/>
    <col min="10289" max="10289" width="0.1640625" customWidth="1"/>
    <col min="10290" max="10290" width="0.83203125" customWidth="1"/>
    <col min="10291" max="10291" width="4.5" customWidth="1"/>
    <col min="10292" max="10293" width="0.1640625" customWidth="1"/>
    <col min="10294" max="10294" width="1.5" customWidth="1"/>
    <col min="10295" max="10295" width="8.5" customWidth="1"/>
    <col min="10296" max="10297" width="0.1640625" customWidth="1"/>
    <col min="10298" max="10298" width="1.5" customWidth="1"/>
    <col min="10299" max="10299" width="2.5" customWidth="1"/>
    <col min="10300" max="10300" width="6.1640625" customWidth="1"/>
    <col min="10301" max="10302" width="0.1640625" customWidth="1"/>
    <col min="10303" max="10303" width="1.5" customWidth="1"/>
    <col min="10304" max="10304" width="8.5" customWidth="1"/>
    <col min="10305" max="10306" width="0.1640625" customWidth="1"/>
    <col min="10307" max="10308" width="0.6640625" customWidth="1"/>
    <col min="10309" max="10309" width="8.83203125" customWidth="1"/>
    <col min="10310" max="10310" width="6.83203125" customWidth="1"/>
    <col min="10311" max="10311" width="0.6640625" customWidth="1"/>
    <col min="10312" max="10313" width="0.1640625" customWidth="1"/>
    <col min="10314" max="10314" width="17.6640625" customWidth="1"/>
    <col min="10315" max="10315" width="0.1640625" customWidth="1"/>
    <col min="10497" max="10497" width="1.83203125" customWidth="1"/>
    <col min="10498" max="10498" width="0.6640625" customWidth="1"/>
    <col min="10499" max="10499" width="2.1640625" customWidth="1"/>
    <col min="10500" max="10500" width="2.5" customWidth="1"/>
    <col min="10501" max="10502" width="1.5" customWidth="1"/>
    <col min="10503" max="10503" width="5" customWidth="1"/>
    <col min="10504" max="10504" width="5.33203125" customWidth="1"/>
    <col min="10505" max="10505" width="1.6640625" customWidth="1"/>
    <col min="10506" max="10506" width="0.33203125" customWidth="1"/>
    <col min="10507" max="10507" width="1.33203125" customWidth="1"/>
    <col min="10508" max="10508" width="7" customWidth="1"/>
    <col min="10509" max="10509" width="3.1640625" customWidth="1"/>
    <col min="10510" max="10510" width="1.5" customWidth="1"/>
    <col min="10511" max="10511" width="1" customWidth="1"/>
    <col min="10512" max="10512" width="2" customWidth="1"/>
    <col min="10513" max="10513" width="2.5" customWidth="1"/>
    <col min="10514" max="10515" width="5.1640625" customWidth="1"/>
    <col min="10516" max="10516" width="0.33203125" customWidth="1"/>
    <col min="10517" max="10517" width="5.5" customWidth="1"/>
    <col min="10518" max="10518" width="3.6640625" customWidth="1"/>
    <col min="10519" max="10519" width="0.6640625" customWidth="1"/>
    <col min="10520" max="10520" width="1.1640625" customWidth="1"/>
    <col min="10521" max="10522" width="2" customWidth="1"/>
    <col min="10523" max="10523" width="5.1640625" customWidth="1"/>
    <col min="10524" max="10524" width="1.5" customWidth="1"/>
    <col min="10525" max="10525" width="3.1640625" customWidth="1"/>
    <col min="10526" max="10526" width="0.6640625" customWidth="1"/>
    <col min="10527" max="10527" width="3.1640625" customWidth="1"/>
    <col min="10528" max="10528" width="1.83203125" customWidth="1"/>
    <col min="10529" max="10529" width="1.5" customWidth="1"/>
    <col min="10530" max="10530" width="2.83203125" customWidth="1"/>
    <col min="10531" max="10531" width="5" customWidth="1"/>
    <col min="10532" max="10532" width="1" customWidth="1"/>
    <col min="10533" max="10533" width="0.33203125" customWidth="1"/>
    <col min="10534" max="10534" width="0.1640625" customWidth="1"/>
    <col min="10535" max="10535" width="1.6640625" customWidth="1"/>
    <col min="10536" max="10536" width="0.1640625" customWidth="1"/>
    <col min="10537" max="10537" width="1.5" customWidth="1"/>
    <col min="10538" max="10538" width="0.6640625" customWidth="1"/>
    <col min="10539" max="10539" width="3" customWidth="1"/>
    <col min="10540" max="10540" width="0.1640625" customWidth="1"/>
    <col min="10541" max="10541" width="2.5" customWidth="1"/>
    <col min="10542" max="10542" width="6.1640625" customWidth="1"/>
    <col min="10543" max="10543" width="1.33203125" customWidth="1"/>
    <col min="10544" max="10544" width="1.83203125" customWidth="1"/>
    <col min="10545" max="10545" width="0.1640625" customWidth="1"/>
    <col min="10546" max="10546" width="0.83203125" customWidth="1"/>
    <col min="10547" max="10547" width="4.5" customWidth="1"/>
    <col min="10548" max="10549" width="0.1640625" customWidth="1"/>
    <col min="10550" max="10550" width="1.5" customWidth="1"/>
    <col min="10551" max="10551" width="8.5" customWidth="1"/>
    <col min="10552" max="10553" width="0.1640625" customWidth="1"/>
    <col min="10554" max="10554" width="1.5" customWidth="1"/>
    <col min="10555" max="10555" width="2.5" customWidth="1"/>
    <col min="10556" max="10556" width="6.1640625" customWidth="1"/>
    <col min="10557" max="10558" width="0.1640625" customWidth="1"/>
    <col min="10559" max="10559" width="1.5" customWidth="1"/>
    <col min="10560" max="10560" width="8.5" customWidth="1"/>
    <col min="10561" max="10562" width="0.1640625" customWidth="1"/>
    <col min="10563" max="10564" width="0.6640625" customWidth="1"/>
    <col min="10565" max="10565" width="8.83203125" customWidth="1"/>
    <col min="10566" max="10566" width="6.83203125" customWidth="1"/>
    <col min="10567" max="10567" width="0.6640625" customWidth="1"/>
    <col min="10568" max="10569" width="0.1640625" customWidth="1"/>
    <col min="10570" max="10570" width="17.6640625" customWidth="1"/>
    <col min="10571" max="10571" width="0.1640625" customWidth="1"/>
    <col min="10753" max="10753" width="1.83203125" customWidth="1"/>
    <col min="10754" max="10754" width="0.6640625" customWidth="1"/>
    <col min="10755" max="10755" width="2.1640625" customWidth="1"/>
    <col min="10756" max="10756" width="2.5" customWidth="1"/>
    <col min="10757" max="10758" width="1.5" customWidth="1"/>
    <col min="10759" max="10759" width="5" customWidth="1"/>
    <col min="10760" max="10760" width="5.33203125" customWidth="1"/>
    <col min="10761" max="10761" width="1.6640625" customWidth="1"/>
    <col min="10762" max="10762" width="0.33203125" customWidth="1"/>
    <col min="10763" max="10763" width="1.33203125" customWidth="1"/>
    <col min="10764" max="10764" width="7" customWidth="1"/>
    <col min="10765" max="10765" width="3.1640625" customWidth="1"/>
    <col min="10766" max="10766" width="1.5" customWidth="1"/>
    <col min="10767" max="10767" width="1" customWidth="1"/>
    <col min="10768" max="10768" width="2" customWidth="1"/>
    <col min="10769" max="10769" width="2.5" customWidth="1"/>
    <col min="10770" max="10771" width="5.1640625" customWidth="1"/>
    <col min="10772" max="10772" width="0.33203125" customWidth="1"/>
    <col min="10773" max="10773" width="5.5" customWidth="1"/>
    <col min="10774" max="10774" width="3.6640625" customWidth="1"/>
    <col min="10775" max="10775" width="0.6640625" customWidth="1"/>
    <col min="10776" max="10776" width="1.1640625" customWidth="1"/>
    <col min="10777" max="10778" width="2" customWidth="1"/>
    <col min="10779" max="10779" width="5.1640625" customWidth="1"/>
    <col min="10780" max="10780" width="1.5" customWidth="1"/>
    <col min="10781" max="10781" width="3.1640625" customWidth="1"/>
    <col min="10782" max="10782" width="0.6640625" customWidth="1"/>
    <col min="10783" max="10783" width="3.1640625" customWidth="1"/>
    <col min="10784" max="10784" width="1.83203125" customWidth="1"/>
    <col min="10785" max="10785" width="1.5" customWidth="1"/>
    <col min="10786" max="10786" width="2.83203125" customWidth="1"/>
    <col min="10787" max="10787" width="5" customWidth="1"/>
    <col min="10788" max="10788" width="1" customWidth="1"/>
    <col min="10789" max="10789" width="0.33203125" customWidth="1"/>
    <col min="10790" max="10790" width="0.1640625" customWidth="1"/>
    <col min="10791" max="10791" width="1.6640625" customWidth="1"/>
    <col min="10792" max="10792" width="0.1640625" customWidth="1"/>
    <col min="10793" max="10793" width="1.5" customWidth="1"/>
    <col min="10794" max="10794" width="0.6640625" customWidth="1"/>
    <col min="10795" max="10795" width="3" customWidth="1"/>
    <col min="10796" max="10796" width="0.1640625" customWidth="1"/>
    <col min="10797" max="10797" width="2.5" customWidth="1"/>
    <col min="10798" max="10798" width="6.1640625" customWidth="1"/>
    <col min="10799" max="10799" width="1.33203125" customWidth="1"/>
    <col min="10800" max="10800" width="1.83203125" customWidth="1"/>
    <col min="10801" max="10801" width="0.1640625" customWidth="1"/>
    <col min="10802" max="10802" width="0.83203125" customWidth="1"/>
    <col min="10803" max="10803" width="4.5" customWidth="1"/>
    <col min="10804" max="10805" width="0.1640625" customWidth="1"/>
    <col min="10806" max="10806" width="1.5" customWidth="1"/>
    <col min="10807" max="10807" width="8.5" customWidth="1"/>
    <col min="10808" max="10809" width="0.1640625" customWidth="1"/>
    <col min="10810" max="10810" width="1.5" customWidth="1"/>
    <col min="10811" max="10811" width="2.5" customWidth="1"/>
    <col min="10812" max="10812" width="6.1640625" customWidth="1"/>
    <col min="10813" max="10814" width="0.1640625" customWidth="1"/>
    <col min="10815" max="10815" width="1.5" customWidth="1"/>
    <col min="10816" max="10816" width="8.5" customWidth="1"/>
    <col min="10817" max="10818" width="0.1640625" customWidth="1"/>
    <col min="10819" max="10820" width="0.6640625" customWidth="1"/>
    <col min="10821" max="10821" width="8.83203125" customWidth="1"/>
    <col min="10822" max="10822" width="6.83203125" customWidth="1"/>
    <col min="10823" max="10823" width="0.6640625" customWidth="1"/>
    <col min="10824" max="10825" width="0.1640625" customWidth="1"/>
    <col min="10826" max="10826" width="17.6640625" customWidth="1"/>
    <col min="10827" max="10827" width="0.1640625" customWidth="1"/>
    <col min="11009" max="11009" width="1.83203125" customWidth="1"/>
    <col min="11010" max="11010" width="0.6640625" customWidth="1"/>
    <col min="11011" max="11011" width="2.1640625" customWidth="1"/>
    <col min="11012" max="11012" width="2.5" customWidth="1"/>
    <col min="11013" max="11014" width="1.5" customWidth="1"/>
    <col min="11015" max="11015" width="5" customWidth="1"/>
    <col min="11016" max="11016" width="5.33203125" customWidth="1"/>
    <col min="11017" max="11017" width="1.6640625" customWidth="1"/>
    <col min="11018" max="11018" width="0.33203125" customWidth="1"/>
    <col min="11019" max="11019" width="1.33203125" customWidth="1"/>
    <col min="11020" max="11020" width="7" customWidth="1"/>
    <col min="11021" max="11021" width="3.1640625" customWidth="1"/>
    <col min="11022" max="11022" width="1.5" customWidth="1"/>
    <col min="11023" max="11023" width="1" customWidth="1"/>
    <col min="11024" max="11024" width="2" customWidth="1"/>
    <col min="11025" max="11025" width="2.5" customWidth="1"/>
    <col min="11026" max="11027" width="5.1640625" customWidth="1"/>
    <col min="11028" max="11028" width="0.33203125" customWidth="1"/>
    <col min="11029" max="11029" width="5.5" customWidth="1"/>
    <col min="11030" max="11030" width="3.6640625" customWidth="1"/>
    <col min="11031" max="11031" width="0.6640625" customWidth="1"/>
    <col min="11032" max="11032" width="1.1640625" customWidth="1"/>
    <col min="11033" max="11034" width="2" customWidth="1"/>
    <col min="11035" max="11035" width="5.1640625" customWidth="1"/>
    <col min="11036" max="11036" width="1.5" customWidth="1"/>
    <col min="11037" max="11037" width="3.1640625" customWidth="1"/>
    <col min="11038" max="11038" width="0.6640625" customWidth="1"/>
    <col min="11039" max="11039" width="3.1640625" customWidth="1"/>
    <col min="11040" max="11040" width="1.83203125" customWidth="1"/>
    <col min="11041" max="11041" width="1.5" customWidth="1"/>
    <col min="11042" max="11042" width="2.83203125" customWidth="1"/>
    <col min="11043" max="11043" width="5" customWidth="1"/>
    <col min="11044" max="11044" width="1" customWidth="1"/>
    <col min="11045" max="11045" width="0.33203125" customWidth="1"/>
    <col min="11046" max="11046" width="0.1640625" customWidth="1"/>
    <col min="11047" max="11047" width="1.6640625" customWidth="1"/>
    <col min="11048" max="11048" width="0.1640625" customWidth="1"/>
    <col min="11049" max="11049" width="1.5" customWidth="1"/>
    <col min="11050" max="11050" width="0.6640625" customWidth="1"/>
    <col min="11051" max="11051" width="3" customWidth="1"/>
    <col min="11052" max="11052" width="0.1640625" customWidth="1"/>
    <col min="11053" max="11053" width="2.5" customWidth="1"/>
    <col min="11054" max="11054" width="6.1640625" customWidth="1"/>
    <col min="11055" max="11055" width="1.33203125" customWidth="1"/>
    <col min="11056" max="11056" width="1.83203125" customWidth="1"/>
    <col min="11057" max="11057" width="0.1640625" customWidth="1"/>
    <col min="11058" max="11058" width="0.83203125" customWidth="1"/>
    <col min="11059" max="11059" width="4.5" customWidth="1"/>
    <col min="11060" max="11061" width="0.1640625" customWidth="1"/>
    <col min="11062" max="11062" width="1.5" customWidth="1"/>
    <col min="11063" max="11063" width="8.5" customWidth="1"/>
    <col min="11064" max="11065" width="0.1640625" customWidth="1"/>
    <col min="11066" max="11066" width="1.5" customWidth="1"/>
    <col min="11067" max="11067" width="2.5" customWidth="1"/>
    <col min="11068" max="11068" width="6.1640625" customWidth="1"/>
    <col min="11069" max="11070" width="0.1640625" customWidth="1"/>
    <col min="11071" max="11071" width="1.5" customWidth="1"/>
    <col min="11072" max="11072" width="8.5" customWidth="1"/>
    <col min="11073" max="11074" width="0.1640625" customWidth="1"/>
    <col min="11075" max="11076" width="0.6640625" customWidth="1"/>
    <col min="11077" max="11077" width="8.83203125" customWidth="1"/>
    <col min="11078" max="11078" width="6.83203125" customWidth="1"/>
    <col min="11079" max="11079" width="0.6640625" customWidth="1"/>
    <col min="11080" max="11081" width="0.1640625" customWidth="1"/>
    <col min="11082" max="11082" width="17.6640625" customWidth="1"/>
    <col min="11083" max="11083" width="0.1640625" customWidth="1"/>
    <col min="11265" max="11265" width="1.83203125" customWidth="1"/>
    <col min="11266" max="11266" width="0.6640625" customWidth="1"/>
    <col min="11267" max="11267" width="2.1640625" customWidth="1"/>
    <col min="11268" max="11268" width="2.5" customWidth="1"/>
    <col min="11269" max="11270" width="1.5" customWidth="1"/>
    <col min="11271" max="11271" width="5" customWidth="1"/>
    <col min="11272" max="11272" width="5.33203125" customWidth="1"/>
    <col min="11273" max="11273" width="1.6640625" customWidth="1"/>
    <col min="11274" max="11274" width="0.33203125" customWidth="1"/>
    <col min="11275" max="11275" width="1.33203125" customWidth="1"/>
    <col min="11276" max="11276" width="7" customWidth="1"/>
    <col min="11277" max="11277" width="3.1640625" customWidth="1"/>
    <col min="11278" max="11278" width="1.5" customWidth="1"/>
    <col min="11279" max="11279" width="1" customWidth="1"/>
    <col min="11280" max="11280" width="2" customWidth="1"/>
    <col min="11281" max="11281" width="2.5" customWidth="1"/>
    <col min="11282" max="11283" width="5.1640625" customWidth="1"/>
    <col min="11284" max="11284" width="0.33203125" customWidth="1"/>
    <col min="11285" max="11285" width="5.5" customWidth="1"/>
    <col min="11286" max="11286" width="3.6640625" customWidth="1"/>
    <col min="11287" max="11287" width="0.6640625" customWidth="1"/>
    <col min="11288" max="11288" width="1.1640625" customWidth="1"/>
    <col min="11289" max="11290" width="2" customWidth="1"/>
    <col min="11291" max="11291" width="5.1640625" customWidth="1"/>
    <col min="11292" max="11292" width="1.5" customWidth="1"/>
    <col min="11293" max="11293" width="3.1640625" customWidth="1"/>
    <col min="11294" max="11294" width="0.6640625" customWidth="1"/>
    <col min="11295" max="11295" width="3.1640625" customWidth="1"/>
    <col min="11296" max="11296" width="1.83203125" customWidth="1"/>
    <col min="11297" max="11297" width="1.5" customWidth="1"/>
    <col min="11298" max="11298" width="2.83203125" customWidth="1"/>
    <col min="11299" max="11299" width="5" customWidth="1"/>
    <col min="11300" max="11300" width="1" customWidth="1"/>
    <col min="11301" max="11301" width="0.33203125" customWidth="1"/>
    <col min="11302" max="11302" width="0.1640625" customWidth="1"/>
    <col min="11303" max="11303" width="1.6640625" customWidth="1"/>
    <col min="11304" max="11304" width="0.1640625" customWidth="1"/>
    <col min="11305" max="11305" width="1.5" customWidth="1"/>
    <col min="11306" max="11306" width="0.6640625" customWidth="1"/>
    <col min="11307" max="11307" width="3" customWidth="1"/>
    <col min="11308" max="11308" width="0.1640625" customWidth="1"/>
    <col min="11309" max="11309" width="2.5" customWidth="1"/>
    <col min="11310" max="11310" width="6.1640625" customWidth="1"/>
    <col min="11311" max="11311" width="1.33203125" customWidth="1"/>
    <col min="11312" max="11312" width="1.83203125" customWidth="1"/>
    <col min="11313" max="11313" width="0.1640625" customWidth="1"/>
    <col min="11314" max="11314" width="0.83203125" customWidth="1"/>
    <col min="11315" max="11315" width="4.5" customWidth="1"/>
    <col min="11316" max="11317" width="0.1640625" customWidth="1"/>
    <col min="11318" max="11318" width="1.5" customWidth="1"/>
    <col min="11319" max="11319" width="8.5" customWidth="1"/>
    <col min="11320" max="11321" width="0.1640625" customWidth="1"/>
    <col min="11322" max="11322" width="1.5" customWidth="1"/>
    <col min="11323" max="11323" width="2.5" customWidth="1"/>
    <col min="11324" max="11324" width="6.1640625" customWidth="1"/>
    <col min="11325" max="11326" width="0.1640625" customWidth="1"/>
    <col min="11327" max="11327" width="1.5" customWidth="1"/>
    <col min="11328" max="11328" width="8.5" customWidth="1"/>
    <col min="11329" max="11330" width="0.1640625" customWidth="1"/>
    <col min="11331" max="11332" width="0.6640625" customWidth="1"/>
    <col min="11333" max="11333" width="8.83203125" customWidth="1"/>
    <col min="11334" max="11334" width="6.83203125" customWidth="1"/>
    <col min="11335" max="11335" width="0.6640625" customWidth="1"/>
    <col min="11336" max="11337" width="0.1640625" customWidth="1"/>
    <col min="11338" max="11338" width="17.6640625" customWidth="1"/>
    <col min="11339" max="11339" width="0.1640625" customWidth="1"/>
    <col min="11521" max="11521" width="1.83203125" customWidth="1"/>
    <col min="11522" max="11522" width="0.6640625" customWidth="1"/>
    <col min="11523" max="11523" width="2.1640625" customWidth="1"/>
    <col min="11524" max="11524" width="2.5" customWidth="1"/>
    <col min="11525" max="11526" width="1.5" customWidth="1"/>
    <col min="11527" max="11527" width="5" customWidth="1"/>
    <col min="11528" max="11528" width="5.33203125" customWidth="1"/>
    <col min="11529" max="11529" width="1.6640625" customWidth="1"/>
    <col min="11530" max="11530" width="0.33203125" customWidth="1"/>
    <col min="11531" max="11531" width="1.33203125" customWidth="1"/>
    <col min="11532" max="11532" width="7" customWidth="1"/>
    <col min="11533" max="11533" width="3.1640625" customWidth="1"/>
    <col min="11534" max="11534" width="1.5" customWidth="1"/>
    <col min="11535" max="11535" width="1" customWidth="1"/>
    <col min="11536" max="11536" width="2" customWidth="1"/>
    <col min="11537" max="11537" width="2.5" customWidth="1"/>
    <col min="11538" max="11539" width="5.1640625" customWidth="1"/>
    <col min="11540" max="11540" width="0.33203125" customWidth="1"/>
    <col min="11541" max="11541" width="5.5" customWidth="1"/>
    <col min="11542" max="11542" width="3.6640625" customWidth="1"/>
    <col min="11543" max="11543" width="0.6640625" customWidth="1"/>
    <col min="11544" max="11544" width="1.1640625" customWidth="1"/>
    <col min="11545" max="11546" width="2" customWidth="1"/>
    <col min="11547" max="11547" width="5.1640625" customWidth="1"/>
    <col min="11548" max="11548" width="1.5" customWidth="1"/>
    <col min="11549" max="11549" width="3.1640625" customWidth="1"/>
    <col min="11550" max="11550" width="0.6640625" customWidth="1"/>
    <col min="11551" max="11551" width="3.1640625" customWidth="1"/>
    <col min="11552" max="11552" width="1.83203125" customWidth="1"/>
    <col min="11553" max="11553" width="1.5" customWidth="1"/>
    <col min="11554" max="11554" width="2.83203125" customWidth="1"/>
    <col min="11555" max="11555" width="5" customWidth="1"/>
    <col min="11556" max="11556" width="1" customWidth="1"/>
    <col min="11557" max="11557" width="0.33203125" customWidth="1"/>
    <col min="11558" max="11558" width="0.1640625" customWidth="1"/>
    <col min="11559" max="11559" width="1.6640625" customWidth="1"/>
    <col min="11560" max="11560" width="0.1640625" customWidth="1"/>
    <col min="11561" max="11561" width="1.5" customWidth="1"/>
    <col min="11562" max="11562" width="0.6640625" customWidth="1"/>
    <col min="11563" max="11563" width="3" customWidth="1"/>
    <col min="11564" max="11564" width="0.1640625" customWidth="1"/>
    <col min="11565" max="11565" width="2.5" customWidth="1"/>
    <col min="11566" max="11566" width="6.1640625" customWidth="1"/>
    <col min="11567" max="11567" width="1.33203125" customWidth="1"/>
    <col min="11568" max="11568" width="1.83203125" customWidth="1"/>
    <col min="11569" max="11569" width="0.1640625" customWidth="1"/>
    <col min="11570" max="11570" width="0.83203125" customWidth="1"/>
    <col min="11571" max="11571" width="4.5" customWidth="1"/>
    <col min="11572" max="11573" width="0.1640625" customWidth="1"/>
    <col min="11574" max="11574" width="1.5" customWidth="1"/>
    <col min="11575" max="11575" width="8.5" customWidth="1"/>
    <col min="11576" max="11577" width="0.1640625" customWidth="1"/>
    <col min="11578" max="11578" width="1.5" customWidth="1"/>
    <col min="11579" max="11579" width="2.5" customWidth="1"/>
    <col min="11580" max="11580" width="6.1640625" customWidth="1"/>
    <col min="11581" max="11582" width="0.1640625" customWidth="1"/>
    <col min="11583" max="11583" width="1.5" customWidth="1"/>
    <col min="11584" max="11584" width="8.5" customWidth="1"/>
    <col min="11585" max="11586" width="0.1640625" customWidth="1"/>
    <col min="11587" max="11588" width="0.6640625" customWidth="1"/>
    <col min="11589" max="11589" width="8.83203125" customWidth="1"/>
    <col min="11590" max="11590" width="6.83203125" customWidth="1"/>
    <col min="11591" max="11591" width="0.6640625" customWidth="1"/>
    <col min="11592" max="11593" width="0.1640625" customWidth="1"/>
    <col min="11594" max="11594" width="17.6640625" customWidth="1"/>
    <col min="11595" max="11595" width="0.1640625" customWidth="1"/>
    <col min="11777" max="11777" width="1.83203125" customWidth="1"/>
    <col min="11778" max="11778" width="0.6640625" customWidth="1"/>
    <col min="11779" max="11779" width="2.1640625" customWidth="1"/>
    <col min="11780" max="11780" width="2.5" customWidth="1"/>
    <col min="11781" max="11782" width="1.5" customWidth="1"/>
    <col min="11783" max="11783" width="5" customWidth="1"/>
    <col min="11784" max="11784" width="5.33203125" customWidth="1"/>
    <col min="11785" max="11785" width="1.6640625" customWidth="1"/>
    <col min="11786" max="11786" width="0.33203125" customWidth="1"/>
    <col min="11787" max="11787" width="1.33203125" customWidth="1"/>
    <col min="11788" max="11788" width="7" customWidth="1"/>
    <col min="11789" max="11789" width="3.1640625" customWidth="1"/>
    <col min="11790" max="11790" width="1.5" customWidth="1"/>
    <col min="11791" max="11791" width="1" customWidth="1"/>
    <col min="11792" max="11792" width="2" customWidth="1"/>
    <col min="11793" max="11793" width="2.5" customWidth="1"/>
    <col min="11794" max="11795" width="5.1640625" customWidth="1"/>
    <col min="11796" max="11796" width="0.33203125" customWidth="1"/>
    <col min="11797" max="11797" width="5.5" customWidth="1"/>
    <col min="11798" max="11798" width="3.6640625" customWidth="1"/>
    <col min="11799" max="11799" width="0.6640625" customWidth="1"/>
    <col min="11800" max="11800" width="1.1640625" customWidth="1"/>
    <col min="11801" max="11802" width="2" customWidth="1"/>
    <col min="11803" max="11803" width="5.1640625" customWidth="1"/>
    <col min="11804" max="11804" width="1.5" customWidth="1"/>
    <col min="11805" max="11805" width="3.1640625" customWidth="1"/>
    <col min="11806" max="11806" width="0.6640625" customWidth="1"/>
    <col min="11807" max="11807" width="3.1640625" customWidth="1"/>
    <col min="11808" max="11808" width="1.83203125" customWidth="1"/>
    <col min="11809" max="11809" width="1.5" customWidth="1"/>
    <col min="11810" max="11810" width="2.83203125" customWidth="1"/>
    <col min="11811" max="11811" width="5" customWidth="1"/>
    <col min="11812" max="11812" width="1" customWidth="1"/>
    <col min="11813" max="11813" width="0.33203125" customWidth="1"/>
    <col min="11814" max="11814" width="0.1640625" customWidth="1"/>
    <col min="11815" max="11815" width="1.6640625" customWidth="1"/>
    <col min="11816" max="11816" width="0.1640625" customWidth="1"/>
    <col min="11817" max="11817" width="1.5" customWidth="1"/>
    <col min="11818" max="11818" width="0.6640625" customWidth="1"/>
    <col min="11819" max="11819" width="3" customWidth="1"/>
    <col min="11820" max="11820" width="0.1640625" customWidth="1"/>
    <col min="11821" max="11821" width="2.5" customWidth="1"/>
    <col min="11822" max="11822" width="6.1640625" customWidth="1"/>
    <col min="11823" max="11823" width="1.33203125" customWidth="1"/>
    <col min="11824" max="11824" width="1.83203125" customWidth="1"/>
    <col min="11825" max="11825" width="0.1640625" customWidth="1"/>
    <col min="11826" max="11826" width="0.83203125" customWidth="1"/>
    <col min="11827" max="11827" width="4.5" customWidth="1"/>
    <col min="11828" max="11829" width="0.1640625" customWidth="1"/>
    <col min="11830" max="11830" width="1.5" customWidth="1"/>
    <col min="11831" max="11831" width="8.5" customWidth="1"/>
    <col min="11832" max="11833" width="0.1640625" customWidth="1"/>
    <col min="11834" max="11834" width="1.5" customWidth="1"/>
    <col min="11835" max="11835" width="2.5" customWidth="1"/>
    <col min="11836" max="11836" width="6.1640625" customWidth="1"/>
    <col min="11837" max="11838" width="0.1640625" customWidth="1"/>
    <col min="11839" max="11839" width="1.5" customWidth="1"/>
    <col min="11840" max="11840" width="8.5" customWidth="1"/>
    <col min="11841" max="11842" width="0.1640625" customWidth="1"/>
    <col min="11843" max="11844" width="0.6640625" customWidth="1"/>
    <col min="11845" max="11845" width="8.83203125" customWidth="1"/>
    <col min="11846" max="11846" width="6.83203125" customWidth="1"/>
    <col min="11847" max="11847" width="0.6640625" customWidth="1"/>
    <col min="11848" max="11849" width="0.1640625" customWidth="1"/>
    <col min="11850" max="11850" width="17.6640625" customWidth="1"/>
    <col min="11851" max="11851" width="0.1640625" customWidth="1"/>
    <col min="12033" max="12033" width="1.83203125" customWidth="1"/>
    <col min="12034" max="12034" width="0.6640625" customWidth="1"/>
    <col min="12035" max="12035" width="2.1640625" customWidth="1"/>
    <col min="12036" max="12036" width="2.5" customWidth="1"/>
    <col min="12037" max="12038" width="1.5" customWidth="1"/>
    <col min="12039" max="12039" width="5" customWidth="1"/>
    <col min="12040" max="12040" width="5.33203125" customWidth="1"/>
    <col min="12041" max="12041" width="1.6640625" customWidth="1"/>
    <col min="12042" max="12042" width="0.33203125" customWidth="1"/>
    <col min="12043" max="12043" width="1.33203125" customWidth="1"/>
    <col min="12044" max="12044" width="7" customWidth="1"/>
    <col min="12045" max="12045" width="3.1640625" customWidth="1"/>
    <col min="12046" max="12046" width="1.5" customWidth="1"/>
    <col min="12047" max="12047" width="1" customWidth="1"/>
    <col min="12048" max="12048" width="2" customWidth="1"/>
    <col min="12049" max="12049" width="2.5" customWidth="1"/>
    <col min="12050" max="12051" width="5.1640625" customWidth="1"/>
    <col min="12052" max="12052" width="0.33203125" customWidth="1"/>
    <col min="12053" max="12053" width="5.5" customWidth="1"/>
    <col min="12054" max="12054" width="3.6640625" customWidth="1"/>
    <col min="12055" max="12055" width="0.6640625" customWidth="1"/>
    <col min="12056" max="12056" width="1.1640625" customWidth="1"/>
    <col min="12057" max="12058" width="2" customWidth="1"/>
    <col min="12059" max="12059" width="5.1640625" customWidth="1"/>
    <col min="12060" max="12060" width="1.5" customWidth="1"/>
    <col min="12061" max="12061" width="3.1640625" customWidth="1"/>
    <col min="12062" max="12062" width="0.6640625" customWidth="1"/>
    <col min="12063" max="12063" width="3.1640625" customWidth="1"/>
    <col min="12064" max="12064" width="1.83203125" customWidth="1"/>
    <col min="12065" max="12065" width="1.5" customWidth="1"/>
    <col min="12066" max="12066" width="2.83203125" customWidth="1"/>
    <col min="12067" max="12067" width="5" customWidth="1"/>
    <col min="12068" max="12068" width="1" customWidth="1"/>
    <col min="12069" max="12069" width="0.33203125" customWidth="1"/>
    <col min="12070" max="12070" width="0.1640625" customWidth="1"/>
    <col min="12071" max="12071" width="1.6640625" customWidth="1"/>
    <col min="12072" max="12072" width="0.1640625" customWidth="1"/>
    <col min="12073" max="12073" width="1.5" customWidth="1"/>
    <col min="12074" max="12074" width="0.6640625" customWidth="1"/>
    <col min="12075" max="12075" width="3" customWidth="1"/>
    <col min="12076" max="12076" width="0.1640625" customWidth="1"/>
    <col min="12077" max="12077" width="2.5" customWidth="1"/>
    <col min="12078" max="12078" width="6.1640625" customWidth="1"/>
    <col min="12079" max="12079" width="1.33203125" customWidth="1"/>
    <col min="12080" max="12080" width="1.83203125" customWidth="1"/>
    <col min="12081" max="12081" width="0.1640625" customWidth="1"/>
    <col min="12082" max="12082" width="0.83203125" customWidth="1"/>
    <col min="12083" max="12083" width="4.5" customWidth="1"/>
    <col min="12084" max="12085" width="0.1640625" customWidth="1"/>
    <col min="12086" max="12086" width="1.5" customWidth="1"/>
    <col min="12087" max="12087" width="8.5" customWidth="1"/>
    <col min="12088" max="12089" width="0.1640625" customWidth="1"/>
    <col min="12090" max="12090" width="1.5" customWidth="1"/>
    <col min="12091" max="12091" width="2.5" customWidth="1"/>
    <col min="12092" max="12092" width="6.1640625" customWidth="1"/>
    <col min="12093" max="12094" width="0.1640625" customWidth="1"/>
    <col min="12095" max="12095" width="1.5" customWidth="1"/>
    <col min="12096" max="12096" width="8.5" customWidth="1"/>
    <col min="12097" max="12098" width="0.1640625" customWidth="1"/>
    <col min="12099" max="12100" width="0.6640625" customWidth="1"/>
    <col min="12101" max="12101" width="8.83203125" customWidth="1"/>
    <col min="12102" max="12102" width="6.83203125" customWidth="1"/>
    <col min="12103" max="12103" width="0.6640625" customWidth="1"/>
    <col min="12104" max="12105" width="0.1640625" customWidth="1"/>
    <col min="12106" max="12106" width="17.6640625" customWidth="1"/>
    <col min="12107" max="12107" width="0.1640625" customWidth="1"/>
    <col min="12289" max="12289" width="1.83203125" customWidth="1"/>
    <col min="12290" max="12290" width="0.6640625" customWidth="1"/>
    <col min="12291" max="12291" width="2.1640625" customWidth="1"/>
    <col min="12292" max="12292" width="2.5" customWidth="1"/>
    <col min="12293" max="12294" width="1.5" customWidth="1"/>
    <col min="12295" max="12295" width="5" customWidth="1"/>
    <col min="12296" max="12296" width="5.33203125" customWidth="1"/>
    <col min="12297" max="12297" width="1.6640625" customWidth="1"/>
    <col min="12298" max="12298" width="0.33203125" customWidth="1"/>
    <col min="12299" max="12299" width="1.33203125" customWidth="1"/>
    <col min="12300" max="12300" width="7" customWidth="1"/>
    <col min="12301" max="12301" width="3.1640625" customWidth="1"/>
    <col min="12302" max="12302" width="1.5" customWidth="1"/>
    <col min="12303" max="12303" width="1" customWidth="1"/>
    <col min="12304" max="12304" width="2" customWidth="1"/>
    <col min="12305" max="12305" width="2.5" customWidth="1"/>
    <col min="12306" max="12307" width="5.1640625" customWidth="1"/>
    <col min="12308" max="12308" width="0.33203125" customWidth="1"/>
    <col min="12309" max="12309" width="5.5" customWidth="1"/>
    <col min="12310" max="12310" width="3.6640625" customWidth="1"/>
    <col min="12311" max="12311" width="0.6640625" customWidth="1"/>
    <col min="12312" max="12312" width="1.1640625" customWidth="1"/>
    <col min="12313" max="12314" width="2" customWidth="1"/>
    <col min="12315" max="12315" width="5.1640625" customWidth="1"/>
    <col min="12316" max="12316" width="1.5" customWidth="1"/>
    <col min="12317" max="12317" width="3.1640625" customWidth="1"/>
    <col min="12318" max="12318" width="0.6640625" customWidth="1"/>
    <col min="12319" max="12319" width="3.1640625" customWidth="1"/>
    <col min="12320" max="12320" width="1.83203125" customWidth="1"/>
    <col min="12321" max="12321" width="1.5" customWidth="1"/>
    <col min="12322" max="12322" width="2.83203125" customWidth="1"/>
    <col min="12323" max="12323" width="5" customWidth="1"/>
    <col min="12324" max="12324" width="1" customWidth="1"/>
    <col min="12325" max="12325" width="0.33203125" customWidth="1"/>
    <col min="12326" max="12326" width="0.1640625" customWidth="1"/>
    <col min="12327" max="12327" width="1.6640625" customWidth="1"/>
    <col min="12328" max="12328" width="0.1640625" customWidth="1"/>
    <col min="12329" max="12329" width="1.5" customWidth="1"/>
    <col min="12330" max="12330" width="0.6640625" customWidth="1"/>
    <col min="12331" max="12331" width="3" customWidth="1"/>
    <col min="12332" max="12332" width="0.1640625" customWidth="1"/>
    <col min="12333" max="12333" width="2.5" customWidth="1"/>
    <col min="12334" max="12334" width="6.1640625" customWidth="1"/>
    <col min="12335" max="12335" width="1.33203125" customWidth="1"/>
    <col min="12336" max="12336" width="1.83203125" customWidth="1"/>
    <col min="12337" max="12337" width="0.1640625" customWidth="1"/>
    <col min="12338" max="12338" width="0.83203125" customWidth="1"/>
    <col min="12339" max="12339" width="4.5" customWidth="1"/>
    <col min="12340" max="12341" width="0.1640625" customWidth="1"/>
    <col min="12342" max="12342" width="1.5" customWidth="1"/>
    <col min="12343" max="12343" width="8.5" customWidth="1"/>
    <col min="12344" max="12345" width="0.1640625" customWidth="1"/>
    <col min="12346" max="12346" width="1.5" customWidth="1"/>
    <col min="12347" max="12347" width="2.5" customWidth="1"/>
    <col min="12348" max="12348" width="6.1640625" customWidth="1"/>
    <col min="12349" max="12350" width="0.1640625" customWidth="1"/>
    <col min="12351" max="12351" width="1.5" customWidth="1"/>
    <col min="12352" max="12352" width="8.5" customWidth="1"/>
    <col min="12353" max="12354" width="0.1640625" customWidth="1"/>
    <col min="12355" max="12356" width="0.6640625" customWidth="1"/>
    <col min="12357" max="12357" width="8.83203125" customWidth="1"/>
    <col min="12358" max="12358" width="6.83203125" customWidth="1"/>
    <col min="12359" max="12359" width="0.6640625" customWidth="1"/>
    <col min="12360" max="12361" width="0.1640625" customWidth="1"/>
    <col min="12362" max="12362" width="17.6640625" customWidth="1"/>
    <col min="12363" max="12363" width="0.1640625" customWidth="1"/>
    <col min="12545" max="12545" width="1.83203125" customWidth="1"/>
    <col min="12546" max="12546" width="0.6640625" customWidth="1"/>
    <col min="12547" max="12547" width="2.1640625" customWidth="1"/>
    <col min="12548" max="12548" width="2.5" customWidth="1"/>
    <col min="12549" max="12550" width="1.5" customWidth="1"/>
    <col min="12551" max="12551" width="5" customWidth="1"/>
    <col min="12552" max="12552" width="5.33203125" customWidth="1"/>
    <col min="12553" max="12553" width="1.6640625" customWidth="1"/>
    <col min="12554" max="12554" width="0.33203125" customWidth="1"/>
    <col min="12555" max="12555" width="1.33203125" customWidth="1"/>
    <col min="12556" max="12556" width="7" customWidth="1"/>
    <col min="12557" max="12557" width="3.1640625" customWidth="1"/>
    <col min="12558" max="12558" width="1.5" customWidth="1"/>
    <col min="12559" max="12559" width="1" customWidth="1"/>
    <col min="12560" max="12560" width="2" customWidth="1"/>
    <col min="12561" max="12561" width="2.5" customWidth="1"/>
    <col min="12562" max="12563" width="5.1640625" customWidth="1"/>
    <col min="12564" max="12564" width="0.33203125" customWidth="1"/>
    <col min="12565" max="12565" width="5.5" customWidth="1"/>
    <col min="12566" max="12566" width="3.6640625" customWidth="1"/>
    <col min="12567" max="12567" width="0.6640625" customWidth="1"/>
    <col min="12568" max="12568" width="1.1640625" customWidth="1"/>
    <col min="12569" max="12570" width="2" customWidth="1"/>
    <col min="12571" max="12571" width="5.1640625" customWidth="1"/>
    <col min="12572" max="12572" width="1.5" customWidth="1"/>
    <col min="12573" max="12573" width="3.1640625" customWidth="1"/>
    <col min="12574" max="12574" width="0.6640625" customWidth="1"/>
    <col min="12575" max="12575" width="3.1640625" customWidth="1"/>
    <col min="12576" max="12576" width="1.83203125" customWidth="1"/>
    <col min="12577" max="12577" width="1.5" customWidth="1"/>
    <col min="12578" max="12578" width="2.83203125" customWidth="1"/>
    <col min="12579" max="12579" width="5" customWidth="1"/>
    <col min="12580" max="12580" width="1" customWidth="1"/>
    <col min="12581" max="12581" width="0.33203125" customWidth="1"/>
    <col min="12582" max="12582" width="0.1640625" customWidth="1"/>
    <col min="12583" max="12583" width="1.6640625" customWidth="1"/>
    <col min="12584" max="12584" width="0.1640625" customWidth="1"/>
    <col min="12585" max="12585" width="1.5" customWidth="1"/>
    <col min="12586" max="12586" width="0.6640625" customWidth="1"/>
    <col min="12587" max="12587" width="3" customWidth="1"/>
    <col min="12588" max="12588" width="0.1640625" customWidth="1"/>
    <col min="12589" max="12589" width="2.5" customWidth="1"/>
    <col min="12590" max="12590" width="6.1640625" customWidth="1"/>
    <col min="12591" max="12591" width="1.33203125" customWidth="1"/>
    <col min="12592" max="12592" width="1.83203125" customWidth="1"/>
    <col min="12593" max="12593" width="0.1640625" customWidth="1"/>
    <col min="12594" max="12594" width="0.83203125" customWidth="1"/>
    <col min="12595" max="12595" width="4.5" customWidth="1"/>
    <col min="12596" max="12597" width="0.1640625" customWidth="1"/>
    <col min="12598" max="12598" width="1.5" customWidth="1"/>
    <col min="12599" max="12599" width="8.5" customWidth="1"/>
    <col min="12600" max="12601" width="0.1640625" customWidth="1"/>
    <col min="12602" max="12602" width="1.5" customWidth="1"/>
    <col min="12603" max="12603" width="2.5" customWidth="1"/>
    <col min="12604" max="12604" width="6.1640625" customWidth="1"/>
    <col min="12605" max="12606" width="0.1640625" customWidth="1"/>
    <col min="12607" max="12607" width="1.5" customWidth="1"/>
    <col min="12608" max="12608" width="8.5" customWidth="1"/>
    <col min="12609" max="12610" width="0.1640625" customWidth="1"/>
    <col min="12611" max="12612" width="0.6640625" customWidth="1"/>
    <col min="12613" max="12613" width="8.83203125" customWidth="1"/>
    <col min="12614" max="12614" width="6.83203125" customWidth="1"/>
    <col min="12615" max="12615" width="0.6640625" customWidth="1"/>
    <col min="12616" max="12617" width="0.1640625" customWidth="1"/>
    <col min="12618" max="12618" width="17.6640625" customWidth="1"/>
    <col min="12619" max="12619" width="0.1640625" customWidth="1"/>
    <col min="12801" max="12801" width="1.83203125" customWidth="1"/>
    <col min="12802" max="12802" width="0.6640625" customWidth="1"/>
    <col min="12803" max="12803" width="2.1640625" customWidth="1"/>
    <col min="12804" max="12804" width="2.5" customWidth="1"/>
    <col min="12805" max="12806" width="1.5" customWidth="1"/>
    <col min="12807" max="12807" width="5" customWidth="1"/>
    <col min="12808" max="12808" width="5.33203125" customWidth="1"/>
    <col min="12809" max="12809" width="1.6640625" customWidth="1"/>
    <col min="12810" max="12810" width="0.33203125" customWidth="1"/>
    <col min="12811" max="12811" width="1.33203125" customWidth="1"/>
    <col min="12812" max="12812" width="7" customWidth="1"/>
    <col min="12813" max="12813" width="3.1640625" customWidth="1"/>
    <col min="12814" max="12814" width="1.5" customWidth="1"/>
    <col min="12815" max="12815" width="1" customWidth="1"/>
    <col min="12816" max="12816" width="2" customWidth="1"/>
    <col min="12817" max="12817" width="2.5" customWidth="1"/>
    <col min="12818" max="12819" width="5.1640625" customWidth="1"/>
    <col min="12820" max="12820" width="0.33203125" customWidth="1"/>
    <col min="12821" max="12821" width="5.5" customWidth="1"/>
    <col min="12822" max="12822" width="3.6640625" customWidth="1"/>
    <col min="12823" max="12823" width="0.6640625" customWidth="1"/>
    <col min="12824" max="12824" width="1.1640625" customWidth="1"/>
    <col min="12825" max="12826" width="2" customWidth="1"/>
    <col min="12827" max="12827" width="5.1640625" customWidth="1"/>
    <col min="12828" max="12828" width="1.5" customWidth="1"/>
    <col min="12829" max="12829" width="3.1640625" customWidth="1"/>
    <col min="12830" max="12830" width="0.6640625" customWidth="1"/>
    <col min="12831" max="12831" width="3.1640625" customWidth="1"/>
    <col min="12832" max="12832" width="1.83203125" customWidth="1"/>
    <col min="12833" max="12833" width="1.5" customWidth="1"/>
    <col min="12834" max="12834" width="2.83203125" customWidth="1"/>
    <col min="12835" max="12835" width="5" customWidth="1"/>
    <col min="12836" max="12836" width="1" customWidth="1"/>
    <col min="12837" max="12837" width="0.33203125" customWidth="1"/>
    <col min="12838" max="12838" width="0.1640625" customWidth="1"/>
    <col min="12839" max="12839" width="1.6640625" customWidth="1"/>
    <col min="12840" max="12840" width="0.1640625" customWidth="1"/>
    <col min="12841" max="12841" width="1.5" customWidth="1"/>
    <col min="12842" max="12842" width="0.6640625" customWidth="1"/>
    <col min="12843" max="12843" width="3" customWidth="1"/>
    <col min="12844" max="12844" width="0.1640625" customWidth="1"/>
    <col min="12845" max="12845" width="2.5" customWidth="1"/>
    <col min="12846" max="12846" width="6.1640625" customWidth="1"/>
    <col min="12847" max="12847" width="1.33203125" customWidth="1"/>
    <col min="12848" max="12848" width="1.83203125" customWidth="1"/>
    <col min="12849" max="12849" width="0.1640625" customWidth="1"/>
    <col min="12850" max="12850" width="0.83203125" customWidth="1"/>
    <col min="12851" max="12851" width="4.5" customWidth="1"/>
    <col min="12852" max="12853" width="0.1640625" customWidth="1"/>
    <col min="12854" max="12854" width="1.5" customWidth="1"/>
    <col min="12855" max="12855" width="8.5" customWidth="1"/>
    <col min="12856" max="12857" width="0.1640625" customWidth="1"/>
    <col min="12858" max="12858" width="1.5" customWidth="1"/>
    <col min="12859" max="12859" width="2.5" customWidth="1"/>
    <col min="12860" max="12860" width="6.1640625" customWidth="1"/>
    <col min="12861" max="12862" width="0.1640625" customWidth="1"/>
    <col min="12863" max="12863" width="1.5" customWidth="1"/>
    <col min="12864" max="12864" width="8.5" customWidth="1"/>
    <col min="12865" max="12866" width="0.1640625" customWidth="1"/>
    <col min="12867" max="12868" width="0.6640625" customWidth="1"/>
    <col min="12869" max="12869" width="8.83203125" customWidth="1"/>
    <col min="12870" max="12870" width="6.83203125" customWidth="1"/>
    <col min="12871" max="12871" width="0.6640625" customWidth="1"/>
    <col min="12872" max="12873" width="0.1640625" customWidth="1"/>
    <col min="12874" max="12874" width="17.6640625" customWidth="1"/>
    <col min="12875" max="12875" width="0.1640625" customWidth="1"/>
    <col min="13057" max="13057" width="1.83203125" customWidth="1"/>
    <col min="13058" max="13058" width="0.6640625" customWidth="1"/>
    <col min="13059" max="13059" width="2.1640625" customWidth="1"/>
    <col min="13060" max="13060" width="2.5" customWidth="1"/>
    <col min="13061" max="13062" width="1.5" customWidth="1"/>
    <col min="13063" max="13063" width="5" customWidth="1"/>
    <col min="13064" max="13064" width="5.33203125" customWidth="1"/>
    <col min="13065" max="13065" width="1.6640625" customWidth="1"/>
    <col min="13066" max="13066" width="0.33203125" customWidth="1"/>
    <col min="13067" max="13067" width="1.33203125" customWidth="1"/>
    <col min="13068" max="13068" width="7" customWidth="1"/>
    <col min="13069" max="13069" width="3.1640625" customWidth="1"/>
    <col min="13070" max="13070" width="1.5" customWidth="1"/>
    <col min="13071" max="13071" width="1" customWidth="1"/>
    <col min="13072" max="13072" width="2" customWidth="1"/>
    <col min="13073" max="13073" width="2.5" customWidth="1"/>
    <col min="13074" max="13075" width="5.1640625" customWidth="1"/>
    <col min="13076" max="13076" width="0.33203125" customWidth="1"/>
    <col min="13077" max="13077" width="5.5" customWidth="1"/>
    <col min="13078" max="13078" width="3.6640625" customWidth="1"/>
    <col min="13079" max="13079" width="0.6640625" customWidth="1"/>
    <col min="13080" max="13080" width="1.1640625" customWidth="1"/>
    <col min="13081" max="13082" width="2" customWidth="1"/>
    <col min="13083" max="13083" width="5.1640625" customWidth="1"/>
    <col min="13084" max="13084" width="1.5" customWidth="1"/>
    <col min="13085" max="13085" width="3.1640625" customWidth="1"/>
    <col min="13086" max="13086" width="0.6640625" customWidth="1"/>
    <col min="13087" max="13087" width="3.1640625" customWidth="1"/>
    <col min="13088" max="13088" width="1.83203125" customWidth="1"/>
    <col min="13089" max="13089" width="1.5" customWidth="1"/>
    <col min="13090" max="13090" width="2.83203125" customWidth="1"/>
    <col min="13091" max="13091" width="5" customWidth="1"/>
    <col min="13092" max="13092" width="1" customWidth="1"/>
    <col min="13093" max="13093" width="0.33203125" customWidth="1"/>
    <col min="13094" max="13094" width="0.1640625" customWidth="1"/>
    <col min="13095" max="13095" width="1.6640625" customWidth="1"/>
    <col min="13096" max="13096" width="0.1640625" customWidth="1"/>
    <col min="13097" max="13097" width="1.5" customWidth="1"/>
    <col min="13098" max="13098" width="0.6640625" customWidth="1"/>
    <col min="13099" max="13099" width="3" customWidth="1"/>
    <col min="13100" max="13100" width="0.1640625" customWidth="1"/>
    <col min="13101" max="13101" width="2.5" customWidth="1"/>
    <col min="13102" max="13102" width="6.1640625" customWidth="1"/>
    <col min="13103" max="13103" width="1.33203125" customWidth="1"/>
    <col min="13104" max="13104" width="1.83203125" customWidth="1"/>
    <col min="13105" max="13105" width="0.1640625" customWidth="1"/>
    <col min="13106" max="13106" width="0.83203125" customWidth="1"/>
    <col min="13107" max="13107" width="4.5" customWidth="1"/>
    <col min="13108" max="13109" width="0.1640625" customWidth="1"/>
    <col min="13110" max="13110" width="1.5" customWidth="1"/>
    <col min="13111" max="13111" width="8.5" customWidth="1"/>
    <col min="13112" max="13113" width="0.1640625" customWidth="1"/>
    <col min="13114" max="13114" width="1.5" customWidth="1"/>
    <col min="13115" max="13115" width="2.5" customWidth="1"/>
    <col min="13116" max="13116" width="6.1640625" customWidth="1"/>
    <col min="13117" max="13118" width="0.1640625" customWidth="1"/>
    <col min="13119" max="13119" width="1.5" customWidth="1"/>
    <col min="13120" max="13120" width="8.5" customWidth="1"/>
    <col min="13121" max="13122" width="0.1640625" customWidth="1"/>
    <col min="13123" max="13124" width="0.6640625" customWidth="1"/>
    <col min="13125" max="13125" width="8.83203125" customWidth="1"/>
    <col min="13126" max="13126" width="6.83203125" customWidth="1"/>
    <col min="13127" max="13127" width="0.6640625" customWidth="1"/>
    <col min="13128" max="13129" width="0.1640625" customWidth="1"/>
    <col min="13130" max="13130" width="17.6640625" customWidth="1"/>
    <col min="13131" max="13131" width="0.1640625" customWidth="1"/>
    <col min="13313" max="13313" width="1.83203125" customWidth="1"/>
    <col min="13314" max="13314" width="0.6640625" customWidth="1"/>
    <col min="13315" max="13315" width="2.1640625" customWidth="1"/>
    <col min="13316" max="13316" width="2.5" customWidth="1"/>
    <col min="13317" max="13318" width="1.5" customWidth="1"/>
    <col min="13319" max="13319" width="5" customWidth="1"/>
    <col min="13320" max="13320" width="5.33203125" customWidth="1"/>
    <col min="13321" max="13321" width="1.6640625" customWidth="1"/>
    <col min="13322" max="13322" width="0.33203125" customWidth="1"/>
    <col min="13323" max="13323" width="1.33203125" customWidth="1"/>
    <col min="13324" max="13324" width="7" customWidth="1"/>
    <col min="13325" max="13325" width="3.1640625" customWidth="1"/>
    <col min="13326" max="13326" width="1.5" customWidth="1"/>
    <col min="13327" max="13327" width="1" customWidth="1"/>
    <col min="13328" max="13328" width="2" customWidth="1"/>
    <col min="13329" max="13329" width="2.5" customWidth="1"/>
    <col min="13330" max="13331" width="5.1640625" customWidth="1"/>
    <col min="13332" max="13332" width="0.33203125" customWidth="1"/>
    <col min="13333" max="13333" width="5.5" customWidth="1"/>
    <col min="13334" max="13334" width="3.6640625" customWidth="1"/>
    <col min="13335" max="13335" width="0.6640625" customWidth="1"/>
    <col min="13336" max="13336" width="1.1640625" customWidth="1"/>
    <col min="13337" max="13338" width="2" customWidth="1"/>
    <col min="13339" max="13339" width="5.1640625" customWidth="1"/>
    <col min="13340" max="13340" width="1.5" customWidth="1"/>
    <col min="13341" max="13341" width="3.1640625" customWidth="1"/>
    <col min="13342" max="13342" width="0.6640625" customWidth="1"/>
    <col min="13343" max="13343" width="3.1640625" customWidth="1"/>
    <col min="13344" max="13344" width="1.83203125" customWidth="1"/>
    <col min="13345" max="13345" width="1.5" customWidth="1"/>
    <col min="13346" max="13346" width="2.83203125" customWidth="1"/>
    <col min="13347" max="13347" width="5" customWidth="1"/>
    <col min="13348" max="13348" width="1" customWidth="1"/>
    <col min="13349" max="13349" width="0.33203125" customWidth="1"/>
    <col min="13350" max="13350" width="0.1640625" customWidth="1"/>
    <col min="13351" max="13351" width="1.6640625" customWidth="1"/>
    <col min="13352" max="13352" width="0.1640625" customWidth="1"/>
    <col min="13353" max="13353" width="1.5" customWidth="1"/>
    <col min="13354" max="13354" width="0.6640625" customWidth="1"/>
    <col min="13355" max="13355" width="3" customWidth="1"/>
    <col min="13356" max="13356" width="0.1640625" customWidth="1"/>
    <col min="13357" max="13357" width="2.5" customWidth="1"/>
    <col min="13358" max="13358" width="6.1640625" customWidth="1"/>
    <col min="13359" max="13359" width="1.33203125" customWidth="1"/>
    <col min="13360" max="13360" width="1.83203125" customWidth="1"/>
    <col min="13361" max="13361" width="0.1640625" customWidth="1"/>
    <col min="13362" max="13362" width="0.83203125" customWidth="1"/>
    <col min="13363" max="13363" width="4.5" customWidth="1"/>
    <col min="13364" max="13365" width="0.1640625" customWidth="1"/>
    <col min="13366" max="13366" width="1.5" customWidth="1"/>
    <col min="13367" max="13367" width="8.5" customWidth="1"/>
    <col min="13368" max="13369" width="0.1640625" customWidth="1"/>
    <col min="13370" max="13370" width="1.5" customWidth="1"/>
    <col min="13371" max="13371" width="2.5" customWidth="1"/>
    <col min="13372" max="13372" width="6.1640625" customWidth="1"/>
    <col min="13373" max="13374" width="0.1640625" customWidth="1"/>
    <col min="13375" max="13375" width="1.5" customWidth="1"/>
    <col min="13376" max="13376" width="8.5" customWidth="1"/>
    <col min="13377" max="13378" width="0.1640625" customWidth="1"/>
    <col min="13379" max="13380" width="0.6640625" customWidth="1"/>
    <col min="13381" max="13381" width="8.83203125" customWidth="1"/>
    <col min="13382" max="13382" width="6.83203125" customWidth="1"/>
    <col min="13383" max="13383" width="0.6640625" customWidth="1"/>
    <col min="13384" max="13385" width="0.1640625" customWidth="1"/>
    <col min="13386" max="13386" width="17.6640625" customWidth="1"/>
    <col min="13387" max="13387" width="0.1640625" customWidth="1"/>
    <col min="13569" max="13569" width="1.83203125" customWidth="1"/>
    <col min="13570" max="13570" width="0.6640625" customWidth="1"/>
    <col min="13571" max="13571" width="2.1640625" customWidth="1"/>
    <col min="13572" max="13572" width="2.5" customWidth="1"/>
    <col min="13573" max="13574" width="1.5" customWidth="1"/>
    <col min="13575" max="13575" width="5" customWidth="1"/>
    <col min="13576" max="13576" width="5.33203125" customWidth="1"/>
    <col min="13577" max="13577" width="1.6640625" customWidth="1"/>
    <col min="13578" max="13578" width="0.33203125" customWidth="1"/>
    <col min="13579" max="13579" width="1.33203125" customWidth="1"/>
    <col min="13580" max="13580" width="7" customWidth="1"/>
    <col min="13581" max="13581" width="3.1640625" customWidth="1"/>
    <col min="13582" max="13582" width="1.5" customWidth="1"/>
    <col min="13583" max="13583" width="1" customWidth="1"/>
    <col min="13584" max="13584" width="2" customWidth="1"/>
    <col min="13585" max="13585" width="2.5" customWidth="1"/>
    <col min="13586" max="13587" width="5.1640625" customWidth="1"/>
    <col min="13588" max="13588" width="0.33203125" customWidth="1"/>
    <col min="13589" max="13589" width="5.5" customWidth="1"/>
    <col min="13590" max="13590" width="3.6640625" customWidth="1"/>
    <col min="13591" max="13591" width="0.6640625" customWidth="1"/>
    <col min="13592" max="13592" width="1.1640625" customWidth="1"/>
    <col min="13593" max="13594" width="2" customWidth="1"/>
    <col min="13595" max="13595" width="5.1640625" customWidth="1"/>
    <col min="13596" max="13596" width="1.5" customWidth="1"/>
    <col min="13597" max="13597" width="3.1640625" customWidth="1"/>
    <col min="13598" max="13598" width="0.6640625" customWidth="1"/>
    <col min="13599" max="13599" width="3.1640625" customWidth="1"/>
    <col min="13600" max="13600" width="1.83203125" customWidth="1"/>
    <col min="13601" max="13601" width="1.5" customWidth="1"/>
    <col min="13602" max="13602" width="2.83203125" customWidth="1"/>
    <col min="13603" max="13603" width="5" customWidth="1"/>
    <col min="13604" max="13604" width="1" customWidth="1"/>
    <col min="13605" max="13605" width="0.33203125" customWidth="1"/>
    <col min="13606" max="13606" width="0.1640625" customWidth="1"/>
    <col min="13607" max="13607" width="1.6640625" customWidth="1"/>
    <col min="13608" max="13608" width="0.1640625" customWidth="1"/>
    <col min="13609" max="13609" width="1.5" customWidth="1"/>
    <col min="13610" max="13610" width="0.6640625" customWidth="1"/>
    <col min="13611" max="13611" width="3" customWidth="1"/>
    <col min="13612" max="13612" width="0.1640625" customWidth="1"/>
    <col min="13613" max="13613" width="2.5" customWidth="1"/>
    <col min="13614" max="13614" width="6.1640625" customWidth="1"/>
    <col min="13615" max="13615" width="1.33203125" customWidth="1"/>
    <col min="13616" max="13616" width="1.83203125" customWidth="1"/>
    <col min="13617" max="13617" width="0.1640625" customWidth="1"/>
    <col min="13618" max="13618" width="0.83203125" customWidth="1"/>
    <col min="13619" max="13619" width="4.5" customWidth="1"/>
    <col min="13620" max="13621" width="0.1640625" customWidth="1"/>
    <col min="13622" max="13622" width="1.5" customWidth="1"/>
    <col min="13623" max="13623" width="8.5" customWidth="1"/>
    <col min="13624" max="13625" width="0.1640625" customWidth="1"/>
    <col min="13626" max="13626" width="1.5" customWidth="1"/>
    <col min="13627" max="13627" width="2.5" customWidth="1"/>
    <col min="13628" max="13628" width="6.1640625" customWidth="1"/>
    <col min="13629" max="13630" width="0.1640625" customWidth="1"/>
    <col min="13631" max="13631" width="1.5" customWidth="1"/>
    <col min="13632" max="13632" width="8.5" customWidth="1"/>
    <col min="13633" max="13634" width="0.1640625" customWidth="1"/>
    <col min="13635" max="13636" width="0.6640625" customWidth="1"/>
    <col min="13637" max="13637" width="8.83203125" customWidth="1"/>
    <col min="13638" max="13638" width="6.83203125" customWidth="1"/>
    <col min="13639" max="13639" width="0.6640625" customWidth="1"/>
    <col min="13640" max="13641" width="0.1640625" customWidth="1"/>
    <col min="13642" max="13642" width="17.6640625" customWidth="1"/>
    <col min="13643" max="13643" width="0.1640625" customWidth="1"/>
    <col min="13825" max="13825" width="1.83203125" customWidth="1"/>
    <col min="13826" max="13826" width="0.6640625" customWidth="1"/>
    <col min="13827" max="13827" width="2.1640625" customWidth="1"/>
    <col min="13828" max="13828" width="2.5" customWidth="1"/>
    <col min="13829" max="13830" width="1.5" customWidth="1"/>
    <col min="13831" max="13831" width="5" customWidth="1"/>
    <col min="13832" max="13832" width="5.33203125" customWidth="1"/>
    <col min="13833" max="13833" width="1.6640625" customWidth="1"/>
    <col min="13834" max="13834" width="0.33203125" customWidth="1"/>
    <col min="13835" max="13835" width="1.33203125" customWidth="1"/>
    <col min="13836" max="13836" width="7" customWidth="1"/>
    <col min="13837" max="13837" width="3.1640625" customWidth="1"/>
    <col min="13838" max="13838" width="1.5" customWidth="1"/>
    <col min="13839" max="13839" width="1" customWidth="1"/>
    <col min="13840" max="13840" width="2" customWidth="1"/>
    <col min="13841" max="13841" width="2.5" customWidth="1"/>
    <col min="13842" max="13843" width="5.1640625" customWidth="1"/>
    <col min="13844" max="13844" width="0.33203125" customWidth="1"/>
    <col min="13845" max="13845" width="5.5" customWidth="1"/>
    <col min="13846" max="13846" width="3.6640625" customWidth="1"/>
    <col min="13847" max="13847" width="0.6640625" customWidth="1"/>
    <col min="13848" max="13848" width="1.1640625" customWidth="1"/>
    <col min="13849" max="13850" width="2" customWidth="1"/>
    <col min="13851" max="13851" width="5.1640625" customWidth="1"/>
    <col min="13852" max="13852" width="1.5" customWidth="1"/>
    <col min="13853" max="13853" width="3.1640625" customWidth="1"/>
    <col min="13854" max="13854" width="0.6640625" customWidth="1"/>
    <col min="13855" max="13855" width="3.1640625" customWidth="1"/>
    <col min="13856" max="13856" width="1.83203125" customWidth="1"/>
    <col min="13857" max="13857" width="1.5" customWidth="1"/>
    <col min="13858" max="13858" width="2.83203125" customWidth="1"/>
    <col min="13859" max="13859" width="5" customWidth="1"/>
    <col min="13860" max="13860" width="1" customWidth="1"/>
    <col min="13861" max="13861" width="0.33203125" customWidth="1"/>
    <col min="13862" max="13862" width="0.1640625" customWidth="1"/>
    <col min="13863" max="13863" width="1.6640625" customWidth="1"/>
    <col min="13864" max="13864" width="0.1640625" customWidth="1"/>
    <col min="13865" max="13865" width="1.5" customWidth="1"/>
    <col min="13866" max="13866" width="0.6640625" customWidth="1"/>
    <col min="13867" max="13867" width="3" customWidth="1"/>
    <col min="13868" max="13868" width="0.1640625" customWidth="1"/>
    <col min="13869" max="13869" width="2.5" customWidth="1"/>
    <col min="13870" max="13870" width="6.1640625" customWidth="1"/>
    <col min="13871" max="13871" width="1.33203125" customWidth="1"/>
    <col min="13872" max="13872" width="1.83203125" customWidth="1"/>
    <col min="13873" max="13873" width="0.1640625" customWidth="1"/>
    <col min="13874" max="13874" width="0.83203125" customWidth="1"/>
    <col min="13875" max="13875" width="4.5" customWidth="1"/>
    <col min="13876" max="13877" width="0.1640625" customWidth="1"/>
    <col min="13878" max="13878" width="1.5" customWidth="1"/>
    <col min="13879" max="13879" width="8.5" customWidth="1"/>
    <col min="13880" max="13881" width="0.1640625" customWidth="1"/>
    <col min="13882" max="13882" width="1.5" customWidth="1"/>
    <col min="13883" max="13883" width="2.5" customWidth="1"/>
    <col min="13884" max="13884" width="6.1640625" customWidth="1"/>
    <col min="13885" max="13886" width="0.1640625" customWidth="1"/>
    <col min="13887" max="13887" width="1.5" customWidth="1"/>
    <col min="13888" max="13888" width="8.5" customWidth="1"/>
    <col min="13889" max="13890" width="0.1640625" customWidth="1"/>
    <col min="13891" max="13892" width="0.6640625" customWidth="1"/>
    <col min="13893" max="13893" width="8.83203125" customWidth="1"/>
    <col min="13894" max="13894" width="6.83203125" customWidth="1"/>
    <col min="13895" max="13895" width="0.6640625" customWidth="1"/>
    <col min="13896" max="13897" width="0.1640625" customWidth="1"/>
    <col min="13898" max="13898" width="17.6640625" customWidth="1"/>
    <col min="13899" max="13899" width="0.1640625" customWidth="1"/>
    <col min="14081" max="14081" width="1.83203125" customWidth="1"/>
    <col min="14082" max="14082" width="0.6640625" customWidth="1"/>
    <col min="14083" max="14083" width="2.1640625" customWidth="1"/>
    <col min="14084" max="14084" width="2.5" customWidth="1"/>
    <col min="14085" max="14086" width="1.5" customWidth="1"/>
    <col min="14087" max="14087" width="5" customWidth="1"/>
    <col min="14088" max="14088" width="5.33203125" customWidth="1"/>
    <col min="14089" max="14089" width="1.6640625" customWidth="1"/>
    <col min="14090" max="14090" width="0.33203125" customWidth="1"/>
    <col min="14091" max="14091" width="1.33203125" customWidth="1"/>
    <col min="14092" max="14092" width="7" customWidth="1"/>
    <col min="14093" max="14093" width="3.1640625" customWidth="1"/>
    <col min="14094" max="14094" width="1.5" customWidth="1"/>
    <col min="14095" max="14095" width="1" customWidth="1"/>
    <col min="14096" max="14096" width="2" customWidth="1"/>
    <col min="14097" max="14097" width="2.5" customWidth="1"/>
    <col min="14098" max="14099" width="5.1640625" customWidth="1"/>
    <col min="14100" max="14100" width="0.33203125" customWidth="1"/>
    <col min="14101" max="14101" width="5.5" customWidth="1"/>
    <col min="14102" max="14102" width="3.6640625" customWidth="1"/>
    <col min="14103" max="14103" width="0.6640625" customWidth="1"/>
    <col min="14104" max="14104" width="1.1640625" customWidth="1"/>
    <col min="14105" max="14106" width="2" customWidth="1"/>
    <col min="14107" max="14107" width="5.1640625" customWidth="1"/>
    <col min="14108" max="14108" width="1.5" customWidth="1"/>
    <col min="14109" max="14109" width="3.1640625" customWidth="1"/>
    <col min="14110" max="14110" width="0.6640625" customWidth="1"/>
    <col min="14111" max="14111" width="3.1640625" customWidth="1"/>
    <col min="14112" max="14112" width="1.83203125" customWidth="1"/>
    <col min="14113" max="14113" width="1.5" customWidth="1"/>
    <col min="14114" max="14114" width="2.83203125" customWidth="1"/>
    <col min="14115" max="14115" width="5" customWidth="1"/>
    <col min="14116" max="14116" width="1" customWidth="1"/>
    <col min="14117" max="14117" width="0.33203125" customWidth="1"/>
    <col min="14118" max="14118" width="0.1640625" customWidth="1"/>
    <col min="14119" max="14119" width="1.6640625" customWidth="1"/>
    <col min="14120" max="14120" width="0.1640625" customWidth="1"/>
    <col min="14121" max="14121" width="1.5" customWidth="1"/>
    <col min="14122" max="14122" width="0.6640625" customWidth="1"/>
    <col min="14123" max="14123" width="3" customWidth="1"/>
    <col min="14124" max="14124" width="0.1640625" customWidth="1"/>
    <col min="14125" max="14125" width="2.5" customWidth="1"/>
    <col min="14126" max="14126" width="6.1640625" customWidth="1"/>
    <col min="14127" max="14127" width="1.33203125" customWidth="1"/>
    <col min="14128" max="14128" width="1.83203125" customWidth="1"/>
    <col min="14129" max="14129" width="0.1640625" customWidth="1"/>
    <col min="14130" max="14130" width="0.83203125" customWidth="1"/>
    <col min="14131" max="14131" width="4.5" customWidth="1"/>
    <col min="14132" max="14133" width="0.1640625" customWidth="1"/>
    <col min="14134" max="14134" width="1.5" customWidth="1"/>
    <col min="14135" max="14135" width="8.5" customWidth="1"/>
    <col min="14136" max="14137" width="0.1640625" customWidth="1"/>
    <col min="14138" max="14138" width="1.5" customWidth="1"/>
    <col min="14139" max="14139" width="2.5" customWidth="1"/>
    <col min="14140" max="14140" width="6.1640625" customWidth="1"/>
    <col min="14141" max="14142" width="0.1640625" customWidth="1"/>
    <col min="14143" max="14143" width="1.5" customWidth="1"/>
    <col min="14144" max="14144" width="8.5" customWidth="1"/>
    <col min="14145" max="14146" width="0.1640625" customWidth="1"/>
    <col min="14147" max="14148" width="0.6640625" customWidth="1"/>
    <col min="14149" max="14149" width="8.83203125" customWidth="1"/>
    <col min="14150" max="14150" width="6.83203125" customWidth="1"/>
    <col min="14151" max="14151" width="0.6640625" customWidth="1"/>
    <col min="14152" max="14153" width="0.1640625" customWidth="1"/>
    <col min="14154" max="14154" width="17.6640625" customWidth="1"/>
    <col min="14155" max="14155" width="0.1640625" customWidth="1"/>
    <col min="14337" max="14337" width="1.83203125" customWidth="1"/>
    <col min="14338" max="14338" width="0.6640625" customWidth="1"/>
    <col min="14339" max="14339" width="2.1640625" customWidth="1"/>
    <col min="14340" max="14340" width="2.5" customWidth="1"/>
    <col min="14341" max="14342" width="1.5" customWidth="1"/>
    <col min="14343" max="14343" width="5" customWidth="1"/>
    <col min="14344" max="14344" width="5.33203125" customWidth="1"/>
    <col min="14345" max="14345" width="1.6640625" customWidth="1"/>
    <col min="14346" max="14346" width="0.33203125" customWidth="1"/>
    <col min="14347" max="14347" width="1.33203125" customWidth="1"/>
    <col min="14348" max="14348" width="7" customWidth="1"/>
    <col min="14349" max="14349" width="3.1640625" customWidth="1"/>
    <col min="14350" max="14350" width="1.5" customWidth="1"/>
    <col min="14351" max="14351" width="1" customWidth="1"/>
    <col min="14352" max="14352" width="2" customWidth="1"/>
    <col min="14353" max="14353" width="2.5" customWidth="1"/>
    <col min="14354" max="14355" width="5.1640625" customWidth="1"/>
    <col min="14356" max="14356" width="0.33203125" customWidth="1"/>
    <col min="14357" max="14357" width="5.5" customWidth="1"/>
    <col min="14358" max="14358" width="3.6640625" customWidth="1"/>
    <col min="14359" max="14359" width="0.6640625" customWidth="1"/>
    <col min="14360" max="14360" width="1.1640625" customWidth="1"/>
    <col min="14361" max="14362" width="2" customWidth="1"/>
    <col min="14363" max="14363" width="5.1640625" customWidth="1"/>
    <col min="14364" max="14364" width="1.5" customWidth="1"/>
    <col min="14365" max="14365" width="3.1640625" customWidth="1"/>
    <col min="14366" max="14366" width="0.6640625" customWidth="1"/>
    <col min="14367" max="14367" width="3.1640625" customWidth="1"/>
    <col min="14368" max="14368" width="1.83203125" customWidth="1"/>
    <col min="14369" max="14369" width="1.5" customWidth="1"/>
    <col min="14370" max="14370" width="2.83203125" customWidth="1"/>
    <col min="14371" max="14371" width="5" customWidth="1"/>
    <col min="14372" max="14372" width="1" customWidth="1"/>
    <col min="14373" max="14373" width="0.33203125" customWidth="1"/>
    <col min="14374" max="14374" width="0.1640625" customWidth="1"/>
    <col min="14375" max="14375" width="1.6640625" customWidth="1"/>
    <col min="14376" max="14376" width="0.1640625" customWidth="1"/>
    <col min="14377" max="14377" width="1.5" customWidth="1"/>
    <col min="14378" max="14378" width="0.6640625" customWidth="1"/>
    <col min="14379" max="14379" width="3" customWidth="1"/>
    <col min="14380" max="14380" width="0.1640625" customWidth="1"/>
    <col min="14381" max="14381" width="2.5" customWidth="1"/>
    <col min="14382" max="14382" width="6.1640625" customWidth="1"/>
    <col min="14383" max="14383" width="1.33203125" customWidth="1"/>
    <col min="14384" max="14384" width="1.83203125" customWidth="1"/>
    <col min="14385" max="14385" width="0.1640625" customWidth="1"/>
    <col min="14386" max="14386" width="0.83203125" customWidth="1"/>
    <col min="14387" max="14387" width="4.5" customWidth="1"/>
    <col min="14388" max="14389" width="0.1640625" customWidth="1"/>
    <col min="14390" max="14390" width="1.5" customWidth="1"/>
    <col min="14391" max="14391" width="8.5" customWidth="1"/>
    <col min="14392" max="14393" width="0.1640625" customWidth="1"/>
    <col min="14394" max="14394" width="1.5" customWidth="1"/>
    <col min="14395" max="14395" width="2.5" customWidth="1"/>
    <col min="14396" max="14396" width="6.1640625" customWidth="1"/>
    <col min="14397" max="14398" width="0.1640625" customWidth="1"/>
    <col min="14399" max="14399" width="1.5" customWidth="1"/>
    <col min="14400" max="14400" width="8.5" customWidth="1"/>
    <col min="14401" max="14402" width="0.1640625" customWidth="1"/>
    <col min="14403" max="14404" width="0.6640625" customWidth="1"/>
    <col min="14405" max="14405" width="8.83203125" customWidth="1"/>
    <col min="14406" max="14406" width="6.83203125" customWidth="1"/>
    <col min="14407" max="14407" width="0.6640625" customWidth="1"/>
    <col min="14408" max="14409" width="0.1640625" customWidth="1"/>
    <col min="14410" max="14410" width="17.6640625" customWidth="1"/>
    <col min="14411" max="14411" width="0.1640625" customWidth="1"/>
    <col min="14593" max="14593" width="1.83203125" customWidth="1"/>
    <col min="14594" max="14594" width="0.6640625" customWidth="1"/>
    <col min="14595" max="14595" width="2.1640625" customWidth="1"/>
    <col min="14596" max="14596" width="2.5" customWidth="1"/>
    <col min="14597" max="14598" width="1.5" customWidth="1"/>
    <col min="14599" max="14599" width="5" customWidth="1"/>
    <col min="14600" max="14600" width="5.33203125" customWidth="1"/>
    <col min="14601" max="14601" width="1.6640625" customWidth="1"/>
    <col min="14602" max="14602" width="0.33203125" customWidth="1"/>
    <col min="14603" max="14603" width="1.33203125" customWidth="1"/>
    <col min="14604" max="14604" width="7" customWidth="1"/>
    <col min="14605" max="14605" width="3.1640625" customWidth="1"/>
    <col min="14606" max="14606" width="1.5" customWidth="1"/>
    <col min="14607" max="14607" width="1" customWidth="1"/>
    <col min="14608" max="14608" width="2" customWidth="1"/>
    <col min="14609" max="14609" width="2.5" customWidth="1"/>
    <col min="14610" max="14611" width="5.1640625" customWidth="1"/>
    <col min="14612" max="14612" width="0.33203125" customWidth="1"/>
    <col min="14613" max="14613" width="5.5" customWidth="1"/>
    <col min="14614" max="14614" width="3.6640625" customWidth="1"/>
    <col min="14615" max="14615" width="0.6640625" customWidth="1"/>
    <col min="14616" max="14616" width="1.1640625" customWidth="1"/>
    <col min="14617" max="14618" width="2" customWidth="1"/>
    <col min="14619" max="14619" width="5.1640625" customWidth="1"/>
    <col min="14620" max="14620" width="1.5" customWidth="1"/>
    <col min="14621" max="14621" width="3.1640625" customWidth="1"/>
    <col min="14622" max="14622" width="0.6640625" customWidth="1"/>
    <col min="14623" max="14623" width="3.1640625" customWidth="1"/>
    <col min="14624" max="14624" width="1.83203125" customWidth="1"/>
    <col min="14625" max="14625" width="1.5" customWidth="1"/>
    <col min="14626" max="14626" width="2.83203125" customWidth="1"/>
    <col min="14627" max="14627" width="5" customWidth="1"/>
    <col min="14628" max="14628" width="1" customWidth="1"/>
    <col min="14629" max="14629" width="0.33203125" customWidth="1"/>
    <col min="14630" max="14630" width="0.1640625" customWidth="1"/>
    <col min="14631" max="14631" width="1.6640625" customWidth="1"/>
    <col min="14632" max="14632" width="0.1640625" customWidth="1"/>
    <col min="14633" max="14633" width="1.5" customWidth="1"/>
    <col min="14634" max="14634" width="0.6640625" customWidth="1"/>
    <col min="14635" max="14635" width="3" customWidth="1"/>
    <col min="14636" max="14636" width="0.1640625" customWidth="1"/>
    <col min="14637" max="14637" width="2.5" customWidth="1"/>
    <col min="14638" max="14638" width="6.1640625" customWidth="1"/>
    <col min="14639" max="14639" width="1.33203125" customWidth="1"/>
    <col min="14640" max="14640" width="1.83203125" customWidth="1"/>
    <col min="14641" max="14641" width="0.1640625" customWidth="1"/>
    <col min="14642" max="14642" width="0.83203125" customWidth="1"/>
    <col min="14643" max="14643" width="4.5" customWidth="1"/>
    <col min="14644" max="14645" width="0.1640625" customWidth="1"/>
    <col min="14646" max="14646" width="1.5" customWidth="1"/>
    <col min="14647" max="14647" width="8.5" customWidth="1"/>
    <col min="14648" max="14649" width="0.1640625" customWidth="1"/>
    <col min="14650" max="14650" width="1.5" customWidth="1"/>
    <col min="14651" max="14651" width="2.5" customWidth="1"/>
    <col min="14652" max="14652" width="6.1640625" customWidth="1"/>
    <col min="14653" max="14654" width="0.1640625" customWidth="1"/>
    <col min="14655" max="14655" width="1.5" customWidth="1"/>
    <col min="14656" max="14656" width="8.5" customWidth="1"/>
    <col min="14657" max="14658" width="0.1640625" customWidth="1"/>
    <col min="14659" max="14660" width="0.6640625" customWidth="1"/>
    <col min="14661" max="14661" width="8.83203125" customWidth="1"/>
    <col min="14662" max="14662" width="6.83203125" customWidth="1"/>
    <col min="14663" max="14663" width="0.6640625" customWidth="1"/>
    <col min="14664" max="14665" width="0.1640625" customWidth="1"/>
    <col min="14666" max="14666" width="17.6640625" customWidth="1"/>
    <col min="14667" max="14667" width="0.1640625" customWidth="1"/>
    <col min="14849" max="14849" width="1.83203125" customWidth="1"/>
    <col min="14850" max="14850" width="0.6640625" customWidth="1"/>
    <col min="14851" max="14851" width="2.1640625" customWidth="1"/>
    <col min="14852" max="14852" width="2.5" customWidth="1"/>
    <col min="14853" max="14854" width="1.5" customWidth="1"/>
    <col min="14855" max="14855" width="5" customWidth="1"/>
    <col min="14856" max="14856" width="5.33203125" customWidth="1"/>
    <col min="14857" max="14857" width="1.6640625" customWidth="1"/>
    <col min="14858" max="14858" width="0.33203125" customWidth="1"/>
    <col min="14859" max="14859" width="1.33203125" customWidth="1"/>
    <col min="14860" max="14860" width="7" customWidth="1"/>
    <col min="14861" max="14861" width="3.1640625" customWidth="1"/>
    <col min="14862" max="14862" width="1.5" customWidth="1"/>
    <col min="14863" max="14863" width="1" customWidth="1"/>
    <col min="14864" max="14864" width="2" customWidth="1"/>
    <col min="14865" max="14865" width="2.5" customWidth="1"/>
    <col min="14866" max="14867" width="5.1640625" customWidth="1"/>
    <col min="14868" max="14868" width="0.33203125" customWidth="1"/>
    <col min="14869" max="14869" width="5.5" customWidth="1"/>
    <col min="14870" max="14870" width="3.6640625" customWidth="1"/>
    <col min="14871" max="14871" width="0.6640625" customWidth="1"/>
    <col min="14872" max="14872" width="1.1640625" customWidth="1"/>
    <col min="14873" max="14874" width="2" customWidth="1"/>
    <col min="14875" max="14875" width="5.1640625" customWidth="1"/>
    <col min="14876" max="14876" width="1.5" customWidth="1"/>
    <col min="14877" max="14877" width="3.1640625" customWidth="1"/>
    <col min="14878" max="14878" width="0.6640625" customWidth="1"/>
    <col min="14879" max="14879" width="3.1640625" customWidth="1"/>
    <col min="14880" max="14880" width="1.83203125" customWidth="1"/>
    <col min="14881" max="14881" width="1.5" customWidth="1"/>
    <col min="14882" max="14882" width="2.83203125" customWidth="1"/>
    <col min="14883" max="14883" width="5" customWidth="1"/>
    <col min="14884" max="14884" width="1" customWidth="1"/>
    <col min="14885" max="14885" width="0.33203125" customWidth="1"/>
    <col min="14886" max="14886" width="0.1640625" customWidth="1"/>
    <col min="14887" max="14887" width="1.6640625" customWidth="1"/>
    <col min="14888" max="14888" width="0.1640625" customWidth="1"/>
    <col min="14889" max="14889" width="1.5" customWidth="1"/>
    <col min="14890" max="14890" width="0.6640625" customWidth="1"/>
    <col min="14891" max="14891" width="3" customWidth="1"/>
    <col min="14892" max="14892" width="0.1640625" customWidth="1"/>
    <col min="14893" max="14893" width="2.5" customWidth="1"/>
    <col min="14894" max="14894" width="6.1640625" customWidth="1"/>
    <col min="14895" max="14895" width="1.33203125" customWidth="1"/>
    <col min="14896" max="14896" width="1.83203125" customWidth="1"/>
    <col min="14897" max="14897" width="0.1640625" customWidth="1"/>
    <col min="14898" max="14898" width="0.83203125" customWidth="1"/>
    <col min="14899" max="14899" width="4.5" customWidth="1"/>
    <col min="14900" max="14901" width="0.1640625" customWidth="1"/>
    <col min="14902" max="14902" width="1.5" customWidth="1"/>
    <col min="14903" max="14903" width="8.5" customWidth="1"/>
    <col min="14904" max="14905" width="0.1640625" customWidth="1"/>
    <col min="14906" max="14906" width="1.5" customWidth="1"/>
    <col min="14907" max="14907" width="2.5" customWidth="1"/>
    <col min="14908" max="14908" width="6.1640625" customWidth="1"/>
    <col min="14909" max="14910" width="0.1640625" customWidth="1"/>
    <col min="14911" max="14911" width="1.5" customWidth="1"/>
    <col min="14912" max="14912" width="8.5" customWidth="1"/>
    <col min="14913" max="14914" width="0.1640625" customWidth="1"/>
    <col min="14915" max="14916" width="0.6640625" customWidth="1"/>
    <col min="14917" max="14917" width="8.83203125" customWidth="1"/>
    <col min="14918" max="14918" width="6.83203125" customWidth="1"/>
    <col min="14919" max="14919" width="0.6640625" customWidth="1"/>
    <col min="14920" max="14921" width="0.1640625" customWidth="1"/>
    <col min="14922" max="14922" width="17.6640625" customWidth="1"/>
    <col min="14923" max="14923" width="0.1640625" customWidth="1"/>
    <col min="15105" max="15105" width="1.83203125" customWidth="1"/>
    <col min="15106" max="15106" width="0.6640625" customWidth="1"/>
    <col min="15107" max="15107" width="2.1640625" customWidth="1"/>
    <col min="15108" max="15108" width="2.5" customWidth="1"/>
    <col min="15109" max="15110" width="1.5" customWidth="1"/>
    <col min="15111" max="15111" width="5" customWidth="1"/>
    <col min="15112" max="15112" width="5.33203125" customWidth="1"/>
    <col min="15113" max="15113" width="1.6640625" customWidth="1"/>
    <col min="15114" max="15114" width="0.33203125" customWidth="1"/>
    <col min="15115" max="15115" width="1.33203125" customWidth="1"/>
    <col min="15116" max="15116" width="7" customWidth="1"/>
    <col min="15117" max="15117" width="3.1640625" customWidth="1"/>
    <col min="15118" max="15118" width="1.5" customWidth="1"/>
    <col min="15119" max="15119" width="1" customWidth="1"/>
    <col min="15120" max="15120" width="2" customWidth="1"/>
    <col min="15121" max="15121" width="2.5" customWidth="1"/>
    <col min="15122" max="15123" width="5.1640625" customWidth="1"/>
    <col min="15124" max="15124" width="0.33203125" customWidth="1"/>
    <col min="15125" max="15125" width="5.5" customWidth="1"/>
    <col min="15126" max="15126" width="3.6640625" customWidth="1"/>
    <col min="15127" max="15127" width="0.6640625" customWidth="1"/>
    <col min="15128" max="15128" width="1.1640625" customWidth="1"/>
    <col min="15129" max="15130" width="2" customWidth="1"/>
    <col min="15131" max="15131" width="5.1640625" customWidth="1"/>
    <col min="15132" max="15132" width="1.5" customWidth="1"/>
    <col min="15133" max="15133" width="3.1640625" customWidth="1"/>
    <col min="15134" max="15134" width="0.6640625" customWidth="1"/>
    <col min="15135" max="15135" width="3.1640625" customWidth="1"/>
    <col min="15136" max="15136" width="1.83203125" customWidth="1"/>
    <col min="15137" max="15137" width="1.5" customWidth="1"/>
    <col min="15138" max="15138" width="2.83203125" customWidth="1"/>
    <col min="15139" max="15139" width="5" customWidth="1"/>
    <col min="15140" max="15140" width="1" customWidth="1"/>
    <col min="15141" max="15141" width="0.33203125" customWidth="1"/>
    <col min="15142" max="15142" width="0.1640625" customWidth="1"/>
    <col min="15143" max="15143" width="1.6640625" customWidth="1"/>
    <col min="15144" max="15144" width="0.1640625" customWidth="1"/>
    <col min="15145" max="15145" width="1.5" customWidth="1"/>
    <col min="15146" max="15146" width="0.6640625" customWidth="1"/>
    <col min="15147" max="15147" width="3" customWidth="1"/>
    <col min="15148" max="15148" width="0.1640625" customWidth="1"/>
    <col min="15149" max="15149" width="2.5" customWidth="1"/>
    <col min="15150" max="15150" width="6.1640625" customWidth="1"/>
    <col min="15151" max="15151" width="1.33203125" customWidth="1"/>
    <col min="15152" max="15152" width="1.83203125" customWidth="1"/>
    <col min="15153" max="15153" width="0.1640625" customWidth="1"/>
    <col min="15154" max="15154" width="0.83203125" customWidth="1"/>
    <col min="15155" max="15155" width="4.5" customWidth="1"/>
    <col min="15156" max="15157" width="0.1640625" customWidth="1"/>
    <col min="15158" max="15158" width="1.5" customWidth="1"/>
    <col min="15159" max="15159" width="8.5" customWidth="1"/>
    <col min="15160" max="15161" width="0.1640625" customWidth="1"/>
    <col min="15162" max="15162" width="1.5" customWidth="1"/>
    <col min="15163" max="15163" width="2.5" customWidth="1"/>
    <col min="15164" max="15164" width="6.1640625" customWidth="1"/>
    <col min="15165" max="15166" width="0.1640625" customWidth="1"/>
    <col min="15167" max="15167" width="1.5" customWidth="1"/>
    <col min="15168" max="15168" width="8.5" customWidth="1"/>
    <col min="15169" max="15170" width="0.1640625" customWidth="1"/>
    <col min="15171" max="15172" width="0.6640625" customWidth="1"/>
    <col min="15173" max="15173" width="8.83203125" customWidth="1"/>
    <col min="15174" max="15174" width="6.83203125" customWidth="1"/>
    <col min="15175" max="15175" width="0.6640625" customWidth="1"/>
    <col min="15176" max="15177" width="0.1640625" customWidth="1"/>
    <col min="15178" max="15178" width="17.6640625" customWidth="1"/>
    <col min="15179" max="15179" width="0.1640625" customWidth="1"/>
    <col min="15361" max="15361" width="1.83203125" customWidth="1"/>
    <col min="15362" max="15362" width="0.6640625" customWidth="1"/>
    <col min="15363" max="15363" width="2.1640625" customWidth="1"/>
    <col min="15364" max="15364" width="2.5" customWidth="1"/>
    <col min="15365" max="15366" width="1.5" customWidth="1"/>
    <col min="15367" max="15367" width="5" customWidth="1"/>
    <col min="15368" max="15368" width="5.33203125" customWidth="1"/>
    <col min="15369" max="15369" width="1.6640625" customWidth="1"/>
    <col min="15370" max="15370" width="0.33203125" customWidth="1"/>
    <col min="15371" max="15371" width="1.33203125" customWidth="1"/>
    <col min="15372" max="15372" width="7" customWidth="1"/>
    <col min="15373" max="15373" width="3.1640625" customWidth="1"/>
    <col min="15374" max="15374" width="1.5" customWidth="1"/>
    <col min="15375" max="15375" width="1" customWidth="1"/>
    <col min="15376" max="15376" width="2" customWidth="1"/>
    <col min="15377" max="15377" width="2.5" customWidth="1"/>
    <col min="15378" max="15379" width="5.1640625" customWidth="1"/>
    <col min="15380" max="15380" width="0.33203125" customWidth="1"/>
    <col min="15381" max="15381" width="5.5" customWidth="1"/>
    <col min="15382" max="15382" width="3.6640625" customWidth="1"/>
    <col min="15383" max="15383" width="0.6640625" customWidth="1"/>
    <col min="15384" max="15384" width="1.1640625" customWidth="1"/>
    <col min="15385" max="15386" width="2" customWidth="1"/>
    <col min="15387" max="15387" width="5.1640625" customWidth="1"/>
    <col min="15388" max="15388" width="1.5" customWidth="1"/>
    <col min="15389" max="15389" width="3.1640625" customWidth="1"/>
    <col min="15390" max="15390" width="0.6640625" customWidth="1"/>
    <col min="15391" max="15391" width="3.1640625" customWidth="1"/>
    <col min="15392" max="15392" width="1.83203125" customWidth="1"/>
    <col min="15393" max="15393" width="1.5" customWidth="1"/>
    <col min="15394" max="15394" width="2.83203125" customWidth="1"/>
    <col min="15395" max="15395" width="5" customWidth="1"/>
    <col min="15396" max="15396" width="1" customWidth="1"/>
    <col min="15397" max="15397" width="0.33203125" customWidth="1"/>
    <col min="15398" max="15398" width="0.1640625" customWidth="1"/>
    <col min="15399" max="15399" width="1.6640625" customWidth="1"/>
    <col min="15400" max="15400" width="0.1640625" customWidth="1"/>
    <col min="15401" max="15401" width="1.5" customWidth="1"/>
    <col min="15402" max="15402" width="0.6640625" customWidth="1"/>
    <col min="15403" max="15403" width="3" customWidth="1"/>
    <col min="15404" max="15404" width="0.1640625" customWidth="1"/>
    <col min="15405" max="15405" width="2.5" customWidth="1"/>
    <col min="15406" max="15406" width="6.1640625" customWidth="1"/>
    <col min="15407" max="15407" width="1.33203125" customWidth="1"/>
    <col min="15408" max="15408" width="1.83203125" customWidth="1"/>
    <col min="15409" max="15409" width="0.1640625" customWidth="1"/>
    <col min="15410" max="15410" width="0.83203125" customWidth="1"/>
    <col min="15411" max="15411" width="4.5" customWidth="1"/>
    <col min="15412" max="15413" width="0.1640625" customWidth="1"/>
    <col min="15414" max="15414" width="1.5" customWidth="1"/>
    <col min="15415" max="15415" width="8.5" customWidth="1"/>
    <col min="15416" max="15417" width="0.1640625" customWidth="1"/>
    <col min="15418" max="15418" width="1.5" customWidth="1"/>
    <col min="15419" max="15419" width="2.5" customWidth="1"/>
    <col min="15420" max="15420" width="6.1640625" customWidth="1"/>
    <col min="15421" max="15422" width="0.1640625" customWidth="1"/>
    <col min="15423" max="15423" width="1.5" customWidth="1"/>
    <col min="15424" max="15424" width="8.5" customWidth="1"/>
    <col min="15425" max="15426" width="0.1640625" customWidth="1"/>
    <col min="15427" max="15428" width="0.6640625" customWidth="1"/>
    <col min="15429" max="15429" width="8.83203125" customWidth="1"/>
    <col min="15430" max="15430" width="6.83203125" customWidth="1"/>
    <col min="15431" max="15431" width="0.6640625" customWidth="1"/>
    <col min="15432" max="15433" width="0.1640625" customWidth="1"/>
    <col min="15434" max="15434" width="17.6640625" customWidth="1"/>
    <col min="15435" max="15435" width="0.1640625" customWidth="1"/>
    <col min="15617" max="15617" width="1.83203125" customWidth="1"/>
    <col min="15618" max="15618" width="0.6640625" customWidth="1"/>
    <col min="15619" max="15619" width="2.1640625" customWidth="1"/>
    <col min="15620" max="15620" width="2.5" customWidth="1"/>
    <col min="15621" max="15622" width="1.5" customWidth="1"/>
    <col min="15623" max="15623" width="5" customWidth="1"/>
    <col min="15624" max="15624" width="5.33203125" customWidth="1"/>
    <col min="15625" max="15625" width="1.6640625" customWidth="1"/>
    <col min="15626" max="15626" width="0.33203125" customWidth="1"/>
    <col min="15627" max="15627" width="1.33203125" customWidth="1"/>
    <col min="15628" max="15628" width="7" customWidth="1"/>
    <col min="15629" max="15629" width="3.1640625" customWidth="1"/>
    <col min="15630" max="15630" width="1.5" customWidth="1"/>
    <col min="15631" max="15631" width="1" customWidth="1"/>
    <col min="15632" max="15632" width="2" customWidth="1"/>
    <col min="15633" max="15633" width="2.5" customWidth="1"/>
    <col min="15634" max="15635" width="5.1640625" customWidth="1"/>
    <col min="15636" max="15636" width="0.33203125" customWidth="1"/>
    <col min="15637" max="15637" width="5.5" customWidth="1"/>
    <col min="15638" max="15638" width="3.6640625" customWidth="1"/>
    <col min="15639" max="15639" width="0.6640625" customWidth="1"/>
    <col min="15640" max="15640" width="1.1640625" customWidth="1"/>
    <col min="15641" max="15642" width="2" customWidth="1"/>
    <col min="15643" max="15643" width="5.1640625" customWidth="1"/>
    <col min="15644" max="15644" width="1.5" customWidth="1"/>
    <col min="15645" max="15645" width="3.1640625" customWidth="1"/>
    <col min="15646" max="15646" width="0.6640625" customWidth="1"/>
    <col min="15647" max="15647" width="3.1640625" customWidth="1"/>
    <col min="15648" max="15648" width="1.83203125" customWidth="1"/>
    <col min="15649" max="15649" width="1.5" customWidth="1"/>
    <col min="15650" max="15650" width="2.83203125" customWidth="1"/>
    <col min="15651" max="15651" width="5" customWidth="1"/>
    <col min="15652" max="15652" width="1" customWidth="1"/>
    <col min="15653" max="15653" width="0.33203125" customWidth="1"/>
    <col min="15654" max="15654" width="0.1640625" customWidth="1"/>
    <col min="15655" max="15655" width="1.6640625" customWidth="1"/>
    <col min="15656" max="15656" width="0.1640625" customWidth="1"/>
    <col min="15657" max="15657" width="1.5" customWidth="1"/>
    <col min="15658" max="15658" width="0.6640625" customWidth="1"/>
    <col min="15659" max="15659" width="3" customWidth="1"/>
    <col min="15660" max="15660" width="0.1640625" customWidth="1"/>
    <col min="15661" max="15661" width="2.5" customWidth="1"/>
    <col min="15662" max="15662" width="6.1640625" customWidth="1"/>
    <col min="15663" max="15663" width="1.33203125" customWidth="1"/>
    <col min="15664" max="15664" width="1.83203125" customWidth="1"/>
    <col min="15665" max="15665" width="0.1640625" customWidth="1"/>
    <col min="15666" max="15666" width="0.83203125" customWidth="1"/>
    <col min="15667" max="15667" width="4.5" customWidth="1"/>
    <col min="15668" max="15669" width="0.1640625" customWidth="1"/>
    <col min="15670" max="15670" width="1.5" customWidth="1"/>
    <col min="15671" max="15671" width="8.5" customWidth="1"/>
    <col min="15672" max="15673" width="0.1640625" customWidth="1"/>
    <col min="15674" max="15674" width="1.5" customWidth="1"/>
    <col min="15675" max="15675" width="2.5" customWidth="1"/>
    <col min="15676" max="15676" width="6.1640625" customWidth="1"/>
    <col min="15677" max="15678" width="0.1640625" customWidth="1"/>
    <col min="15679" max="15679" width="1.5" customWidth="1"/>
    <col min="15680" max="15680" width="8.5" customWidth="1"/>
    <col min="15681" max="15682" width="0.1640625" customWidth="1"/>
    <col min="15683" max="15684" width="0.6640625" customWidth="1"/>
    <col min="15685" max="15685" width="8.83203125" customWidth="1"/>
    <col min="15686" max="15686" width="6.83203125" customWidth="1"/>
    <col min="15687" max="15687" width="0.6640625" customWidth="1"/>
    <col min="15688" max="15689" width="0.1640625" customWidth="1"/>
    <col min="15690" max="15690" width="17.6640625" customWidth="1"/>
    <col min="15691" max="15691" width="0.1640625" customWidth="1"/>
    <col min="15873" max="15873" width="1.83203125" customWidth="1"/>
    <col min="15874" max="15874" width="0.6640625" customWidth="1"/>
    <col min="15875" max="15875" width="2.1640625" customWidth="1"/>
    <col min="15876" max="15876" width="2.5" customWidth="1"/>
    <col min="15877" max="15878" width="1.5" customWidth="1"/>
    <col min="15879" max="15879" width="5" customWidth="1"/>
    <col min="15880" max="15880" width="5.33203125" customWidth="1"/>
    <col min="15881" max="15881" width="1.6640625" customWidth="1"/>
    <col min="15882" max="15882" width="0.33203125" customWidth="1"/>
    <col min="15883" max="15883" width="1.33203125" customWidth="1"/>
    <col min="15884" max="15884" width="7" customWidth="1"/>
    <col min="15885" max="15885" width="3.1640625" customWidth="1"/>
    <col min="15886" max="15886" width="1.5" customWidth="1"/>
    <col min="15887" max="15887" width="1" customWidth="1"/>
    <col min="15888" max="15888" width="2" customWidth="1"/>
    <col min="15889" max="15889" width="2.5" customWidth="1"/>
    <col min="15890" max="15891" width="5.1640625" customWidth="1"/>
    <col min="15892" max="15892" width="0.33203125" customWidth="1"/>
    <col min="15893" max="15893" width="5.5" customWidth="1"/>
    <col min="15894" max="15894" width="3.6640625" customWidth="1"/>
    <col min="15895" max="15895" width="0.6640625" customWidth="1"/>
    <col min="15896" max="15896" width="1.1640625" customWidth="1"/>
    <col min="15897" max="15898" width="2" customWidth="1"/>
    <col min="15899" max="15899" width="5.1640625" customWidth="1"/>
    <col min="15900" max="15900" width="1.5" customWidth="1"/>
    <col min="15901" max="15901" width="3.1640625" customWidth="1"/>
    <col min="15902" max="15902" width="0.6640625" customWidth="1"/>
    <col min="15903" max="15903" width="3.1640625" customWidth="1"/>
    <col min="15904" max="15904" width="1.83203125" customWidth="1"/>
    <col min="15905" max="15905" width="1.5" customWidth="1"/>
    <col min="15906" max="15906" width="2.83203125" customWidth="1"/>
    <col min="15907" max="15907" width="5" customWidth="1"/>
    <col min="15908" max="15908" width="1" customWidth="1"/>
    <col min="15909" max="15909" width="0.33203125" customWidth="1"/>
    <col min="15910" max="15910" width="0.1640625" customWidth="1"/>
    <col min="15911" max="15911" width="1.6640625" customWidth="1"/>
    <col min="15912" max="15912" width="0.1640625" customWidth="1"/>
    <col min="15913" max="15913" width="1.5" customWidth="1"/>
    <col min="15914" max="15914" width="0.6640625" customWidth="1"/>
    <col min="15915" max="15915" width="3" customWidth="1"/>
    <col min="15916" max="15916" width="0.1640625" customWidth="1"/>
    <col min="15917" max="15917" width="2.5" customWidth="1"/>
    <col min="15918" max="15918" width="6.1640625" customWidth="1"/>
    <col min="15919" max="15919" width="1.33203125" customWidth="1"/>
    <col min="15920" max="15920" width="1.83203125" customWidth="1"/>
    <col min="15921" max="15921" width="0.1640625" customWidth="1"/>
    <col min="15922" max="15922" width="0.83203125" customWidth="1"/>
    <col min="15923" max="15923" width="4.5" customWidth="1"/>
    <col min="15924" max="15925" width="0.1640625" customWidth="1"/>
    <col min="15926" max="15926" width="1.5" customWidth="1"/>
    <col min="15927" max="15927" width="8.5" customWidth="1"/>
    <col min="15928" max="15929" width="0.1640625" customWidth="1"/>
    <col min="15930" max="15930" width="1.5" customWidth="1"/>
    <col min="15931" max="15931" width="2.5" customWidth="1"/>
    <col min="15932" max="15932" width="6.1640625" customWidth="1"/>
    <col min="15933" max="15934" width="0.1640625" customWidth="1"/>
    <col min="15935" max="15935" width="1.5" customWidth="1"/>
    <col min="15936" max="15936" width="8.5" customWidth="1"/>
    <col min="15937" max="15938" width="0.1640625" customWidth="1"/>
    <col min="15939" max="15940" width="0.6640625" customWidth="1"/>
    <col min="15941" max="15941" width="8.83203125" customWidth="1"/>
    <col min="15942" max="15942" width="6.83203125" customWidth="1"/>
    <col min="15943" max="15943" width="0.6640625" customWidth="1"/>
    <col min="15944" max="15945" width="0.1640625" customWidth="1"/>
    <col min="15946" max="15946" width="17.6640625" customWidth="1"/>
    <col min="15947" max="15947" width="0.1640625" customWidth="1"/>
    <col min="16129" max="16129" width="1.83203125" customWidth="1"/>
    <col min="16130" max="16130" width="0.6640625" customWidth="1"/>
    <col min="16131" max="16131" width="2.1640625" customWidth="1"/>
    <col min="16132" max="16132" width="2.5" customWidth="1"/>
    <col min="16133" max="16134" width="1.5" customWidth="1"/>
    <col min="16135" max="16135" width="5" customWidth="1"/>
    <col min="16136" max="16136" width="5.33203125" customWidth="1"/>
    <col min="16137" max="16137" width="1.6640625" customWidth="1"/>
    <col min="16138" max="16138" width="0.33203125" customWidth="1"/>
    <col min="16139" max="16139" width="1.33203125" customWidth="1"/>
    <col min="16140" max="16140" width="7" customWidth="1"/>
    <col min="16141" max="16141" width="3.1640625" customWidth="1"/>
    <col min="16142" max="16142" width="1.5" customWidth="1"/>
    <col min="16143" max="16143" width="1" customWidth="1"/>
    <col min="16144" max="16144" width="2" customWidth="1"/>
    <col min="16145" max="16145" width="2.5" customWidth="1"/>
    <col min="16146" max="16147" width="5.1640625" customWidth="1"/>
    <col min="16148" max="16148" width="0.33203125" customWidth="1"/>
    <col min="16149" max="16149" width="5.5" customWidth="1"/>
    <col min="16150" max="16150" width="3.6640625" customWidth="1"/>
    <col min="16151" max="16151" width="0.6640625" customWidth="1"/>
    <col min="16152" max="16152" width="1.1640625" customWidth="1"/>
    <col min="16153" max="16154" width="2" customWidth="1"/>
    <col min="16155" max="16155" width="5.1640625" customWidth="1"/>
    <col min="16156" max="16156" width="1.5" customWidth="1"/>
    <col min="16157" max="16157" width="3.1640625" customWidth="1"/>
    <col min="16158" max="16158" width="0.6640625" customWidth="1"/>
    <col min="16159" max="16159" width="3.1640625" customWidth="1"/>
    <col min="16160" max="16160" width="1.83203125" customWidth="1"/>
    <col min="16161" max="16161" width="1.5" customWidth="1"/>
    <col min="16162" max="16162" width="2.83203125" customWidth="1"/>
    <col min="16163" max="16163" width="5" customWidth="1"/>
    <col min="16164" max="16164" width="1" customWidth="1"/>
    <col min="16165" max="16165" width="0.33203125" customWidth="1"/>
    <col min="16166" max="16166" width="0.1640625" customWidth="1"/>
    <col min="16167" max="16167" width="1.6640625" customWidth="1"/>
    <col min="16168" max="16168" width="0.1640625" customWidth="1"/>
    <col min="16169" max="16169" width="1.5" customWidth="1"/>
    <col min="16170" max="16170" width="0.6640625" customWidth="1"/>
    <col min="16171" max="16171" width="3" customWidth="1"/>
    <col min="16172" max="16172" width="0.1640625" customWidth="1"/>
    <col min="16173" max="16173" width="2.5" customWidth="1"/>
    <col min="16174" max="16174" width="6.1640625" customWidth="1"/>
    <col min="16175" max="16175" width="1.33203125" customWidth="1"/>
    <col min="16176" max="16176" width="1.83203125" customWidth="1"/>
    <col min="16177" max="16177" width="0.1640625" customWidth="1"/>
    <col min="16178" max="16178" width="0.83203125" customWidth="1"/>
    <col min="16179" max="16179" width="4.5" customWidth="1"/>
    <col min="16180" max="16181" width="0.1640625" customWidth="1"/>
    <col min="16182" max="16182" width="1.5" customWidth="1"/>
    <col min="16183" max="16183" width="8.5" customWidth="1"/>
    <col min="16184" max="16185" width="0.1640625" customWidth="1"/>
    <col min="16186" max="16186" width="1.5" customWidth="1"/>
    <col min="16187" max="16187" width="2.5" customWidth="1"/>
    <col min="16188" max="16188" width="6.1640625" customWidth="1"/>
    <col min="16189" max="16190" width="0.1640625" customWidth="1"/>
    <col min="16191" max="16191" width="1.5" customWidth="1"/>
    <col min="16192" max="16192" width="8.5" customWidth="1"/>
    <col min="16193" max="16194" width="0.1640625" customWidth="1"/>
    <col min="16195" max="16196" width="0.6640625" customWidth="1"/>
    <col min="16197" max="16197" width="8.83203125" customWidth="1"/>
    <col min="16198" max="16198" width="6.83203125" customWidth="1"/>
    <col min="16199" max="16199" width="0.6640625" customWidth="1"/>
    <col min="16200" max="16201" width="0.1640625" customWidth="1"/>
    <col min="16202" max="16202" width="17.6640625" customWidth="1"/>
    <col min="16203" max="16203" width="0.1640625" customWidth="1"/>
  </cols>
  <sheetData>
    <row r="2" spans="1:75" ht="4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/>
      <c r="BV2"/>
      <c r="BW2"/>
    </row>
    <row r="4" spans="1:75" hidden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1" customFormat="1" ht="43.9" hidden="1" customHeight="1" x14ac:dyDescent="0.2">
      <c r="BB5" s="112" t="s">
        <v>1</v>
      </c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</row>
    <row r="6" spans="1:75" s="1" customFormat="1" ht="11.25" hidden="1" customHeight="1" x14ac:dyDescent="0.2"/>
    <row r="7" spans="1:75" s="1" customFormat="1" ht="20.25" customHeight="1" x14ac:dyDescent="0.2">
      <c r="BQ7" s="71"/>
      <c r="BR7" s="71"/>
    </row>
    <row r="8" spans="1:75" s="1" customFormat="1" ht="23.85" customHeight="1" x14ac:dyDescent="0.2">
      <c r="B8" s="3" t="s">
        <v>2</v>
      </c>
      <c r="C8" s="3"/>
      <c r="D8" s="3"/>
      <c r="E8" s="3"/>
      <c r="O8" s="114" t="s">
        <v>3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</row>
    <row r="9" spans="1:75" s="1" customFormat="1" ht="8.25" customHeight="1" x14ac:dyDescent="0.2"/>
    <row r="10" spans="1:75" s="1" customFormat="1" ht="21" customHeight="1" x14ac:dyDescent="0.2">
      <c r="D10" s="111" t="s">
        <v>224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</row>
    <row r="11" spans="1:75" s="1" customFormat="1" ht="21" customHeight="1" x14ac:dyDescent="0.2">
      <c r="O11" s="111" t="s">
        <v>232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</row>
    <row r="12" spans="1:75" s="1" customFormat="1" ht="11.25" customHeight="1" thickBot="1" x14ac:dyDescent="0.25">
      <c r="BU12" s="4"/>
      <c r="BV12" s="4"/>
      <c r="BW12" s="4" t="s">
        <v>182</v>
      </c>
    </row>
    <row r="13" spans="1:75" s="1" customFormat="1" ht="13.35" customHeight="1" thickBot="1" x14ac:dyDescent="0.25">
      <c r="C13" s="306" t="s">
        <v>183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7" t="s">
        <v>16</v>
      </c>
      <c r="V13" s="307"/>
      <c r="W13" s="308" t="s">
        <v>184</v>
      </c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4" t="s">
        <v>71</v>
      </c>
      <c r="BQ13" s="304"/>
      <c r="BR13" s="304"/>
      <c r="BS13" s="304"/>
      <c r="BT13" s="304"/>
      <c r="BU13" s="304"/>
      <c r="BV13" s="303" t="s">
        <v>185</v>
      </c>
      <c r="BW13" s="303"/>
    </row>
    <row r="14" spans="1:75" s="45" customFormat="1" ht="46.35" customHeight="1" x14ac:dyDescent="0.2"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7"/>
      <c r="V14" s="307"/>
      <c r="W14" s="304" t="s">
        <v>65</v>
      </c>
      <c r="X14" s="304"/>
      <c r="Y14" s="304"/>
      <c r="Z14" s="304"/>
      <c r="AA14" s="304"/>
      <c r="AB14" s="304"/>
      <c r="AC14" s="304"/>
      <c r="AD14" s="304"/>
      <c r="AE14" s="304" t="s">
        <v>66</v>
      </c>
      <c r="AF14" s="304"/>
      <c r="AG14" s="304"/>
      <c r="AH14" s="304"/>
      <c r="AI14" s="304"/>
      <c r="AJ14" s="304"/>
      <c r="AK14" s="304"/>
      <c r="AL14" s="304"/>
      <c r="AM14" s="304"/>
      <c r="AN14" s="304" t="s">
        <v>186</v>
      </c>
      <c r="AO14" s="304"/>
      <c r="AP14" s="304"/>
      <c r="AQ14" s="304"/>
      <c r="AR14" s="304"/>
      <c r="AS14" s="304"/>
      <c r="AT14" s="304"/>
      <c r="AU14" s="304"/>
      <c r="AV14" s="304"/>
      <c r="AW14" s="305" t="s">
        <v>68</v>
      </c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4" t="s">
        <v>187</v>
      </c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3"/>
      <c r="BW14" s="303"/>
    </row>
    <row r="15" spans="1:75" s="1" customFormat="1" ht="11.25" customHeight="1" x14ac:dyDescent="0.2">
      <c r="C15" s="234">
        <v>1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309">
        <v>2</v>
      </c>
      <c r="V15" s="309"/>
      <c r="W15" s="309">
        <v>3</v>
      </c>
      <c r="X15" s="309"/>
      <c r="Y15" s="309"/>
      <c r="Z15" s="309"/>
      <c r="AA15" s="309"/>
      <c r="AB15" s="309"/>
      <c r="AC15" s="309"/>
      <c r="AD15" s="309"/>
      <c r="AE15" s="309">
        <v>4</v>
      </c>
      <c r="AF15" s="309"/>
      <c r="AG15" s="309"/>
      <c r="AH15" s="309"/>
      <c r="AI15" s="309"/>
      <c r="AJ15" s="309"/>
      <c r="AK15" s="309"/>
      <c r="AL15" s="309"/>
      <c r="AM15" s="309"/>
      <c r="AN15" s="310">
        <v>5</v>
      </c>
      <c r="AO15" s="310"/>
      <c r="AP15" s="310"/>
      <c r="AQ15" s="310"/>
      <c r="AR15" s="310"/>
      <c r="AS15" s="310"/>
      <c r="AT15" s="310"/>
      <c r="AU15" s="310"/>
      <c r="AV15" s="310"/>
      <c r="AW15" s="310">
        <v>6</v>
      </c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>
        <v>7</v>
      </c>
      <c r="BI15" s="310"/>
      <c r="BJ15" s="310"/>
      <c r="BK15" s="310"/>
      <c r="BL15" s="310"/>
      <c r="BM15" s="310"/>
      <c r="BN15" s="310"/>
      <c r="BO15" s="310"/>
      <c r="BP15" s="310">
        <v>8</v>
      </c>
      <c r="BQ15" s="310"/>
      <c r="BR15" s="310"/>
      <c r="BS15" s="310"/>
      <c r="BT15" s="310"/>
      <c r="BU15" s="310"/>
      <c r="BV15" s="311">
        <v>9</v>
      </c>
      <c r="BW15" s="311"/>
    </row>
    <row r="16" spans="1:75" s="1" customFormat="1" ht="12.6" customHeight="1" x14ac:dyDescent="0.2">
      <c r="C16" s="321" t="s">
        <v>188</v>
      </c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17">
        <v>10</v>
      </c>
      <c r="V16" s="317"/>
      <c r="W16" s="322">
        <v>3234210000</v>
      </c>
      <c r="X16" s="322"/>
      <c r="Y16" s="322"/>
      <c r="Z16" s="322"/>
      <c r="AA16" s="322"/>
      <c r="AB16" s="322"/>
      <c r="AC16" s="322"/>
      <c r="AD16" s="322"/>
      <c r="AE16" s="323" t="s">
        <v>22</v>
      </c>
      <c r="AF16" s="323"/>
      <c r="AG16" s="323"/>
      <c r="AH16" s="323"/>
      <c r="AI16" s="323"/>
      <c r="AJ16" s="323"/>
      <c r="AK16" s="323"/>
      <c r="AL16" s="323"/>
      <c r="AM16" s="323"/>
      <c r="AN16" s="324">
        <v>0</v>
      </c>
      <c r="AO16" s="324"/>
      <c r="AP16" s="324"/>
      <c r="AQ16" s="324"/>
      <c r="AR16" s="324"/>
      <c r="AS16" s="324"/>
      <c r="AT16" s="324"/>
      <c r="AU16" s="324"/>
      <c r="AV16" s="324"/>
      <c r="AW16" s="325">
        <v>-281874</v>
      </c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>
        <v>-2647675</v>
      </c>
      <c r="BI16" s="325"/>
      <c r="BJ16" s="325"/>
      <c r="BK16" s="325"/>
      <c r="BL16" s="325"/>
      <c r="BM16" s="325"/>
      <c r="BN16" s="325"/>
      <c r="BO16" s="325"/>
      <c r="BP16" s="312">
        <v>664</v>
      </c>
      <c r="BQ16" s="313"/>
      <c r="BR16" s="313"/>
      <c r="BS16" s="313"/>
      <c r="BT16" s="313"/>
      <c r="BU16" s="314"/>
      <c r="BV16" s="315">
        <v>305325</v>
      </c>
      <c r="BW16" s="315"/>
    </row>
    <row r="17" spans="3:76" s="1" customFormat="1" ht="12.6" customHeight="1" x14ac:dyDescent="0.2">
      <c r="C17" s="316" t="s">
        <v>189</v>
      </c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7">
        <v>11</v>
      </c>
      <c r="V17" s="317"/>
      <c r="W17" s="318" t="s">
        <v>22</v>
      </c>
      <c r="X17" s="318"/>
      <c r="Y17" s="318"/>
      <c r="Z17" s="318"/>
      <c r="AA17" s="318"/>
      <c r="AB17" s="318"/>
      <c r="AC17" s="318"/>
      <c r="AD17" s="318"/>
      <c r="AE17" s="319" t="s">
        <v>22</v>
      </c>
      <c r="AF17" s="319"/>
      <c r="AG17" s="319"/>
      <c r="AH17" s="319"/>
      <c r="AI17" s="319"/>
      <c r="AJ17" s="319"/>
      <c r="AK17" s="319"/>
      <c r="AL17" s="319"/>
      <c r="AM17" s="319"/>
      <c r="AN17" s="319" t="s">
        <v>22</v>
      </c>
      <c r="AO17" s="319"/>
      <c r="AP17" s="319"/>
      <c r="AQ17" s="319"/>
      <c r="AR17" s="319"/>
      <c r="AS17" s="319"/>
      <c r="AT17" s="319"/>
      <c r="AU17" s="319"/>
      <c r="AV17" s="319"/>
      <c r="AW17" s="320">
        <v>0</v>
      </c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>
        <v>0</v>
      </c>
      <c r="BI17" s="320"/>
      <c r="BJ17" s="320"/>
      <c r="BK17" s="320"/>
      <c r="BL17" s="320"/>
      <c r="BM17" s="320"/>
      <c r="BN17" s="320"/>
      <c r="BO17" s="320"/>
      <c r="BP17" s="320">
        <v>0</v>
      </c>
      <c r="BQ17" s="320"/>
      <c r="BR17" s="320"/>
      <c r="BS17" s="320"/>
      <c r="BT17" s="320"/>
      <c r="BU17" s="320"/>
      <c r="BV17" s="326">
        <v>0</v>
      </c>
      <c r="BW17" s="326"/>
    </row>
    <row r="18" spans="3:76" s="1" customFormat="1" ht="12.6" customHeight="1" x14ac:dyDescent="0.2">
      <c r="C18" s="327" t="s">
        <v>190</v>
      </c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8">
        <v>100</v>
      </c>
      <c r="V18" s="328"/>
      <c r="W18" s="322">
        <v>3234210000</v>
      </c>
      <c r="X18" s="322"/>
      <c r="Y18" s="322"/>
      <c r="Z18" s="322"/>
      <c r="AA18" s="322"/>
      <c r="AB18" s="322"/>
      <c r="AC18" s="322"/>
      <c r="AD18" s="322"/>
      <c r="AE18" s="323" t="s">
        <v>22</v>
      </c>
      <c r="AF18" s="323"/>
      <c r="AG18" s="323"/>
      <c r="AH18" s="323"/>
      <c r="AI18" s="323"/>
      <c r="AJ18" s="323"/>
      <c r="AK18" s="323"/>
      <c r="AL18" s="323"/>
      <c r="AM18" s="323"/>
      <c r="AN18" s="323" t="s">
        <v>22</v>
      </c>
      <c r="AO18" s="323"/>
      <c r="AP18" s="323"/>
      <c r="AQ18" s="323"/>
      <c r="AR18" s="323"/>
      <c r="AS18" s="323"/>
      <c r="AT18" s="323"/>
      <c r="AU18" s="323"/>
      <c r="AV18" s="323"/>
      <c r="AW18" s="325">
        <v>-281874</v>
      </c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>
        <v>-2647675</v>
      </c>
      <c r="BI18" s="325"/>
      <c r="BJ18" s="325"/>
      <c r="BK18" s="325"/>
      <c r="BL18" s="325"/>
      <c r="BM18" s="325"/>
      <c r="BN18" s="325"/>
      <c r="BO18" s="325"/>
      <c r="BP18" s="312">
        <v>664</v>
      </c>
      <c r="BQ18" s="313"/>
      <c r="BR18" s="313"/>
      <c r="BS18" s="313"/>
      <c r="BT18" s="313"/>
      <c r="BU18" s="314"/>
      <c r="BV18" s="315">
        <v>305325</v>
      </c>
      <c r="BW18" s="315"/>
      <c r="BX18" s="1">
        <v>2717319</v>
      </c>
    </row>
    <row r="19" spans="3:76" s="1" customFormat="1" ht="23.85" customHeight="1" x14ac:dyDescent="0.2">
      <c r="C19" s="316" t="s">
        <v>191</v>
      </c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29">
        <v>200</v>
      </c>
      <c r="V19" s="329"/>
      <c r="W19" s="319" t="s">
        <v>22</v>
      </c>
      <c r="X19" s="319"/>
      <c r="Y19" s="319"/>
      <c r="Z19" s="319"/>
      <c r="AA19" s="319"/>
      <c r="AB19" s="319"/>
      <c r="AC19" s="319"/>
      <c r="AD19" s="319"/>
      <c r="AE19" s="319" t="s">
        <v>22</v>
      </c>
      <c r="AF19" s="319"/>
      <c r="AG19" s="319"/>
      <c r="AH19" s="319"/>
      <c r="AI19" s="319"/>
      <c r="AJ19" s="319"/>
      <c r="AK19" s="319"/>
      <c r="AL19" s="319"/>
      <c r="AM19" s="319"/>
      <c r="AN19" s="319" t="s">
        <v>22</v>
      </c>
      <c r="AO19" s="319"/>
      <c r="AP19" s="319"/>
      <c r="AQ19" s="319"/>
      <c r="AR19" s="319"/>
      <c r="AS19" s="319"/>
      <c r="AT19" s="319"/>
      <c r="AU19" s="319"/>
      <c r="AV19" s="319"/>
      <c r="AW19" s="320">
        <v>0</v>
      </c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30">
        <v>1500641</v>
      </c>
      <c r="BI19" s="330"/>
      <c r="BJ19" s="330"/>
      <c r="BK19" s="330"/>
      <c r="BL19" s="330"/>
      <c r="BM19" s="330"/>
      <c r="BN19" s="330"/>
      <c r="BO19" s="330"/>
      <c r="BP19" s="331"/>
      <c r="BQ19" s="332"/>
      <c r="BR19" s="332"/>
      <c r="BS19" s="332"/>
      <c r="BT19" s="332"/>
      <c r="BU19" s="333"/>
      <c r="BV19" s="315">
        <v>1373785</v>
      </c>
      <c r="BW19" s="315"/>
    </row>
    <row r="20" spans="3:76" s="1" customFormat="1" ht="12.6" customHeight="1" x14ac:dyDescent="0.2">
      <c r="C20" s="327" t="s">
        <v>192</v>
      </c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36">
        <v>210</v>
      </c>
      <c r="V20" s="336"/>
      <c r="W20" s="319" t="s">
        <v>22</v>
      </c>
      <c r="X20" s="319"/>
      <c r="Y20" s="319"/>
      <c r="Z20" s="319"/>
      <c r="AA20" s="319"/>
      <c r="AB20" s="319"/>
      <c r="AC20" s="319"/>
      <c r="AD20" s="319"/>
      <c r="AE20" s="319" t="s">
        <v>22</v>
      </c>
      <c r="AF20" s="319"/>
      <c r="AG20" s="319"/>
      <c r="AH20" s="319"/>
      <c r="AI20" s="319"/>
      <c r="AJ20" s="319"/>
      <c r="AK20" s="319"/>
      <c r="AL20" s="319"/>
      <c r="AM20" s="319"/>
      <c r="AN20" s="319" t="s">
        <v>22</v>
      </c>
      <c r="AO20" s="319"/>
      <c r="AP20" s="319"/>
      <c r="AQ20" s="319"/>
      <c r="AR20" s="319"/>
      <c r="AS20" s="319"/>
      <c r="AT20" s="319"/>
      <c r="AU20" s="319"/>
      <c r="AV20" s="319"/>
      <c r="AW20" s="320">
        <v>0</v>
      </c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30">
        <v>1500641</v>
      </c>
      <c r="BI20" s="330"/>
      <c r="BJ20" s="330"/>
      <c r="BK20" s="330"/>
      <c r="BL20" s="330"/>
      <c r="BM20" s="330"/>
      <c r="BN20" s="330"/>
      <c r="BO20" s="330"/>
      <c r="BP20" s="331"/>
      <c r="BQ20" s="332"/>
      <c r="BR20" s="332"/>
      <c r="BS20" s="332"/>
      <c r="BT20" s="332"/>
      <c r="BU20" s="333"/>
      <c r="BV20" s="315">
        <v>1373785</v>
      </c>
      <c r="BW20" s="315"/>
    </row>
    <row r="21" spans="3:76" s="1" customFormat="1" ht="23.85" customHeight="1" x14ac:dyDescent="0.2">
      <c r="C21" s="321" t="s">
        <v>193</v>
      </c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34">
        <v>220</v>
      </c>
      <c r="V21" s="334"/>
      <c r="W21" s="323" t="s">
        <v>22</v>
      </c>
      <c r="X21" s="323"/>
      <c r="Y21" s="323"/>
      <c r="Z21" s="323"/>
      <c r="AA21" s="323"/>
      <c r="AB21" s="323"/>
      <c r="AC21" s="323"/>
      <c r="AD21" s="323"/>
      <c r="AE21" s="323" t="s">
        <v>22</v>
      </c>
      <c r="AF21" s="323"/>
      <c r="AG21" s="323"/>
      <c r="AH21" s="323"/>
      <c r="AI21" s="323"/>
      <c r="AJ21" s="323"/>
      <c r="AK21" s="323"/>
      <c r="AL21" s="323"/>
      <c r="AM21" s="323"/>
      <c r="AN21" s="324">
        <v>0</v>
      </c>
      <c r="AO21" s="324"/>
      <c r="AP21" s="324"/>
      <c r="AQ21" s="324"/>
      <c r="AR21" s="324"/>
      <c r="AS21" s="324"/>
      <c r="AT21" s="324"/>
      <c r="AU21" s="324"/>
      <c r="AV21" s="324"/>
      <c r="AW21" s="335">
        <v>0</v>
      </c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>
        <v>-9572</v>
      </c>
      <c r="BI21" s="335"/>
      <c r="BJ21" s="335"/>
      <c r="BK21" s="335"/>
      <c r="BL21" s="335"/>
      <c r="BM21" s="335"/>
      <c r="BN21" s="335"/>
      <c r="BO21" s="335"/>
      <c r="BP21" s="335">
        <v>-664</v>
      </c>
      <c r="BQ21" s="335"/>
      <c r="BR21" s="335"/>
      <c r="BS21" s="335"/>
      <c r="BT21" s="335"/>
      <c r="BU21" s="335"/>
      <c r="BV21" s="326">
        <v>-10236</v>
      </c>
      <c r="BW21" s="326"/>
    </row>
    <row r="22" spans="3:76" s="1" customFormat="1" ht="12.6" customHeight="1" x14ac:dyDescent="0.2">
      <c r="C22" s="327" t="s">
        <v>108</v>
      </c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132"/>
      <c r="V22" s="132"/>
      <c r="W22" s="89"/>
      <c r="X22" s="72"/>
      <c r="Y22" s="72"/>
      <c r="Z22" s="72"/>
      <c r="AA22" s="72"/>
      <c r="AB22" s="72"/>
      <c r="AC22" s="72"/>
      <c r="AD22" s="72"/>
      <c r="AE22" s="89"/>
      <c r="AF22" s="72"/>
      <c r="AG22" s="72"/>
      <c r="AH22" s="72"/>
      <c r="AI22" s="72"/>
      <c r="AJ22" s="72"/>
      <c r="AK22" s="72"/>
      <c r="AL22" s="72"/>
      <c r="AM22" s="72"/>
      <c r="AN22" s="89"/>
      <c r="AO22" s="72"/>
      <c r="AP22" s="72"/>
      <c r="AQ22" s="72"/>
      <c r="AR22" s="72"/>
      <c r="AS22" s="72"/>
      <c r="AT22" s="72"/>
      <c r="AU22" s="72"/>
      <c r="AV22" s="72"/>
      <c r="AW22" s="89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337">
        <v>0</v>
      </c>
      <c r="BI22" s="337"/>
      <c r="BJ22" s="337"/>
      <c r="BK22" s="337"/>
      <c r="BL22" s="337"/>
      <c r="BM22" s="337"/>
      <c r="BN22" s="337"/>
      <c r="BO22" s="337"/>
      <c r="BP22" s="89"/>
      <c r="BQ22" s="72"/>
      <c r="BR22" s="72"/>
      <c r="BS22" s="72"/>
      <c r="BT22" s="72"/>
      <c r="BU22" s="72"/>
      <c r="BV22" s="338">
        <v>0</v>
      </c>
      <c r="BW22" s="338"/>
    </row>
    <row r="23" spans="3:76" s="1" customFormat="1" ht="23.85" customHeight="1" x14ac:dyDescent="0.2">
      <c r="C23" s="327" t="s">
        <v>194</v>
      </c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39">
        <v>221</v>
      </c>
      <c r="V23" s="339"/>
      <c r="W23" s="318" t="s">
        <v>22</v>
      </c>
      <c r="X23" s="318"/>
      <c r="Y23" s="318"/>
      <c r="Z23" s="318"/>
      <c r="AA23" s="318"/>
      <c r="AB23" s="318"/>
      <c r="AC23" s="318"/>
      <c r="AD23" s="318"/>
      <c r="AE23" s="319" t="s">
        <v>22</v>
      </c>
      <c r="AF23" s="319"/>
      <c r="AG23" s="319"/>
      <c r="AH23" s="319"/>
      <c r="AI23" s="319"/>
      <c r="AJ23" s="319"/>
      <c r="AK23" s="319"/>
      <c r="AL23" s="319"/>
      <c r="AM23" s="319"/>
      <c r="AN23" s="319" t="s">
        <v>22</v>
      </c>
      <c r="AO23" s="319"/>
      <c r="AP23" s="319"/>
      <c r="AQ23" s="319"/>
      <c r="AR23" s="319"/>
      <c r="AS23" s="319"/>
      <c r="AT23" s="319"/>
      <c r="AU23" s="319"/>
      <c r="AV23" s="319"/>
      <c r="AW23" s="320">
        <v>0</v>
      </c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>
        <v>0</v>
      </c>
      <c r="BI23" s="320"/>
      <c r="BJ23" s="320"/>
      <c r="BK23" s="320"/>
      <c r="BL23" s="320"/>
      <c r="BM23" s="320"/>
      <c r="BN23" s="320"/>
      <c r="BO23" s="320"/>
      <c r="BP23" s="320">
        <v>0</v>
      </c>
      <c r="BQ23" s="320"/>
      <c r="BR23" s="320"/>
      <c r="BS23" s="320"/>
      <c r="BT23" s="320"/>
      <c r="BU23" s="320"/>
      <c r="BV23" s="326">
        <v>0</v>
      </c>
      <c r="BW23" s="326"/>
    </row>
    <row r="24" spans="3:76" s="1" customFormat="1" ht="23.85" customHeight="1" x14ac:dyDescent="0.2">
      <c r="C24" s="327" t="s">
        <v>195</v>
      </c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40">
        <v>222</v>
      </c>
      <c r="V24" s="340"/>
      <c r="W24" s="319" t="s">
        <v>22</v>
      </c>
      <c r="X24" s="319"/>
      <c r="Y24" s="319"/>
      <c r="Z24" s="319"/>
      <c r="AA24" s="319"/>
      <c r="AB24" s="319"/>
      <c r="AC24" s="319"/>
      <c r="AD24" s="319"/>
      <c r="AE24" s="319" t="s">
        <v>22</v>
      </c>
      <c r="AF24" s="319"/>
      <c r="AG24" s="319"/>
      <c r="AH24" s="319"/>
      <c r="AI24" s="319"/>
      <c r="AJ24" s="319"/>
      <c r="AK24" s="319"/>
      <c r="AL24" s="319"/>
      <c r="AM24" s="319"/>
      <c r="AN24" s="319" t="s">
        <v>22</v>
      </c>
      <c r="AO24" s="319"/>
      <c r="AP24" s="319"/>
      <c r="AQ24" s="319"/>
      <c r="AR24" s="319"/>
      <c r="AS24" s="319"/>
      <c r="AT24" s="319"/>
      <c r="AU24" s="319"/>
      <c r="AV24" s="319"/>
      <c r="AW24" s="319" t="s">
        <v>22</v>
      </c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20">
        <v>0</v>
      </c>
      <c r="BI24" s="320"/>
      <c r="BJ24" s="320"/>
      <c r="BK24" s="320"/>
      <c r="BL24" s="320"/>
      <c r="BM24" s="320"/>
      <c r="BN24" s="320"/>
      <c r="BO24" s="320"/>
      <c r="BP24" s="319" t="s">
        <v>22</v>
      </c>
      <c r="BQ24" s="319"/>
      <c r="BR24" s="319"/>
      <c r="BS24" s="319"/>
      <c r="BT24" s="319"/>
      <c r="BU24" s="319"/>
      <c r="BV24" s="326">
        <v>0</v>
      </c>
      <c r="BW24" s="326"/>
    </row>
    <row r="25" spans="3:76" s="44" customFormat="1" ht="35.1" customHeight="1" x14ac:dyDescent="0.2">
      <c r="C25" s="327" t="s">
        <v>196</v>
      </c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41">
        <v>223</v>
      </c>
      <c r="V25" s="341"/>
      <c r="W25" s="342" t="s">
        <v>22</v>
      </c>
      <c r="X25" s="342"/>
      <c r="Y25" s="342"/>
      <c r="Z25" s="342"/>
      <c r="AA25" s="342"/>
      <c r="AB25" s="342"/>
      <c r="AC25" s="342"/>
      <c r="AD25" s="342"/>
      <c r="AE25" s="343" t="s">
        <v>22</v>
      </c>
      <c r="AF25" s="343"/>
      <c r="AG25" s="343"/>
      <c r="AH25" s="343"/>
      <c r="AI25" s="343"/>
      <c r="AJ25" s="343"/>
      <c r="AK25" s="343"/>
      <c r="AL25" s="343"/>
      <c r="AM25" s="343"/>
      <c r="AN25" s="343" t="s">
        <v>22</v>
      </c>
      <c r="AO25" s="343"/>
      <c r="AP25" s="343"/>
      <c r="AQ25" s="343"/>
      <c r="AR25" s="343"/>
      <c r="AS25" s="343"/>
      <c r="AT25" s="343"/>
      <c r="AU25" s="343"/>
      <c r="AV25" s="343"/>
      <c r="AW25" s="344">
        <v>0</v>
      </c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>
        <v>0</v>
      </c>
      <c r="BI25" s="344"/>
      <c r="BJ25" s="344"/>
      <c r="BK25" s="344"/>
      <c r="BL25" s="344"/>
      <c r="BM25" s="344"/>
      <c r="BN25" s="344"/>
      <c r="BO25" s="344"/>
      <c r="BP25" s="344">
        <v>0</v>
      </c>
      <c r="BQ25" s="344"/>
      <c r="BR25" s="344"/>
      <c r="BS25" s="344"/>
      <c r="BT25" s="344"/>
      <c r="BU25" s="344"/>
      <c r="BV25" s="345">
        <v>0</v>
      </c>
      <c r="BW25" s="345"/>
    </row>
    <row r="26" spans="3:76" s="1" customFormat="1" ht="46.35" customHeight="1" x14ac:dyDescent="0.2">
      <c r="C26" s="327" t="s">
        <v>111</v>
      </c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39">
        <v>224</v>
      </c>
      <c r="V26" s="339"/>
      <c r="W26" s="318" t="s">
        <v>22</v>
      </c>
      <c r="X26" s="318"/>
      <c r="Y26" s="318"/>
      <c r="Z26" s="318"/>
      <c r="AA26" s="318"/>
      <c r="AB26" s="318"/>
      <c r="AC26" s="318"/>
      <c r="AD26" s="318"/>
      <c r="AE26" s="319" t="s">
        <v>22</v>
      </c>
      <c r="AF26" s="319"/>
      <c r="AG26" s="319"/>
      <c r="AH26" s="319"/>
      <c r="AI26" s="319"/>
      <c r="AJ26" s="319"/>
      <c r="AK26" s="319"/>
      <c r="AL26" s="319"/>
      <c r="AM26" s="319"/>
      <c r="AN26" s="319" t="s">
        <v>22</v>
      </c>
      <c r="AO26" s="319"/>
      <c r="AP26" s="319"/>
      <c r="AQ26" s="319"/>
      <c r="AR26" s="319"/>
      <c r="AS26" s="319"/>
      <c r="AT26" s="319"/>
      <c r="AU26" s="319"/>
      <c r="AV26" s="319"/>
      <c r="AW26" s="320">
        <v>0</v>
      </c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>
        <v>0</v>
      </c>
      <c r="BI26" s="320"/>
      <c r="BJ26" s="320"/>
      <c r="BK26" s="320"/>
      <c r="BL26" s="320"/>
      <c r="BM26" s="320"/>
      <c r="BN26" s="320"/>
      <c r="BO26" s="320"/>
      <c r="BP26" s="320">
        <v>0</v>
      </c>
      <c r="BQ26" s="320"/>
      <c r="BR26" s="320"/>
      <c r="BS26" s="320"/>
      <c r="BT26" s="320"/>
      <c r="BU26" s="320"/>
      <c r="BV26" s="326">
        <v>0</v>
      </c>
      <c r="BW26" s="326"/>
    </row>
    <row r="27" spans="3:76" s="1" customFormat="1" ht="23.85" customHeight="1" x14ac:dyDescent="0.2">
      <c r="C27" s="327" t="s">
        <v>112</v>
      </c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39">
        <v>225</v>
      </c>
      <c r="V27" s="339"/>
      <c r="W27" s="318" t="s">
        <v>22</v>
      </c>
      <c r="X27" s="318"/>
      <c r="Y27" s="318"/>
      <c r="Z27" s="318"/>
      <c r="AA27" s="318"/>
      <c r="AB27" s="318"/>
      <c r="AC27" s="318"/>
      <c r="AD27" s="318"/>
      <c r="AE27" s="319" t="s">
        <v>22</v>
      </c>
      <c r="AF27" s="319"/>
      <c r="AG27" s="319"/>
      <c r="AH27" s="319"/>
      <c r="AI27" s="319"/>
      <c r="AJ27" s="319"/>
      <c r="AK27" s="319"/>
      <c r="AL27" s="319"/>
      <c r="AM27" s="319"/>
      <c r="AN27" s="319" t="s">
        <v>22</v>
      </c>
      <c r="AO27" s="319"/>
      <c r="AP27" s="319"/>
      <c r="AQ27" s="319"/>
      <c r="AR27" s="319"/>
      <c r="AS27" s="319"/>
      <c r="AT27" s="319"/>
      <c r="AU27" s="319"/>
      <c r="AV27" s="319"/>
      <c r="AW27" s="320">
        <v>0</v>
      </c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>
        <v>0</v>
      </c>
      <c r="BQ27" s="320"/>
      <c r="BR27" s="320"/>
      <c r="BS27" s="320"/>
      <c r="BT27" s="320"/>
      <c r="BU27" s="320"/>
      <c r="BV27" s="326"/>
      <c r="BW27" s="326"/>
    </row>
    <row r="28" spans="3:76" s="1" customFormat="1" ht="23.85" customHeight="1" x14ac:dyDescent="0.2">
      <c r="C28" s="327" t="s">
        <v>113</v>
      </c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39">
        <v>226</v>
      </c>
      <c r="V28" s="339"/>
      <c r="W28" s="319" t="s">
        <v>22</v>
      </c>
      <c r="X28" s="319"/>
      <c r="Y28" s="319"/>
      <c r="Z28" s="319"/>
      <c r="AA28" s="319"/>
      <c r="AB28" s="319"/>
      <c r="AC28" s="319"/>
      <c r="AD28" s="319"/>
      <c r="AE28" s="319" t="s">
        <v>22</v>
      </c>
      <c r="AF28" s="319"/>
      <c r="AG28" s="319"/>
      <c r="AH28" s="319"/>
      <c r="AI28" s="319"/>
      <c r="AJ28" s="319"/>
      <c r="AK28" s="319"/>
      <c r="AL28" s="319"/>
      <c r="AM28" s="319"/>
      <c r="AN28" s="319" t="s">
        <v>22</v>
      </c>
      <c r="AO28" s="319"/>
      <c r="AP28" s="319"/>
      <c r="AQ28" s="319"/>
      <c r="AR28" s="319"/>
      <c r="AS28" s="319"/>
      <c r="AT28" s="319"/>
      <c r="AU28" s="319"/>
      <c r="AV28" s="319"/>
      <c r="AW28" s="319" t="s">
        <v>22</v>
      </c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20">
        <v>0</v>
      </c>
      <c r="BI28" s="320"/>
      <c r="BJ28" s="320"/>
      <c r="BK28" s="320"/>
      <c r="BL28" s="320"/>
      <c r="BM28" s="320"/>
      <c r="BN28" s="320"/>
      <c r="BO28" s="320"/>
      <c r="BP28" s="319" t="s">
        <v>22</v>
      </c>
      <c r="BQ28" s="319"/>
      <c r="BR28" s="319"/>
      <c r="BS28" s="319"/>
      <c r="BT28" s="319"/>
      <c r="BU28" s="319"/>
      <c r="BV28" s="326">
        <v>0</v>
      </c>
      <c r="BW28" s="326"/>
    </row>
    <row r="29" spans="3:76" s="1" customFormat="1" ht="23.85" customHeight="1" x14ac:dyDescent="0.2">
      <c r="C29" s="327" t="s">
        <v>197</v>
      </c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39">
        <v>227</v>
      </c>
      <c r="V29" s="339"/>
      <c r="W29" s="319" t="s">
        <v>22</v>
      </c>
      <c r="X29" s="319"/>
      <c r="Y29" s="319"/>
      <c r="Z29" s="319"/>
      <c r="AA29" s="319"/>
      <c r="AB29" s="319"/>
      <c r="AC29" s="319"/>
      <c r="AD29" s="319"/>
      <c r="AE29" s="319" t="s">
        <v>22</v>
      </c>
      <c r="AF29" s="319"/>
      <c r="AG29" s="319"/>
      <c r="AH29" s="319"/>
      <c r="AI29" s="319"/>
      <c r="AJ29" s="319"/>
      <c r="AK29" s="319"/>
      <c r="AL29" s="319"/>
      <c r="AM29" s="319"/>
      <c r="AN29" s="319" t="s">
        <v>22</v>
      </c>
      <c r="AO29" s="319"/>
      <c r="AP29" s="319"/>
      <c r="AQ29" s="319"/>
      <c r="AR29" s="319"/>
      <c r="AS29" s="319"/>
      <c r="AT29" s="319"/>
      <c r="AU29" s="319"/>
      <c r="AV29" s="319"/>
      <c r="AW29" s="319" t="s">
        <v>22</v>
      </c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20">
        <v>0</v>
      </c>
      <c r="BI29" s="320"/>
      <c r="BJ29" s="320"/>
      <c r="BK29" s="320"/>
      <c r="BL29" s="320"/>
      <c r="BM29" s="320"/>
      <c r="BN29" s="320"/>
      <c r="BO29" s="320"/>
      <c r="BP29" s="346">
        <v>0</v>
      </c>
      <c r="BQ29" s="346"/>
      <c r="BR29" s="346"/>
      <c r="BS29" s="346"/>
      <c r="BT29" s="346"/>
      <c r="BU29" s="346"/>
      <c r="BV29" s="326">
        <v>0</v>
      </c>
      <c r="BW29" s="326"/>
    </row>
    <row r="30" spans="3:76" s="45" customFormat="1" ht="23.85" customHeight="1" x14ac:dyDescent="0.2">
      <c r="C30" s="327" t="s">
        <v>115</v>
      </c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41">
        <v>228</v>
      </c>
      <c r="V30" s="341"/>
      <c r="W30" s="342" t="s">
        <v>22</v>
      </c>
      <c r="X30" s="342"/>
      <c r="Y30" s="342"/>
      <c r="Z30" s="342"/>
      <c r="AA30" s="342"/>
      <c r="AB30" s="342"/>
      <c r="AC30" s="342"/>
      <c r="AD30" s="342"/>
      <c r="AE30" s="343" t="s">
        <v>22</v>
      </c>
      <c r="AF30" s="343"/>
      <c r="AG30" s="343"/>
      <c r="AH30" s="343"/>
      <c r="AI30" s="343"/>
      <c r="AJ30" s="343"/>
      <c r="AK30" s="343"/>
      <c r="AL30" s="343"/>
      <c r="AM30" s="343"/>
      <c r="AN30" s="343" t="s">
        <v>22</v>
      </c>
      <c r="AO30" s="343"/>
      <c r="AP30" s="343"/>
      <c r="AQ30" s="343"/>
      <c r="AR30" s="343"/>
      <c r="AS30" s="343"/>
      <c r="AT30" s="343"/>
      <c r="AU30" s="343"/>
      <c r="AV30" s="343"/>
      <c r="AW30" s="344">
        <v>0</v>
      </c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>
        <v>0</v>
      </c>
      <c r="BI30" s="344"/>
      <c r="BJ30" s="344"/>
      <c r="BK30" s="344"/>
      <c r="BL30" s="344"/>
      <c r="BM30" s="344"/>
      <c r="BN30" s="344"/>
      <c r="BO30" s="344"/>
      <c r="BP30" s="344">
        <v>0</v>
      </c>
      <c r="BQ30" s="344"/>
      <c r="BR30" s="344"/>
      <c r="BS30" s="344"/>
      <c r="BT30" s="344"/>
      <c r="BU30" s="344"/>
      <c r="BV30" s="345">
        <v>0</v>
      </c>
      <c r="BW30" s="345"/>
    </row>
    <row r="31" spans="3:76" s="1" customFormat="1" ht="23.85" customHeight="1" thickBot="1" x14ac:dyDescent="0.25">
      <c r="C31" s="347" t="s">
        <v>116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8">
        <v>229</v>
      </c>
      <c r="V31" s="348"/>
      <c r="W31" s="349">
        <v>0</v>
      </c>
      <c r="X31" s="349"/>
      <c r="Y31" s="349"/>
      <c r="Z31" s="349"/>
      <c r="AA31" s="349"/>
      <c r="AB31" s="349"/>
      <c r="AC31" s="349"/>
      <c r="AD31" s="349"/>
      <c r="AE31" s="349">
        <v>0</v>
      </c>
      <c r="AF31" s="349"/>
      <c r="AG31" s="349"/>
      <c r="AH31" s="349"/>
      <c r="AI31" s="349"/>
      <c r="AJ31" s="349"/>
      <c r="AK31" s="349"/>
      <c r="AL31" s="349"/>
      <c r="AM31" s="349"/>
      <c r="AN31" s="349">
        <v>0</v>
      </c>
      <c r="AO31" s="349"/>
      <c r="AP31" s="349"/>
      <c r="AQ31" s="349"/>
      <c r="AR31" s="349"/>
      <c r="AS31" s="349"/>
      <c r="AT31" s="349"/>
      <c r="AU31" s="349"/>
      <c r="AV31" s="349"/>
      <c r="AW31" s="349">
        <v>0</v>
      </c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>
        <v>0</v>
      </c>
      <c r="BI31" s="349"/>
      <c r="BJ31" s="349"/>
      <c r="BK31" s="349"/>
      <c r="BL31" s="349"/>
      <c r="BM31" s="349"/>
      <c r="BN31" s="349"/>
      <c r="BO31" s="349"/>
      <c r="BP31" s="349">
        <v>0</v>
      </c>
      <c r="BQ31" s="349"/>
      <c r="BR31" s="349"/>
      <c r="BS31" s="349"/>
      <c r="BT31" s="349"/>
      <c r="BU31" s="349"/>
      <c r="BV31" s="350">
        <v>0</v>
      </c>
      <c r="BW31" s="350"/>
    </row>
    <row r="32" spans="3:76" s="1" customFormat="1" ht="11.25" customHeight="1" x14ac:dyDescent="0.2"/>
    <row r="33" spans="3:75" ht="12" thickBot="1" x14ac:dyDescent="0.25">
      <c r="BV33" s="4"/>
      <c r="BW33" s="4" t="s">
        <v>182</v>
      </c>
    </row>
    <row r="34" spans="3:75" s="1" customFormat="1" ht="13.35" customHeight="1" thickBot="1" x14ac:dyDescent="0.25">
      <c r="C34" s="230" t="s">
        <v>183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351" t="s">
        <v>16</v>
      </c>
      <c r="V34" s="351"/>
      <c r="W34" s="351" t="s">
        <v>184</v>
      </c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2" t="s">
        <v>71</v>
      </c>
      <c r="BQ34" s="352"/>
      <c r="BR34" s="352"/>
      <c r="BS34" s="352"/>
      <c r="BT34" s="352"/>
      <c r="BU34" s="352"/>
      <c r="BV34" s="303" t="s">
        <v>185</v>
      </c>
      <c r="BW34" s="303"/>
    </row>
    <row r="35" spans="3:75" s="45" customFormat="1" ht="46.35" customHeight="1" x14ac:dyDescent="0.2"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351"/>
      <c r="V35" s="351"/>
      <c r="W35" s="352" t="s">
        <v>65</v>
      </c>
      <c r="X35" s="352"/>
      <c r="Y35" s="352"/>
      <c r="Z35" s="352"/>
      <c r="AA35" s="352"/>
      <c r="AB35" s="352"/>
      <c r="AC35" s="352"/>
      <c r="AD35" s="352"/>
      <c r="AE35" s="352" t="s">
        <v>66</v>
      </c>
      <c r="AF35" s="352"/>
      <c r="AG35" s="352"/>
      <c r="AH35" s="352"/>
      <c r="AI35" s="352"/>
      <c r="AJ35" s="352"/>
      <c r="AK35" s="352"/>
      <c r="AL35" s="352"/>
      <c r="AM35" s="352"/>
      <c r="AN35" s="352" t="s">
        <v>186</v>
      </c>
      <c r="AO35" s="352"/>
      <c r="AP35" s="352"/>
      <c r="AQ35" s="352"/>
      <c r="AR35" s="352"/>
      <c r="AS35" s="352"/>
      <c r="AT35" s="352"/>
      <c r="AU35" s="352"/>
      <c r="AV35" s="352"/>
      <c r="AW35" s="353" t="s">
        <v>68</v>
      </c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2" t="s">
        <v>187</v>
      </c>
      <c r="BI35" s="352"/>
      <c r="BJ35" s="352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03"/>
      <c r="BW35" s="303"/>
    </row>
    <row r="36" spans="3:75" s="1" customFormat="1" ht="11.25" customHeight="1" x14ac:dyDescent="0.2">
      <c r="C36" s="234">
        <v>1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354">
        <v>2</v>
      </c>
      <c r="V36" s="354"/>
      <c r="W36" s="354">
        <v>3</v>
      </c>
      <c r="X36" s="354"/>
      <c r="Y36" s="354"/>
      <c r="Z36" s="354"/>
      <c r="AA36" s="354"/>
      <c r="AB36" s="354"/>
      <c r="AC36" s="354"/>
      <c r="AD36" s="354"/>
      <c r="AE36" s="354">
        <v>4</v>
      </c>
      <c r="AF36" s="354"/>
      <c r="AG36" s="354"/>
      <c r="AH36" s="354"/>
      <c r="AI36" s="354"/>
      <c r="AJ36" s="354"/>
      <c r="AK36" s="354"/>
      <c r="AL36" s="354"/>
      <c r="AM36" s="354"/>
      <c r="AN36" s="311">
        <v>5</v>
      </c>
      <c r="AO36" s="311"/>
      <c r="AP36" s="311"/>
      <c r="AQ36" s="311"/>
      <c r="AR36" s="311"/>
      <c r="AS36" s="311"/>
      <c r="AT36" s="311"/>
      <c r="AU36" s="311"/>
      <c r="AV36" s="311"/>
      <c r="AW36" s="311">
        <v>6</v>
      </c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>
        <v>7</v>
      </c>
      <c r="BI36" s="311"/>
      <c r="BJ36" s="311"/>
      <c r="BK36" s="311"/>
      <c r="BL36" s="311"/>
      <c r="BM36" s="311"/>
      <c r="BN36" s="311"/>
      <c r="BO36" s="311"/>
      <c r="BP36" s="311">
        <v>8</v>
      </c>
      <c r="BQ36" s="311"/>
      <c r="BR36" s="311"/>
      <c r="BS36" s="311"/>
      <c r="BT36" s="311"/>
      <c r="BU36" s="311"/>
      <c r="BV36" s="311">
        <v>9</v>
      </c>
      <c r="BW36" s="311"/>
    </row>
    <row r="37" spans="3:75" s="1" customFormat="1" ht="23.85" customHeight="1" x14ac:dyDescent="0.2">
      <c r="C37" s="321" t="s">
        <v>198</v>
      </c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60">
        <v>300</v>
      </c>
      <c r="V37" s="360"/>
      <c r="W37" s="361" t="s">
        <v>22</v>
      </c>
      <c r="X37" s="361"/>
      <c r="Y37" s="361"/>
      <c r="Z37" s="361"/>
      <c r="AA37" s="361"/>
      <c r="AB37" s="361"/>
      <c r="AC37" s="361"/>
      <c r="AD37" s="361"/>
      <c r="AE37" s="361" t="s">
        <v>22</v>
      </c>
      <c r="AF37" s="361"/>
      <c r="AG37" s="361"/>
      <c r="AH37" s="361"/>
      <c r="AI37" s="361"/>
      <c r="AJ37" s="361"/>
      <c r="AK37" s="361"/>
      <c r="AL37" s="361"/>
      <c r="AM37" s="361"/>
      <c r="AN37" s="361" t="s">
        <v>22</v>
      </c>
      <c r="AO37" s="361"/>
      <c r="AP37" s="361"/>
      <c r="AQ37" s="361"/>
      <c r="AR37" s="361"/>
      <c r="AS37" s="361"/>
      <c r="AT37" s="361"/>
      <c r="AU37" s="361"/>
      <c r="AV37" s="361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5" t="s">
        <v>22</v>
      </c>
      <c r="BI37" s="355"/>
      <c r="BJ37" s="355"/>
      <c r="BK37" s="355"/>
      <c r="BL37" s="355"/>
      <c r="BM37" s="355"/>
      <c r="BN37" s="355"/>
      <c r="BO37" s="355"/>
      <c r="BP37" s="355" t="s">
        <v>22</v>
      </c>
      <c r="BQ37" s="355"/>
      <c r="BR37" s="355"/>
      <c r="BS37" s="355"/>
      <c r="BT37" s="355"/>
      <c r="BU37" s="355"/>
      <c r="BV37" s="356"/>
      <c r="BW37" s="356"/>
    </row>
    <row r="38" spans="3:75" s="1" customFormat="1" ht="12.6" customHeight="1" x14ac:dyDescent="0.2">
      <c r="C38" s="327" t="s">
        <v>108</v>
      </c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73"/>
      <c r="V38" s="74"/>
      <c r="W38" s="75"/>
      <c r="X38" s="76"/>
      <c r="Y38" s="76"/>
      <c r="Z38" s="76"/>
      <c r="AA38" s="76"/>
      <c r="AB38" s="76"/>
      <c r="AC38" s="76"/>
      <c r="AD38" s="77"/>
      <c r="AE38" s="75"/>
      <c r="AF38" s="76"/>
      <c r="AG38" s="76"/>
      <c r="AH38" s="76"/>
      <c r="AI38" s="76"/>
      <c r="AJ38" s="76"/>
      <c r="AK38" s="76"/>
      <c r="AL38" s="76"/>
      <c r="AM38" s="77"/>
      <c r="AN38" s="75"/>
      <c r="AO38" s="76"/>
      <c r="AP38" s="76"/>
      <c r="AQ38" s="76"/>
      <c r="AR38" s="76"/>
      <c r="AS38" s="76"/>
      <c r="AT38" s="76"/>
      <c r="AU38" s="76"/>
      <c r="AV38" s="77"/>
      <c r="AW38" s="78"/>
      <c r="AX38" s="79"/>
      <c r="AY38" s="79"/>
      <c r="AZ38" s="79"/>
      <c r="BA38" s="79"/>
      <c r="BB38" s="79"/>
      <c r="BC38" s="79"/>
      <c r="BD38" s="79"/>
      <c r="BE38" s="79"/>
      <c r="BF38" s="79"/>
      <c r="BG38" s="80"/>
      <c r="BH38" s="78"/>
      <c r="BI38" s="79"/>
      <c r="BJ38" s="79"/>
      <c r="BK38" s="79"/>
      <c r="BL38" s="79"/>
      <c r="BM38" s="79"/>
      <c r="BN38" s="79"/>
      <c r="BO38" s="80"/>
      <c r="BP38" s="78"/>
      <c r="BQ38" s="79"/>
      <c r="BR38" s="79"/>
      <c r="BS38" s="79"/>
      <c r="BT38" s="79"/>
      <c r="BU38" s="80"/>
      <c r="BV38" s="81"/>
      <c r="BW38" s="82"/>
    </row>
    <row r="39" spans="3:75" s="1" customFormat="1" ht="12.6" customHeight="1" x14ac:dyDescent="0.2">
      <c r="C39" s="327" t="s">
        <v>199</v>
      </c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57">
        <v>310</v>
      </c>
      <c r="V39" s="357"/>
      <c r="W39" s="358" t="s">
        <v>22</v>
      </c>
      <c r="X39" s="358"/>
      <c r="Y39" s="358"/>
      <c r="Z39" s="358"/>
      <c r="AA39" s="358"/>
      <c r="AB39" s="358"/>
      <c r="AC39" s="358"/>
      <c r="AD39" s="358"/>
      <c r="AE39" s="358" t="s">
        <v>22</v>
      </c>
      <c r="AF39" s="358"/>
      <c r="AG39" s="358"/>
      <c r="AH39" s="358"/>
      <c r="AI39" s="358"/>
      <c r="AJ39" s="358"/>
      <c r="AK39" s="358"/>
      <c r="AL39" s="358"/>
      <c r="AM39" s="358"/>
      <c r="AN39" s="358" t="s">
        <v>22</v>
      </c>
      <c r="AO39" s="358"/>
      <c r="AP39" s="358"/>
      <c r="AQ39" s="358"/>
      <c r="AR39" s="358"/>
      <c r="AS39" s="358"/>
      <c r="AT39" s="358"/>
      <c r="AU39" s="358"/>
      <c r="AV39" s="358"/>
      <c r="AW39" s="359" t="s">
        <v>22</v>
      </c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 t="s">
        <v>22</v>
      </c>
      <c r="BI39" s="359"/>
      <c r="BJ39" s="359"/>
      <c r="BK39" s="359"/>
      <c r="BL39" s="359"/>
      <c r="BM39" s="359"/>
      <c r="BN39" s="359"/>
      <c r="BO39" s="359"/>
      <c r="BP39" s="359" t="s">
        <v>22</v>
      </c>
      <c r="BQ39" s="359"/>
      <c r="BR39" s="359"/>
      <c r="BS39" s="359"/>
      <c r="BT39" s="359"/>
      <c r="BU39" s="359"/>
      <c r="BV39" s="362" t="s">
        <v>22</v>
      </c>
      <c r="BW39" s="362"/>
    </row>
    <row r="40" spans="3:75" s="1" customFormat="1" ht="12.6" customHeight="1" x14ac:dyDescent="0.2">
      <c r="C40" s="327" t="s">
        <v>108</v>
      </c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73"/>
      <c r="V40" s="74"/>
      <c r="W40" s="75"/>
      <c r="X40" s="76"/>
      <c r="Y40" s="76"/>
      <c r="Z40" s="76"/>
      <c r="AA40" s="76"/>
      <c r="AB40" s="76"/>
      <c r="AC40" s="76"/>
      <c r="AD40" s="77"/>
      <c r="AE40" s="75"/>
      <c r="AF40" s="76"/>
      <c r="AG40" s="76"/>
      <c r="AH40" s="76"/>
      <c r="AI40" s="76"/>
      <c r="AJ40" s="76"/>
      <c r="AK40" s="76"/>
      <c r="AL40" s="76"/>
      <c r="AM40" s="77"/>
      <c r="AN40" s="75"/>
      <c r="AO40" s="76"/>
      <c r="AP40" s="76"/>
      <c r="AQ40" s="76"/>
      <c r="AR40" s="76"/>
      <c r="AS40" s="76"/>
      <c r="AT40" s="76"/>
      <c r="AU40" s="76"/>
      <c r="AV40" s="77"/>
      <c r="AW40" s="78"/>
      <c r="AX40" s="79"/>
      <c r="AY40" s="79"/>
      <c r="AZ40" s="79"/>
      <c r="BA40" s="79"/>
      <c r="BB40" s="79"/>
      <c r="BC40" s="79"/>
      <c r="BD40" s="79"/>
      <c r="BE40" s="79"/>
      <c r="BF40" s="79"/>
      <c r="BG40" s="80"/>
      <c r="BH40" s="78"/>
      <c r="BI40" s="79"/>
      <c r="BJ40" s="79"/>
      <c r="BK40" s="79"/>
      <c r="BL40" s="79"/>
      <c r="BM40" s="79"/>
      <c r="BN40" s="79"/>
      <c r="BO40" s="80"/>
      <c r="BP40" s="78"/>
      <c r="BQ40" s="79"/>
      <c r="BR40" s="79"/>
      <c r="BS40" s="79"/>
      <c r="BT40" s="79"/>
      <c r="BU40" s="80"/>
      <c r="BV40" s="81"/>
      <c r="BW40" s="82"/>
    </row>
    <row r="41" spans="3:75" s="1" customFormat="1" ht="12.6" customHeight="1" x14ac:dyDescent="0.2">
      <c r="C41" s="363" t="s">
        <v>200</v>
      </c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73"/>
      <c r="V41" s="74"/>
      <c r="W41" s="358" t="s">
        <v>22</v>
      </c>
      <c r="X41" s="358"/>
      <c r="Y41" s="358"/>
      <c r="Z41" s="358"/>
      <c r="AA41" s="358"/>
      <c r="AB41" s="358"/>
      <c r="AC41" s="358"/>
      <c r="AD41" s="358"/>
      <c r="AE41" s="358" t="s">
        <v>22</v>
      </c>
      <c r="AF41" s="358"/>
      <c r="AG41" s="358"/>
      <c r="AH41" s="358"/>
      <c r="AI41" s="358"/>
      <c r="AJ41" s="358"/>
      <c r="AK41" s="358"/>
      <c r="AL41" s="358"/>
      <c r="AM41" s="358"/>
      <c r="AN41" s="358" t="s">
        <v>22</v>
      </c>
      <c r="AO41" s="358"/>
      <c r="AP41" s="358"/>
      <c r="AQ41" s="358"/>
      <c r="AR41" s="358"/>
      <c r="AS41" s="358"/>
      <c r="AT41" s="358"/>
      <c r="AU41" s="358"/>
      <c r="AV41" s="358"/>
      <c r="AW41" s="359" t="s">
        <v>22</v>
      </c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 t="s">
        <v>22</v>
      </c>
      <c r="BI41" s="359"/>
      <c r="BJ41" s="359"/>
      <c r="BK41" s="359"/>
      <c r="BL41" s="359"/>
      <c r="BM41" s="359"/>
      <c r="BN41" s="359"/>
      <c r="BO41" s="359"/>
      <c r="BP41" s="359" t="s">
        <v>22</v>
      </c>
      <c r="BQ41" s="359"/>
      <c r="BR41" s="359"/>
      <c r="BS41" s="359"/>
      <c r="BT41" s="359"/>
      <c r="BU41" s="359"/>
      <c r="BV41" s="362" t="s">
        <v>22</v>
      </c>
      <c r="BW41" s="362"/>
    </row>
    <row r="42" spans="3:75" s="1" customFormat="1" ht="23.85" customHeight="1" x14ac:dyDescent="0.2">
      <c r="C42" s="363" t="s">
        <v>201</v>
      </c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73"/>
      <c r="V42" s="74"/>
      <c r="W42" s="358" t="s">
        <v>22</v>
      </c>
      <c r="X42" s="358"/>
      <c r="Y42" s="358"/>
      <c r="Z42" s="358"/>
      <c r="AA42" s="358"/>
      <c r="AB42" s="358"/>
      <c r="AC42" s="358"/>
      <c r="AD42" s="358"/>
      <c r="AE42" s="358" t="s">
        <v>22</v>
      </c>
      <c r="AF42" s="358"/>
      <c r="AG42" s="358"/>
      <c r="AH42" s="358"/>
      <c r="AI42" s="358"/>
      <c r="AJ42" s="358"/>
      <c r="AK42" s="358"/>
      <c r="AL42" s="358"/>
      <c r="AM42" s="358"/>
      <c r="AN42" s="358" t="s">
        <v>22</v>
      </c>
      <c r="AO42" s="358"/>
      <c r="AP42" s="358"/>
      <c r="AQ42" s="358"/>
      <c r="AR42" s="358"/>
      <c r="AS42" s="358"/>
      <c r="AT42" s="358"/>
      <c r="AU42" s="358"/>
      <c r="AV42" s="358"/>
      <c r="AW42" s="359" t="s">
        <v>22</v>
      </c>
      <c r="AX42" s="359"/>
      <c r="AY42" s="359"/>
      <c r="AZ42" s="359"/>
      <c r="BA42" s="359"/>
      <c r="BB42" s="359"/>
      <c r="BC42" s="359"/>
      <c r="BD42" s="359"/>
      <c r="BE42" s="359"/>
      <c r="BF42" s="359"/>
      <c r="BG42" s="359"/>
      <c r="BH42" s="359" t="s">
        <v>22</v>
      </c>
      <c r="BI42" s="359"/>
      <c r="BJ42" s="359"/>
      <c r="BK42" s="359"/>
      <c r="BL42" s="359"/>
      <c r="BM42" s="359"/>
      <c r="BN42" s="359"/>
      <c r="BO42" s="359"/>
      <c r="BP42" s="359" t="s">
        <v>22</v>
      </c>
      <c r="BQ42" s="359"/>
      <c r="BR42" s="359"/>
      <c r="BS42" s="359"/>
      <c r="BT42" s="359"/>
      <c r="BU42" s="359"/>
      <c r="BV42" s="362" t="s">
        <v>22</v>
      </c>
      <c r="BW42" s="362"/>
    </row>
    <row r="43" spans="3:75" s="1" customFormat="1" ht="23.85" customHeight="1" x14ac:dyDescent="0.2">
      <c r="C43" s="363" t="s">
        <v>202</v>
      </c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73"/>
      <c r="V43" s="74"/>
      <c r="W43" s="358" t="s">
        <v>22</v>
      </c>
      <c r="X43" s="358"/>
      <c r="Y43" s="358"/>
      <c r="Z43" s="358"/>
      <c r="AA43" s="358"/>
      <c r="AB43" s="358"/>
      <c r="AC43" s="358"/>
      <c r="AD43" s="358"/>
      <c r="AE43" s="358" t="s">
        <v>22</v>
      </c>
      <c r="AF43" s="358"/>
      <c r="AG43" s="358"/>
      <c r="AH43" s="358"/>
      <c r="AI43" s="358"/>
      <c r="AJ43" s="358"/>
      <c r="AK43" s="358"/>
      <c r="AL43" s="358"/>
      <c r="AM43" s="358"/>
      <c r="AN43" s="358" t="s">
        <v>22</v>
      </c>
      <c r="AO43" s="358"/>
      <c r="AP43" s="358"/>
      <c r="AQ43" s="358"/>
      <c r="AR43" s="358"/>
      <c r="AS43" s="358"/>
      <c r="AT43" s="358"/>
      <c r="AU43" s="358"/>
      <c r="AV43" s="358"/>
      <c r="AW43" s="359" t="s">
        <v>22</v>
      </c>
      <c r="AX43" s="359"/>
      <c r="AY43" s="359"/>
      <c r="AZ43" s="359"/>
      <c r="BA43" s="359"/>
      <c r="BB43" s="359"/>
      <c r="BC43" s="359"/>
      <c r="BD43" s="359"/>
      <c r="BE43" s="359"/>
      <c r="BF43" s="359"/>
      <c r="BG43" s="359"/>
      <c r="BH43" s="359" t="s">
        <v>22</v>
      </c>
      <c r="BI43" s="359"/>
      <c r="BJ43" s="359"/>
      <c r="BK43" s="359"/>
      <c r="BL43" s="359"/>
      <c r="BM43" s="359"/>
      <c r="BN43" s="359"/>
      <c r="BO43" s="359"/>
      <c r="BP43" s="359" t="s">
        <v>22</v>
      </c>
      <c r="BQ43" s="359"/>
      <c r="BR43" s="359"/>
      <c r="BS43" s="359"/>
      <c r="BT43" s="359"/>
      <c r="BU43" s="359"/>
      <c r="BV43" s="362" t="s">
        <v>22</v>
      </c>
      <c r="BW43" s="362"/>
    </row>
    <row r="44" spans="3:75" s="1" customFormat="1" ht="12.6" customHeight="1" x14ac:dyDescent="0.2">
      <c r="C44" s="363" t="s">
        <v>203</v>
      </c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57">
        <v>311</v>
      </c>
      <c r="V44" s="357"/>
      <c r="W44" s="358" t="s">
        <v>22</v>
      </c>
      <c r="X44" s="358"/>
      <c r="Y44" s="358"/>
      <c r="Z44" s="358"/>
      <c r="AA44" s="358"/>
      <c r="AB44" s="358"/>
      <c r="AC44" s="358"/>
      <c r="AD44" s="358"/>
      <c r="AE44" s="358" t="s">
        <v>22</v>
      </c>
      <c r="AF44" s="358"/>
      <c r="AG44" s="358"/>
      <c r="AH44" s="358"/>
      <c r="AI44" s="358"/>
      <c r="AJ44" s="358"/>
      <c r="AK44" s="358"/>
      <c r="AL44" s="358"/>
      <c r="AM44" s="358"/>
      <c r="AN44" s="358" t="s">
        <v>22</v>
      </c>
      <c r="AO44" s="358"/>
      <c r="AP44" s="358"/>
      <c r="AQ44" s="358"/>
      <c r="AR44" s="358"/>
      <c r="AS44" s="358"/>
      <c r="AT44" s="358"/>
      <c r="AU44" s="358"/>
      <c r="AV44" s="358"/>
      <c r="AW44" s="359" t="s">
        <v>22</v>
      </c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 t="s">
        <v>22</v>
      </c>
      <c r="BI44" s="359"/>
      <c r="BJ44" s="359"/>
      <c r="BK44" s="359"/>
      <c r="BL44" s="359"/>
      <c r="BM44" s="359"/>
      <c r="BN44" s="359"/>
      <c r="BO44" s="359"/>
      <c r="BP44" s="359" t="s">
        <v>22</v>
      </c>
      <c r="BQ44" s="359"/>
      <c r="BR44" s="359"/>
      <c r="BS44" s="359"/>
      <c r="BT44" s="359"/>
      <c r="BU44" s="359"/>
      <c r="BV44" s="362" t="s">
        <v>22</v>
      </c>
      <c r="BW44" s="362"/>
    </row>
    <row r="45" spans="3:75" s="1" customFormat="1" ht="12.6" customHeight="1" x14ac:dyDescent="0.2">
      <c r="C45" s="363" t="s">
        <v>204</v>
      </c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57">
        <v>312</v>
      </c>
      <c r="V45" s="357"/>
      <c r="W45" s="358" t="s">
        <v>22</v>
      </c>
      <c r="X45" s="358"/>
      <c r="Y45" s="358"/>
      <c r="Z45" s="358"/>
      <c r="AA45" s="358"/>
      <c r="AB45" s="358"/>
      <c r="AC45" s="358"/>
      <c r="AD45" s="358"/>
      <c r="AE45" s="358" t="s">
        <v>22</v>
      </c>
      <c r="AF45" s="358"/>
      <c r="AG45" s="358"/>
      <c r="AH45" s="358"/>
      <c r="AI45" s="358"/>
      <c r="AJ45" s="358"/>
      <c r="AK45" s="358"/>
      <c r="AL45" s="358"/>
      <c r="AM45" s="358"/>
      <c r="AN45" s="358" t="s">
        <v>22</v>
      </c>
      <c r="AO45" s="358"/>
      <c r="AP45" s="358"/>
      <c r="AQ45" s="358"/>
      <c r="AR45" s="358"/>
      <c r="AS45" s="358"/>
      <c r="AT45" s="358"/>
      <c r="AU45" s="358"/>
      <c r="AV45" s="358"/>
      <c r="AW45" s="359" t="s">
        <v>22</v>
      </c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359" t="s">
        <v>22</v>
      </c>
      <c r="BI45" s="359"/>
      <c r="BJ45" s="359"/>
      <c r="BK45" s="359"/>
      <c r="BL45" s="359"/>
      <c r="BM45" s="359"/>
      <c r="BN45" s="359"/>
      <c r="BO45" s="359"/>
      <c r="BP45" s="359" t="s">
        <v>22</v>
      </c>
      <c r="BQ45" s="359"/>
      <c r="BR45" s="359"/>
      <c r="BS45" s="359"/>
      <c r="BT45" s="359"/>
      <c r="BU45" s="359"/>
      <c r="BV45" s="362" t="s">
        <v>22</v>
      </c>
      <c r="BW45" s="362"/>
    </row>
    <row r="46" spans="3:75" s="1" customFormat="1" ht="23.85" customHeight="1" x14ac:dyDescent="0.2">
      <c r="C46" s="363" t="s">
        <v>205</v>
      </c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57">
        <v>313</v>
      </c>
      <c r="V46" s="357"/>
      <c r="W46" s="358" t="s">
        <v>22</v>
      </c>
      <c r="X46" s="358"/>
      <c r="Y46" s="358"/>
      <c r="Z46" s="358"/>
      <c r="AA46" s="358"/>
      <c r="AB46" s="358"/>
      <c r="AC46" s="358"/>
      <c r="AD46" s="358"/>
      <c r="AE46" s="358" t="s">
        <v>22</v>
      </c>
      <c r="AF46" s="358"/>
      <c r="AG46" s="358"/>
      <c r="AH46" s="358"/>
      <c r="AI46" s="358"/>
      <c r="AJ46" s="358"/>
      <c r="AK46" s="358"/>
      <c r="AL46" s="358"/>
      <c r="AM46" s="358"/>
      <c r="AN46" s="358" t="s">
        <v>22</v>
      </c>
      <c r="AO46" s="358"/>
      <c r="AP46" s="358"/>
      <c r="AQ46" s="358"/>
      <c r="AR46" s="358"/>
      <c r="AS46" s="358"/>
      <c r="AT46" s="358"/>
      <c r="AU46" s="358"/>
      <c r="AV46" s="358"/>
      <c r="AW46" s="359" t="s">
        <v>22</v>
      </c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359" t="s">
        <v>22</v>
      </c>
      <c r="BI46" s="359"/>
      <c r="BJ46" s="359"/>
      <c r="BK46" s="359"/>
      <c r="BL46" s="359"/>
      <c r="BM46" s="359"/>
      <c r="BN46" s="359"/>
      <c r="BO46" s="359"/>
      <c r="BP46" s="359" t="s">
        <v>22</v>
      </c>
      <c r="BQ46" s="359"/>
      <c r="BR46" s="359"/>
      <c r="BS46" s="359"/>
      <c r="BT46" s="359"/>
      <c r="BU46" s="359"/>
      <c r="BV46" s="362" t="s">
        <v>22</v>
      </c>
      <c r="BW46" s="362"/>
    </row>
    <row r="47" spans="3:75" s="1" customFormat="1" ht="23.85" customHeight="1" x14ac:dyDescent="0.2">
      <c r="C47" s="363" t="s">
        <v>206</v>
      </c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57">
        <v>314</v>
      </c>
      <c r="V47" s="357"/>
      <c r="W47" s="358" t="s">
        <v>22</v>
      </c>
      <c r="X47" s="358"/>
      <c r="Y47" s="358"/>
      <c r="Z47" s="358"/>
      <c r="AA47" s="358"/>
      <c r="AB47" s="358"/>
      <c r="AC47" s="358"/>
      <c r="AD47" s="358"/>
      <c r="AE47" s="358" t="s">
        <v>22</v>
      </c>
      <c r="AF47" s="358"/>
      <c r="AG47" s="358"/>
      <c r="AH47" s="358"/>
      <c r="AI47" s="358"/>
      <c r="AJ47" s="358"/>
      <c r="AK47" s="358"/>
      <c r="AL47" s="358"/>
      <c r="AM47" s="358"/>
      <c r="AN47" s="358" t="s">
        <v>22</v>
      </c>
      <c r="AO47" s="358"/>
      <c r="AP47" s="358"/>
      <c r="AQ47" s="358"/>
      <c r="AR47" s="358"/>
      <c r="AS47" s="358"/>
      <c r="AT47" s="358"/>
      <c r="AU47" s="358"/>
      <c r="AV47" s="358"/>
      <c r="AW47" s="359" t="s">
        <v>22</v>
      </c>
      <c r="AX47" s="359"/>
      <c r="AY47" s="359"/>
      <c r="AZ47" s="359"/>
      <c r="BA47" s="359"/>
      <c r="BB47" s="359"/>
      <c r="BC47" s="359"/>
      <c r="BD47" s="359"/>
      <c r="BE47" s="359"/>
      <c r="BF47" s="359"/>
      <c r="BG47" s="359"/>
      <c r="BH47" s="359" t="s">
        <v>22</v>
      </c>
      <c r="BI47" s="359"/>
      <c r="BJ47" s="359"/>
      <c r="BK47" s="359"/>
      <c r="BL47" s="359"/>
      <c r="BM47" s="359"/>
      <c r="BN47" s="359"/>
      <c r="BO47" s="359"/>
      <c r="BP47" s="359" t="s">
        <v>22</v>
      </c>
      <c r="BQ47" s="359"/>
      <c r="BR47" s="359"/>
      <c r="BS47" s="359"/>
      <c r="BT47" s="359"/>
      <c r="BU47" s="359"/>
      <c r="BV47" s="362" t="s">
        <v>22</v>
      </c>
      <c r="BW47" s="362"/>
    </row>
    <row r="48" spans="3:75" s="1" customFormat="1" ht="12.6" customHeight="1" x14ac:dyDescent="0.2">
      <c r="C48" s="363" t="s">
        <v>207</v>
      </c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57">
        <v>315</v>
      </c>
      <c r="V48" s="357"/>
      <c r="W48" s="358" t="s">
        <v>22</v>
      </c>
      <c r="X48" s="358"/>
      <c r="Y48" s="358"/>
      <c r="Z48" s="358"/>
      <c r="AA48" s="358"/>
      <c r="AB48" s="358"/>
      <c r="AC48" s="358"/>
      <c r="AD48" s="358"/>
      <c r="AE48" s="358" t="s">
        <v>22</v>
      </c>
      <c r="AF48" s="358"/>
      <c r="AG48" s="358"/>
      <c r="AH48" s="358"/>
      <c r="AI48" s="358"/>
      <c r="AJ48" s="358"/>
      <c r="AK48" s="358"/>
      <c r="AL48" s="358"/>
      <c r="AM48" s="358"/>
      <c r="AN48" s="358" t="s">
        <v>22</v>
      </c>
      <c r="AO48" s="358"/>
      <c r="AP48" s="358"/>
      <c r="AQ48" s="358"/>
      <c r="AR48" s="358"/>
      <c r="AS48" s="358"/>
      <c r="AT48" s="358"/>
      <c r="AU48" s="358"/>
      <c r="AV48" s="358"/>
      <c r="AW48" s="359" t="s">
        <v>22</v>
      </c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359" t="s">
        <v>22</v>
      </c>
      <c r="BI48" s="359"/>
      <c r="BJ48" s="359"/>
      <c r="BK48" s="359"/>
      <c r="BL48" s="359"/>
      <c r="BM48" s="359"/>
      <c r="BN48" s="359"/>
      <c r="BO48" s="359"/>
      <c r="BP48" s="359" t="s">
        <v>22</v>
      </c>
      <c r="BQ48" s="359"/>
      <c r="BR48" s="359"/>
      <c r="BS48" s="359"/>
      <c r="BT48" s="359"/>
      <c r="BU48" s="359"/>
      <c r="BV48" s="362" t="s">
        <v>22</v>
      </c>
      <c r="BW48" s="362"/>
    </row>
    <row r="49" spans="3:75" s="1" customFormat="1" ht="12.6" customHeight="1" x14ac:dyDescent="0.2">
      <c r="C49" s="363" t="s">
        <v>208</v>
      </c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57">
        <v>316</v>
      </c>
      <c r="V49" s="357"/>
      <c r="W49" s="358" t="s">
        <v>22</v>
      </c>
      <c r="X49" s="358"/>
      <c r="Y49" s="358"/>
      <c r="Z49" s="358"/>
      <c r="AA49" s="358"/>
      <c r="AB49" s="358"/>
      <c r="AC49" s="358"/>
      <c r="AD49" s="358"/>
      <c r="AE49" s="358" t="s">
        <v>22</v>
      </c>
      <c r="AF49" s="358"/>
      <c r="AG49" s="358"/>
      <c r="AH49" s="358"/>
      <c r="AI49" s="358"/>
      <c r="AJ49" s="358"/>
      <c r="AK49" s="358"/>
      <c r="AL49" s="358"/>
      <c r="AM49" s="358"/>
      <c r="AN49" s="358" t="s">
        <v>22</v>
      </c>
      <c r="AO49" s="358"/>
      <c r="AP49" s="358"/>
      <c r="AQ49" s="358"/>
      <c r="AR49" s="358"/>
      <c r="AS49" s="358"/>
      <c r="AT49" s="358"/>
      <c r="AU49" s="358"/>
      <c r="AV49" s="358"/>
      <c r="AW49" s="359" t="s">
        <v>22</v>
      </c>
      <c r="AX49" s="359"/>
      <c r="AY49" s="359"/>
      <c r="AZ49" s="359"/>
      <c r="BA49" s="359"/>
      <c r="BB49" s="359"/>
      <c r="BC49" s="359"/>
      <c r="BD49" s="359"/>
      <c r="BE49" s="359"/>
      <c r="BF49" s="359"/>
      <c r="BG49" s="359"/>
      <c r="BH49" s="359" t="s">
        <v>22</v>
      </c>
      <c r="BI49" s="359"/>
      <c r="BJ49" s="359"/>
      <c r="BK49" s="359"/>
      <c r="BL49" s="359"/>
      <c r="BM49" s="359"/>
      <c r="BN49" s="359"/>
      <c r="BO49" s="359"/>
      <c r="BP49" s="359" t="s">
        <v>22</v>
      </c>
      <c r="BQ49" s="359"/>
      <c r="BR49" s="359"/>
      <c r="BS49" s="359"/>
      <c r="BT49" s="359"/>
      <c r="BU49" s="359"/>
      <c r="BV49" s="362" t="s">
        <v>22</v>
      </c>
      <c r="BW49" s="362"/>
    </row>
    <row r="50" spans="3:75" s="1" customFormat="1" ht="12.6" customHeight="1" x14ac:dyDescent="0.2">
      <c r="C50" s="363" t="s">
        <v>209</v>
      </c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57">
        <v>317</v>
      </c>
      <c r="V50" s="357"/>
      <c r="W50" s="358" t="s">
        <v>22</v>
      </c>
      <c r="X50" s="358"/>
      <c r="Y50" s="358"/>
      <c r="Z50" s="358"/>
      <c r="AA50" s="358"/>
      <c r="AB50" s="358"/>
      <c r="AC50" s="358"/>
      <c r="AD50" s="358"/>
      <c r="AE50" s="358" t="s">
        <v>22</v>
      </c>
      <c r="AF50" s="358"/>
      <c r="AG50" s="358"/>
      <c r="AH50" s="358"/>
      <c r="AI50" s="358"/>
      <c r="AJ50" s="358"/>
      <c r="AK50" s="358"/>
      <c r="AL50" s="358"/>
      <c r="AM50" s="358"/>
      <c r="AN50" s="358" t="s">
        <v>22</v>
      </c>
      <c r="AO50" s="358"/>
      <c r="AP50" s="358"/>
      <c r="AQ50" s="358"/>
      <c r="AR50" s="358"/>
      <c r="AS50" s="358"/>
      <c r="AT50" s="358"/>
      <c r="AU50" s="358"/>
      <c r="AV50" s="358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59" t="s">
        <v>22</v>
      </c>
      <c r="BI50" s="359"/>
      <c r="BJ50" s="359"/>
      <c r="BK50" s="359"/>
      <c r="BL50" s="359"/>
      <c r="BM50" s="359"/>
      <c r="BN50" s="359"/>
      <c r="BO50" s="359"/>
      <c r="BP50" s="359">
        <v>-664</v>
      </c>
      <c r="BQ50" s="359"/>
      <c r="BR50" s="359"/>
      <c r="BS50" s="359"/>
      <c r="BT50" s="359"/>
      <c r="BU50" s="359"/>
      <c r="BV50" s="365">
        <v>-664000</v>
      </c>
      <c r="BW50" s="365"/>
    </row>
    <row r="51" spans="3:75" s="1" customFormat="1" ht="23.85" customHeight="1" x14ac:dyDescent="0.2">
      <c r="C51" s="363" t="s">
        <v>210</v>
      </c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57">
        <v>318</v>
      </c>
      <c r="V51" s="357"/>
      <c r="W51" s="358" t="s">
        <v>22</v>
      </c>
      <c r="X51" s="358"/>
      <c r="Y51" s="358"/>
      <c r="Z51" s="358"/>
      <c r="AA51" s="358"/>
      <c r="AB51" s="358"/>
      <c r="AC51" s="358"/>
      <c r="AD51" s="358"/>
      <c r="AE51" s="358" t="s">
        <v>22</v>
      </c>
      <c r="AF51" s="358"/>
      <c r="AG51" s="358"/>
      <c r="AH51" s="358"/>
      <c r="AI51" s="358"/>
      <c r="AJ51" s="358"/>
      <c r="AK51" s="358"/>
      <c r="AL51" s="358"/>
      <c r="AM51" s="358"/>
      <c r="AN51" s="358" t="s">
        <v>22</v>
      </c>
      <c r="AO51" s="358"/>
      <c r="AP51" s="358"/>
      <c r="AQ51" s="358"/>
      <c r="AR51" s="358"/>
      <c r="AS51" s="358"/>
      <c r="AT51" s="358"/>
      <c r="AU51" s="358"/>
      <c r="AV51" s="358"/>
      <c r="AW51" s="359" t="s">
        <v>22</v>
      </c>
      <c r="AX51" s="359"/>
      <c r="AY51" s="359"/>
      <c r="AZ51" s="359"/>
      <c r="BA51" s="359"/>
      <c r="BB51" s="359"/>
      <c r="BC51" s="359"/>
      <c r="BD51" s="359"/>
      <c r="BE51" s="359"/>
      <c r="BF51" s="359"/>
      <c r="BG51" s="359"/>
      <c r="BH51" s="359" t="s">
        <v>22</v>
      </c>
      <c r="BI51" s="359"/>
      <c r="BJ51" s="359"/>
      <c r="BK51" s="359"/>
      <c r="BL51" s="359"/>
      <c r="BM51" s="359"/>
      <c r="BN51" s="359"/>
      <c r="BO51" s="359"/>
      <c r="BP51" s="359" t="s">
        <v>22</v>
      </c>
      <c r="BQ51" s="359"/>
      <c r="BR51" s="359"/>
      <c r="BS51" s="359"/>
      <c r="BT51" s="359"/>
      <c r="BU51" s="359"/>
      <c r="BV51" s="362" t="s">
        <v>22</v>
      </c>
      <c r="BW51" s="362"/>
    </row>
    <row r="52" spans="3:75" s="1" customFormat="1" ht="24.4" customHeight="1" x14ac:dyDescent="0.2">
      <c r="C52" s="366" t="s">
        <v>211</v>
      </c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0">
        <v>400</v>
      </c>
      <c r="V52" s="360"/>
      <c r="W52" s="367">
        <v>3234210000</v>
      </c>
      <c r="X52" s="367"/>
      <c r="Y52" s="367"/>
      <c r="Z52" s="367"/>
      <c r="AA52" s="367"/>
      <c r="AB52" s="367"/>
      <c r="AC52" s="367"/>
      <c r="AD52" s="367"/>
      <c r="AE52" s="368">
        <v>0</v>
      </c>
      <c r="AF52" s="368"/>
      <c r="AG52" s="368"/>
      <c r="AH52" s="368"/>
      <c r="AI52" s="368"/>
      <c r="AJ52" s="368"/>
      <c r="AK52" s="368"/>
      <c r="AL52" s="368"/>
      <c r="AM52" s="368"/>
      <c r="AN52" s="368">
        <v>0</v>
      </c>
      <c r="AO52" s="368"/>
      <c r="AP52" s="368"/>
      <c r="AQ52" s="368"/>
      <c r="AR52" s="368"/>
      <c r="AS52" s="368"/>
      <c r="AT52" s="368"/>
      <c r="AU52" s="368"/>
      <c r="AV52" s="368"/>
      <c r="AW52" s="369">
        <v>-281874</v>
      </c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70">
        <v>-1156606</v>
      </c>
      <c r="BI52" s="370"/>
      <c r="BJ52" s="370"/>
      <c r="BK52" s="370"/>
      <c r="BL52" s="370"/>
      <c r="BM52" s="370"/>
      <c r="BN52" s="370"/>
      <c r="BO52" s="370"/>
      <c r="BP52" s="368"/>
      <c r="BQ52" s="368"/>
      <c r="BR52" s="368"/>
      <c r="BS52" s="368"/>
      <c r="BT52" s="368"/>
      <c r="BU52" s="368"/>
      <c r="BV52" s="315">
        <v>1795730</v>
      </c>
      <c r="BW52" s="315"/>
    </row>
    <row r="53" spans="3:75" s="1" customFormat="1" ht="12.6" customHeight="1" x14ac:dyDescent="0.2">
      <c r="C53" s="363" t="s">
        <v>212</v>
      </c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57">
        <v>401</v>
      </c>
      <c r="V53" s="357"/>
      <c r="W53" s="358" t="s">
        <v>22</v>
      </c>
      <c r="X53" s="358"/>
      <c r="Y53" s="358"/>
      <c r="Z53" s="358"/>
      <c r="AA53" s="358"/>
      <c r="AB53" s="358"/>
      <c r="AC53" s="358"/>
      <c r="AD53" s="358"/>
      <c r="AE53" s="358" t="s">
        <v>22</v>
      </c>
      <c r="AF53" s="358"/>
      <c r="AG53" s="358"/>
      <c r="AH53" s="358"/>
      <c r="AI53" s="358"/>
      <c r="AJ53" s="358"/>
      <c r="AK53" s="358"/>
      <c r="AL53" s="358"/>
      <c r="AM53" s="358"/>
      <c r="AN53" s="358" t="s">
        <v>22</v>
      </c>
      <c r="AO53" s="358"/>
      <c r="AP53" s="358"/>
      <c r="AQ53" s="358"/>
      <c r="AR53" s="358"/>
      <c r="AS53" s="358"/>
      <c r="AT53" s="358"/>
      <c r="AU53" s="358"/>
      <c r="AV53" s="358"/>
      <c r="AW53" s="359" t="s">
        <v>22</v>
      </c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 t="s">
        <v>22</v>
      </c>
      <c r="BI53" s="359"/>
      <c r="BJ53" s="359"/>
      <c r="BK53" s="359"/>
      <c r="BL53" s="359"/>
      <c r="BM53" s="359"/>
      <c r="BN53" s="359"/>
      <c r="BO53" s="359"/>
      <c r="BP53" s="359" t="s">
        <v>22</v>
      </c>
      <c r="BQ53" s="359"/>
      <c r="BR53" s="359"/>
      <c r="BS53" s="359"/>
      <c r="BT53" s="359"/>
      <c r="BU53" s="359"/>
      <c r="BV53" s="362" t="s">
        <v>22</v>
      </c>
      <c r="BW53" s="362"/>
    </row>
    <row r="54" spans="3:75" s="1" customFormat="1" ht="12.6" customHeight="1" x14ac:dyDescent="0.2">
      <c r="C54" s="321" t="s">
        <v>213</v>
      </c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60">
        <v>500</v>
      </c>
      <c r="V54" s="360"/>
      <c r="W54" s="367">
        <v>3234210000</v>
      </c>
      <c r="X54" s="367"/>
      <c r="Y54" s="367"/>
      <c r="Z54" s="367"/>
      <c r="AA54" s="367"/>
      <c r="AB54" s="367"/>
      <c r="AC54" s="367"/>
      <c r="AD54" s="367"/>
      <c r="AE54" s="368">
        <v>0</v>
      </c>
      <c r="AF54" s="368"/>
      <c r="AG54" s="368"/>
      <c r="AH54" s="368"/>
      <c r="AI54" s="368"/>
      <c r="AJ54" s="368"/>
      <c r="AK54" s="368"/>
      <c r="AL54" s="368"/>
      <c r="AM54" s="368"/>
      <c r="AN54" s="368">
        <v>0</v>
      </c>
      <c r="AO54" s="368"/>
      <c r="AP54" s="368"/>
      <c r="AQ54" s="368"/>
      <c r="AR54" s="368"/>
      <c r="AS54" s="368"/>
      <c r="AT54" s="368"/>
      <c r="AU54" s="368"/>
      <c r="AV54" s="368"/>
      <c r="AW54" s="369">
        <v>-281874</v>
      </c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70">
        <v>-1156606</v>
      </c>
      <c r="BI54" s="370"/>
      <c r="BJ54" s="370"/>
      <c r="BK54" s="370"/>
      <c r="BL54" s="370"/>
      <c r="BM54" s="370"/>
      <c r="BN54" s="370"/>
      <c r="BO54" s="370"/>
      <c r="BP54" s="368"/>
      <c r="BQ54" s="368"/>
      <c r="BR54" s="368"/>
      <c r="BS54" s="368"/>
      <c r="BT54" s="368"/>
      <c r="BU54" s="368"/>
      <c r="BV54" s="315">
        <v>1795730</v>
      </c>
      <c r="BW54" s="315"/>
    </row>
    <row r="55" spans="3:75" s="1" customFormat="1" ht="23.85" customHeight="1" x14ac:dyDescent="0.2">
      <c r="C55" s="321" t="s">
        <v>214</v>
      </c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60">
        <v>600</v>
      </c>
      <c r="V55" s="360"/>
      <c r="W55" s="368">
        <v>0</v>
      </c>
      <c r="X55" s="368"/>
      <c r="Y55" s="368"/>
      <c r="Z55" s="368"/>
      <c r="AA55" s="368"/>
      <c r="AB55" s="368"/>
      <c r="AC55" s="368"/>
      <c r="AD55" s="368"/>
      <c r="AE55" s="368">
        <v>0</v>
      </c>
      <c r="AF55" s="368"/>
      <c r="AG55" s="368"/>
      <c r="AH55" s="368"/>
      <c r="AI55" s="368"/>
      <c r="AJ55" s="368"/>
      <c r="AK55" s="368"/>
      <c r="AL55" s="368"/>
      <c r="AM55" s="368"/>
      <c r="AN55" s="368">
        <v>0</v>
      </c>
      <c r="AO55" s="368"/>
      <c r="AP55" s="368"/>
      <c r="AQ55" s="368"/>
      <c r="AR55" s="368"/>
      <c r="AS55" s="368"/>
      <c r="AT55" s="368"/>
      <c r="AU55" s="368"/>
      <c r="AV55" s="368"/>
      <c r="AW55" s="368">
        <v>0</v>
      </c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70"/>
      <c r="BI55" s="370"/>
      <c r="BJ55" s="370"/>
      <c r="BK55" s="370"/>
      <c r="BL55" s="370"/>
      <c r="BM55" s="370"/>
      <c r="BN55" s="370"/>
      <c r="BO55" s="370"/>
      <c r="BP55" s="326">
        <v>0</v>
      </c>
      <c r="BQ55" s="326"/>
      <c r="BR55" s="326"/>
      <c r="BS55" s="326"/>
      <c r="BT55" s="326"/>
      <c r="BU55" s="326"/>
      <c r="BV55" s="315"/>
      <c r="BW55" s="315"/>
    </row>
    <row r="56" spans="3:75" s="1" customFormat="1" ht="12.6" customHeight="1" x14ac:dyDescent="0.2">
      <c r="C56" s="327" t="s">
        <v>192</v>
      </c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57">
        <v>610</v>
      </c>
      <c r="V56" s="357"/>
      <c r="W56" s="358" t="s">
        <v>22</v>
      </c>
      <c r="X56" s="358"/>
      <c r="Y56" s="358"/>
      <c r="Z56" s="358"/>
      <c r="AA56" s="358"/>
      <c r="AB56" s="358"/>
      <c r="AC56" s="358"/>
      <c r="AD56" s="358"/>
      <c r="AE56" s="358" t="s">
        <v>22</v>
      </c>
      <c r="AF56" s="358"/>
      <c r="AG56" s="358"/>
      <c r="AH56" s="358"/>
      <c r="AI56" s="358"/>
      <c r="AJ56" s="358"/>
      <c r="AK56" s="358"/>
      <c r="AL56" s="358"/>
      <c r="AM56" s="358"/>
      <c r="AN56" s="358" t="s">
        <v>22</v>
      </c>
      <c r="AO56" s="358"/>
      <c r="AP56" s="358"/>
      <c r="AQ56" s="358"/>
      <c r="AR56" s="358"/>
      <c r="AS56" s="358"/>
      <c r="AT56" s="358"/>
      <c r="AU56" s="358"/>
      <c r="AV56" s="358"/>
      <c r="AW56" s="371">
        <v>0</v>
      </c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2">
        <v>19217661</v>
      </c>
      <c r="BI56" s="274"/>
      <c r="BJ56" s="274"/>
      <c r="BK56" s="274"/>
      <c r="BL56" s="274"/>
      <c r="BM56" s="274"/>
      <c r="BN56" s="274"/>
      <c r="BO56" s="275"/>
      <c r="BP56" s="371">
        <v>0</v>
      </c>
      <c r="BQ56" s="371"/>
      <c r="BR56" s="371"/>
      <c r="BS56" s="371"/>
      <c r="BT56" s="371"/>
      <c r="BU56" s="371"/>
      <c r="BV56" s="315">
        <v>19217661</v>
      </c>
      <c r="BW56" s="315"/>
    </row>
    <row r="57" spans="3:75" s="1" customFormat="1" ht="23.85" customHeight="1" x14ac:dyDescent="0.2">
      <c r="C57" s="321" t="s">
        <v>215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60">
        <v>620</v>
      </c>
      <c r="V57" s="360"/>
      <c r="W57" s="368">
        <v>0</v>
      </c>
      <c r="X57" s="368"/>
      <c r="Y57" s="368"/>
      <c r="Z57" s="368"/>
      <c r="AA57" s="368"/>
      <c r="AB57" s="368"/>
      <c r="AC57" s="368"/>
      <c r="AD57" s="368"/>
      <c r="AE57" s="373" t="s">
        <v>22</v>
      </c>
      <c r="AF57" s="373"/>
      <c r="AG57" s="373"/>
      <c r="AH57" s="373"/>
      <c r="AI57" s="373"/>
      <c r="AJ57" s="373"/>
      <c r="AK57" s="373"/>
      <c r="AL57" s="373"/>
      <c r="AM57" s="373"/>
      <c r="AN57" s="373" t="s">
        <v>22</v>
      </c>
      <c r="AO57" s="373"/>
      <c r="AP57" s="373"/>
      <c r="AQ57" s="373"/>
      <c r="AR57" s="373"/>
      <c r="AS57" s="373"/>
      <c r="AT57" s="373"/>
      <c r="AU57" s="373"/>
      <c r="AV57" s="373"/>
      <c r="AW57" s="326">
        <v>0</v>
      </c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70">
        <v>19217661</v>
      </c>
      <c r="BI57" s="370"/>
      <c r="BJ57" s="370"/>
      <c r="BK57" s="370"/>
      <c r="BL57" s="370"/>
      <c r="BM57" s="370"/>
      <c r="BN57" s="370"/>
      <c r="BO57" s="370"/>
      <c r="BP57" s="326"/>
      <c r="BQ57" s="326"/>
      <c r="BR57" s="326"/>
      <c r="BS57" s="326"/>
      <c r="BT57" s="326"/>
      <c r="BU57" s="326"/>
      <c r="BV57" s="315">
        <v>19217661</v>
      </c>
      <c r="BW57" s="315"/>
    </row>
    <row r="58" spans="3:75" s="45" customFormat="1" ht="12.6" customHeight="1" x14ac:dyDescent="0.2">
      <c r="C58" s="327" t="s">
        <v>108</v>
      </c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83"/>
      <c r="V58" s="84"/>
      <c r="W58" s="85"/>
      <c r="X58" s="86"/>
      <c r="Y58" s="86"/>
      <c r="Z58" s="86"/>
      <c r="AA58" s="86"/>
      <c r="AB58" s="86"/>
      <c r="AC58" s="86"/>
      <c r="AD58" s="87"/>
      <c r="AE58" s="85"/>
      <c r="AF58" s="86"/>
      <c r="AG58" s="86"/>
      <c r="AH58" s="86"/>
      <c r="AI58" s="86"/>
      <c r="AJ58" s="86"/>
      <c r="AK58" s="86"/>
      <c r="AL58" s="86"/>
      <c r="AM58" s="87"/>
      <c r="AN58" s="85"/>
      <c r="AO58" s="86"/>
      <c r="AP58" s="86"/>
      <c r="AQ58" s="86"/>
      <c r="AR58" s="86"/>
      <c r="AS58" s="86"/>
      <c r="AT58" s="86"/>
      <c r="AU58" s="86"/>
      <c r="AV58" s="87"/>
      <c r="AW58" s="374">
        <v>0</v>
      </c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>
        <v>0</v>
      </c>
      <c r="BI58" s="374"/>
      <c r="BJ58" s="374"/>
      <c r="BK58" s="374"/>
      <c r="BL58" s="374"/>
      <c r="BM58" s="374"/>
      <c r="BN58" s="374"/>
      <c r="BO58" s="374"/>
      <c r="BP58" s="374">
        <v>0</v>
      </c>
      <c r="BQ58" s="374"/>
      <c r="BR58" s="374"/>
      <c r="BS58" s="374"/>
      <c r="BT58" s="374"/>
      <c r="BU58" s="374"/>
      <c r="BV58" s="375">
        <v>0</v>
      </c>
      <c r="BW58" s="375"/>
    </row>
    <row r="59" spans="3:75" s="1" customFormat="1" ht="23.85" customHeight="1" x14ac:dyDescent="0.2">
      <c r="C59" s="327" t="s">
        <v>194</v>
      </c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57">
        <v>621</v>
      </c>
      <c r="V59" s="357"/>
      <c r="W59" s="358" t="s">
        <v>22</v>
      </c>
      <c r="X59" s="358"/>
      <c r="Y59" s="358"/>
      <c r="Z59" s="358"/>
      <c r="AA59" s="358"/>
      <c r="AB59" s="358"/>
      <c r="AC59" s="358"/>
      <c r="AD59" s="358"/>
      <c r="AE59" s="358" t="s">
        <v>22</v>
      </c>
      <c r="AF59" s="358"/>
      <c r="AG59" s="358"/>
      <c r="AH59" s="358"/>
      <c r="AI59" s="358"/>
      <c r="AJ59" s="358"/>
      <c r="AK59" s="358"/>
      <c r="AL59" s="358"/>
      <c r="AM59" s="358"/>
      <c r="AN59" s="358" t="s">
        <v>22</v>
      </c>
      <c r="AO59" s="358"/>
      <c r="AP59" s="358"/>
      <c r="AQ59" s="358"/>
      <c r="AR59" s="358"/>
      <c r="AS59" s="358"/>
      <c r="AT59" s="358"/>
      <c r="AU59" s="358"/>
      <c r="AV59" s="358"/>
      <c r="AW59" s="371">
        <v>0</v>
      </c>
      <c r="AX59" s="371"/>
      <c r="AY59" s="371"/>
      <c r="AZ59" s="371"/>
      <c r="BA59" s="371"/>
      <c r="BB59" s="371"/>
      <c r="BC59" s="371"/>
      <c r="BD59" s="371"/>
      <c r="BE59" s="371"/>
      <c r="BF59" s="371"/>
      <c r="BG59" s="371"/>
      <c r="BH59" s="371">
        <v>0</v>
      </c>
      <c r="BI59" s="371"/>
      <c r="BJ59" s="371"/>
      <c r="BK59" s="371"/>
      <c r="BL59" s="371"/>
      <c r="BM59" s="371"/>
      <c r="BN59" s="371"/>
      <c r="BO59" s="371"/>
      <c r="BP59" s="371">
        <v>0</v>
      </c>
      <c r="BQ59" s="371"/>
      <c r="BR59" s="371"/>
      <c r="BS59" s="371"/>
      <c r="BT59" s="371"/>
      <c r="BU59" s="371"/>
      <c r="BV59" s="326">
        <v>0</v>
      </c>
      <c r="BW59" s="326"/>
    </row>
    <row r="60" spans="3:75" s="45" customFormat="1" ht="23.85" customHeight="1" x14ac:dyDescent="0.2">
      <c r="C60" s="327" t="s">
        <v>195</v>
      </c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76">
        <v>622</v>
      </c>
      <c r="V60" s="376"/>
      <c r="W60" s="377" t="s">
        <v>22</v>
      </c>
      <c r="X60" s="377"/>
      <c r="Y60" s="377"/>
      <c r="Z60" s="377"/>
      <c r="AA60" s="377"/>
      <c r="AB60" s="377"/>
      <c r="AC60" s="377"/>
      <c r="AD60" s="377"/>
      <c r="AE60" s="377" t="s">
        <v>22</v>
      </c>
      <c r="AF60" s="377"/>
      <c r="AG60" s="377"/>
      <c r="AH60" s="377"/>
      <c r="AI60" s="377"/>
      <c r="AJ60" s="377"/>
      <c r="AK60" s="377"/>
      <c r="AL60" s="377"/>
      <c r="AM60" s="377"/>
      <c r="AN60" s="377" t="s">
        <v>22</v>
      </c>
      <c r="AO60" s="377"/>
      <c r="AP60" s="377"/>
      <c r="AQ60" s="377"/>
      <c r="AR60" s="377"/>
      <c r="AS60" s="377"/>
      <c r="AT60" s="377"/>
      <c r="AU60" s="377"/>
      <c r="AV60" s="377"/>
      <c r="AW60" s="378">
        <v>0</v>
      </c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>
        <v>0</v>
      </c>
      <c r="BI60" s="378"/>
      <c r="BJ60" s="378"/>
      <c r="BK60" s="378"/>
      <c r="BL60" s="378"/>
      <c r="BM60" s="378"/>
      <c r="BN60" s="378"/>
      <c r="BO60" s="378"/>
      <c r="BP60" s="378">
        <v>0</v>
      </c>
      <c r="BQ60" s="378"/>
      <c r="BR60" s="378"/>
      <c r="BS60" s="378"/>
      <c r="BT60" s="378"/>
      <c r="BU60" s="378"/>
      <c r="BV60" s="345">
        <v>0</v>
      </c>
      <c r="BW60" s="345"/>
    </row>
    <row r="61" spans="3:75" s="45" customFormat="1" ht="35.1" customHeight="1" thickBot="1" x14ac:dyDescent="0.25">
      <c r="C61" s="347" t="s">
        <v>196</v>
      </c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79">
        <v>623</v>
      </c>
      <c r="V61" s="379"/>
      <c r="W61" s="380">
        <v>0</v>
      </c>
      <c r="X61" s="380"/>
      <c r="Y61" s="380"/>
      <c r="Z61" s="380"/>
      <c r="AA61" s="380"/>
      <c r="AB61" s="380"/>
      <c r="AC61" s="380"/>
      <c r="AD61" s="380"/>
      <c r="AE61" s="380">
        <v>0</v>
      </c>
      <c r="AF61" s="380"/>
      <c r="AG61" s="380"/>
      <c r="AH61" s="380"/>
      <c r="AI61" s="380"/>
      <c r="AJ61" s="380"/>
      <c r="AK61" s="380"/>
      <c r="AL61" s="380"/>
      <c r="AM61" s="380"/>
      <c r="AN61" s="380">
        <v>0</v>
      </c>
      <c r="AO61" s="380"/>
      <c r="AP61" s="380"/>
      <c r="AQ61" s="380"/>
      <c r="AR61" s="380"/>
      <c r="AS61" s="380"/>
      <c r="AT61" s="380"/>
      <c r="AU61" s="380"/>
      <c r="AV61" s="380"/>
      <c r="AW61" s="380">
        <v>0</v>
      </c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>
        <v>0</v>
      </c>
      <c r="BI61" s="380"/>
      <c r="BJ61" s="380"/>
      <c r="BK61" s="380"/>
      <c r="BL61" s="380"/>
      <c r="BM61" s="380"/>
      <c r="BN61" s="380"/>
      <c r="BO61" s="380"/>
      <c r="BP61" s="380">
        <v>0</v>
      </c>
      <c r="BQ61" s="380"/>
      <c r="BR61" s="380"/>
      <c r="BS61" s="380"/>
      <c r="BT61" s="380"/>
      <c r="BU61" s="380"/>
      <c r="BV61" s="381">
        <v>0</v>
      </c>
      <c r="BW61" s="381"/>
    </row>
    <row r="62" spans="3:75" s="1" customFormat="1" ht="12" customHeight="1" x14ac:dyDescent="0.2">
      <c r="Y62" s="88"/>
      <c r="Z62" s="88"/>
      <c r="AA62" s="88"/>
      <c r="AB62" s="88"/>
      <c r="AC62" s="88"/>
      <c r="AD62" s="88"/>
      <c r="AE62" s="88"/>
    </row>
    <row r="63" spans="3:75" ht="12" thickBot="1" x14ac:dyDescent="0.25">
      <c r="BV63" s="4"/>
      <c r="BW63" s="4" t="s">
        <v>182</v>
      </c>
    </row>
    <row r="64" spans="3:75" s="1" customFormat="1" ht="13.35" customHeight="1" thickBot="1" x14ac:dyDescent="0.25">
      <c r="C64" s="382" t="s">
        <v>183</v>
      </c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51" t="s">
        <v>16</v>
      </c>
      <c r="V64" s="351"/>
      <c r="W64" s="383" t="s">
        <v>184</v>
      </c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383"/>
      <c r="BN64" s="383"/>
      <c r="BO64" s="383"/>
      <c r="BP64" s="352" t="s">
        <v>71</v>
      </c>
      <c r="BQ64" s="352"/>
      <c r="BR64" s="352"/>
      <c r="BS64" s="352"/>
      <c r="BT64" s="352"/>
      <c r="BU64" s="352"/>
      <c r="BV64" s="303" t="s">
        <v>185</v>
      </c>
      <c r="BW64" s="303"/>
    </row>
    <row r="65" spans="3:75" s="45" customFormat="1" ht="46.35" customHeight="1" x14ac:dyDescent="0.2"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51"/>
      <c r="V65" s="351"/>
      <c r="W65" s="352" t="s">
        <v>65</v>
      </c>
      <c r="X65" s="352"/>
      <c r="Y65" s="352"/>
      <c r="Z65" s="352"/>
      <c r="AA65" s="352"/>
      <c r="AB65" s="352"/>
      <c r="AC65" s="352"/>
      <c r="AD65" s="352"/>
      <c r="AE65" s="352" t="s">
        <v>66</v>
      </c>
      <c r="AF65" s="352"/>
      <c r="AG65" s="352"/>
      <c r="AH65" s="352"/>
      <c r="AI65" s="352"/>
      <c r="AJ65" s="352"/>
      <c r="AK65" s="352"/>
      <c r="AL65" s="352"/>
      <c r="AM65" s="352"/>
      <c r="AN65" s="352" t="s">
        <v>186</v>
      </c>
      <c r="AO65" s="352"/>
      <c r="AP65" s="352"/>
      <c r="AQ65" s="352"/>
      <c r="AR65" s="352"/>
      <c r="AS65" s="352"/>
      <c r="AT65" s="352"/>
      <c r="AU65" s="352"/>
      <c r="AV65" s="352"/>
      <c r="AW65" s="353" t="s">
        <v>68</v>
      </c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2" t="s">
        <v>187</v>
      </c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03"/>
      <c r="BW65" s="303"/>
    </row>
    <row r="66" spans="3:75" s="1" customFormat="1" ht="11.25" customHeight="1" x14ac:dyDescent="0.2">
      <c r="C66" s="354">
        <v>1</v>
      </c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>
        <v>2</v>
      </c>
      <c r="V66" s="354"/>
      <c r="W66" s="354">
        <v>3</v>
      </c>
      <c r="X66" s="354"/>
      <c r="Y66" s="354"/>
      <c r="Z66" s="354"/>
      <c r="AA66" s="354"/>
      <c r="AB66" s="354"/>
      <c r="AC66" s="354"/>
      <c r="AD66" s="354"/>
      <c r="AE66" s="354">
        <v>4</v>
      </c>
      <c r="AF66" s="354"/>
      <c r="AG66" s="354"/>
      <c r="AH66" s="354"/>
      <c r="AI66" s="354"/>
      <c r="AJ66" s="354"/>
      <c r="AK66" s="354"/>
      <c r="AL66" s="354"/>
      <c r="AM66" s="354"/>
      <c r="AN66" s="311">
        <v>5</v>
      </c>
      <c r="AO66" s="311"/>
      <c r="AP66" s="311"/>
      <c r="AQ66" s="311"/>
      <c r="AR66" s="311"/>
      <c r="AS66" s="311"/>
      <c r="AT66" s="311"/>
      <c r="AU66" s="311"/>
      <c r="AV66" s="311"/>
      <c r="AW66" s="311">
        <v>6</v>
      </c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>
        <v>7</v>
      </c>
      <c r="BI66" s="311"/>
      <c r="BJ66" s="311"/>
      <c r="BK66" s="311"/>
      <c r="BL66" s="311"/>
      <c r="BM66" s="311"/>
      <c r="BN66" s="311"/>
      <c r="BO66" s="311"/>
      <c r="BP66" s="311">
        <v>8</v>
      </c>
      <c r="BQ66" s="311"/>
      <c r="BR66" s="311"/>
      <c r="BS66" s="311"/>
      <c r="BT66" s="311"/>
      <c r="BU66" s="311"/>
      <c r="BV66" s="311">
        <v>9</v>
      </c>
      <c r="BW66" s="311"/>
    </row>
    <row r="67" spans="3:75" s="1" customFormat="1" ht="46.35" customHeight="1" x14ac:dyDescent="0.2">
      <c r="C67" s="327" t="s">
        <v>111</v>
      </c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57">
        <v>624</v>
      </c>
      <c r="V67" s="357"/>
      <c r="W67" s="358" t="s">
        <v>22</v>
      </c>
      <c r="X67" s="358"/>
      <c r="Y67" s="358"/>
      <c r="Z67" s="358"/>
      <c r="AA67" s="358"/>
      <c r="AB67" s="358"/>
      <c r="AC67" s="358"/>
      <c r="AD67" s="358"/>
      <c r="AE67" s="358" t="s">
        <v>22</v>
      </c>
      <c r="AF67" s="358"/>
      <c r="AG67" s="358"/>
      <c r="AH67" s="358"/>
      <c r="AI67" s="358"/>
      <c r="AJ67" s="358"/>
      <c r="AK67" s="358"/>
      <c r="AL67" s="358"/>
      <c r="AM67" s="358"/>
      <c r="AN67" s="358" t="s">
        <v>22</v>
      </c>
      <c r="AO67" s="358"/>
      <c r="AP67" s="358"/>
      <c r="AQ67" s="358"/>
      <c r="AR67" s="358"/>
      <c r="AS67" s="358"/>
      <c r="AT67" s="358"/>
      <c r="AU67" s="358"/>
      <c r="AV67" s="358"/>
      <c r="AW67" s="359" t="s">
        <v>22</v>
      </c>
      <c r="AX67" s="359"/>
      <c r="AY67" s="359"/>
      <c r="AZ67" s="359"/>
      <c r="BA67" s="359"/>
      <c r="BB67" s="359"/>
      <c r="BC67" s="359"/>
      <c r="BD67" s="359"/>
      <c r="BE67" s="359"/>
      <c r="BF67" s="359"/>
      <c r="BG67" s="359"/>
      <c r="BH67" s="359" t="s">
        <v>22</v>
      </c>
      <c r="BI67" s="359"/>
      <c r="BJ67" s="359"/>
      <c r="BK67" s="359"/>
      <c r="BL67" s="359"/>
      <c r="BM67" s="359"/>
      <c r="BN67" s="359"/>
      <c r="BO67" s="359"/>
      <c r="BP67" s="359" t="s">
        <v>22</v>
      </c>
      <c r="BQ67" s="359"/>
      <c r="BR67" s="359"/>
      <c r="BS67" s="359"/>
      <c r="BT67" s="359"/>
      <c r="BU67" s="359"/>
      <c r="BV67" s="362" t="s">
        <v>22</v>
      </c>
      <c r="BW67" s="362"/>
    </row>
    <row r="68" spans="3:75" s="1" customFormat="1" ht="23.85" customHeight="1" x14ac:dyDescent="0.2">
      <c r="C68" s="327" t="s">
        <v>112</v>
      </c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57">
        <v>625</v>
      </c>
      <c r="V68" s="357"/>
      <c r="W68" s="358" t="s">
        <v>22</v>
      </c>
      <c r="X68" s="358"/>
      <c r="Y68" s="358"/>
      <c r="Z68" s="358"/>
      <c r="AA68" s="358"/>
      <c r="AB68" s="358"/>
      <c r="AC68" s="358"/>
      <c r="AD68" s="358"/>
      <c r="AE68" s="358" t="s">
        <v>22</v>
      </c>
      <c r="AF68" s="358"/>
      <c r="AG68" s="358"/>
      <c r="AH68" s="358"/>
      <c r="AI68" s="358"/>
      <c r="AJ68" s="358"/>
      <c r="AK68" s="358"/>
      <c r="AL68" s="358"/>
      <c r="AM68" s="358"/>
      <c r="AN68" s="358" t="s">
        <v>22</v>
      </c>
      <c r="AO68" s="358"/>
      <c r="AP68" s="358"/>
      <c r="AQ68" s="358"/>
      <c r="AR68" s="358"/>
      <c r="AS68" s="358"/>
      <c r="AT68" s="358"/>
      <c r="AU68" s="358"/>
      <c r="AV68" s="358"/>
      <c r="AW68" s="359" t="s">
        <v>22</v>
      </c>
      <c r="AX68" s="359"/>
      <c r="AY68" s="359"/>
      <c r="AZ68" s="359"/>
      <c r="BA68" s="359"/>
      <c r="BB68" s="359"/>
      <c r="BC68" s="359"/>
      <c r="BD68" s="359"/>
      <c r="BE68" s="359"/>
      <c r="BF68" s="359"/>
      <c r="BG68" s="359"/>
      <c r="BH68" s="359" t="s">
        <v>22</v>
      </c>
      <c r="BI68" s="359"/>
      <c r="BJ68" s="359"/>
      <c r="BK68" s="359"/>
      <c r="BL68" s="359"/>
      <c r="BM68" s="359"/>
      <c r="BN68" s="359"/>
      <c r="BO68" s="359"/>
      <c r="BP68" s="359" t="s">
        <v>22</v>
      </c>
      <c r="BQ68" s="359"/>
      <c r="BR68" s="359"/>
      <c r="BS68" s="359"/>
      <c r="BT68" s="359"/>
      <c r="BU68" s="359"/>
      <c r="BV68" s="362" t="s">
        <v>22</v>
      </c>
      <c r="BW68" s="362"/>
    </row>
    <row r="69" spans="3:75" s="1" customFormat="1" ht="23.85" customHeight="1" x14ac:dyDescent="0.2">
      <c r="C69" s="327" t="s">
        <v>216</v>
      </c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57">
        <v>626</v>
      </c>
      <c r="V69" s="357"/>
      <c r="W69" s="358" t="s">
        <v>22</v>
      </c>
      <c r="X69" s="358"/>
      <c r="Y69" s="358"/>
      <c r="Z69" s="358"/>
      <c r="AA69" s="358"/>
      <c r="AB69" s="358"/>
      <c r="AC69" s="358"/>
      <c r="AD69" s="358"/>
      <c r="AE69" s="358" t="s">
        <v>22</v>
      </c>
      <c r="AF69" s="358"/>
      <c r="AG69" s="358"/>
      <c r="AH69" s="358"/>
      <c r="AI69" s="358"/>
      <c r="AJ69" s="358"/>
      <c r="AK69" s="358"/>
      <c r="AL69" s="358"/>
      <c r="AM69" s="358"/>
      <c r="AN69" s="358" t="s">
        <v>22</v>
      </c>
      <c r="AO69" s="358"/>
      <c r="AP69" s="358"/>
      <c r="AQ69" s="358"/>
      <c r="AR69" s="358"/>
      <c r="AS69" s="358"/>
      <c r="AT69" s="358"/>
      <c r="AU69" s="358"/>
      <c r="AV69" s="358"/>
      <c r="AW69" s="359" t="s">
        <v>22</v>
      </c>
      <c r="AX69" s="359"/>
      <c r="AY69" s="359"/>
      <c r="AZ69" s="359"/>
      <c r="BA69" s="359"/>
      <c r="BB69" s="359"/>
      <c r="BC69" s="359"/>
      <c r="BD69" s="359"/>
      <c r="BE69" s="359"/>
      <c r="BF69" s="359"/>
      <c r="BG69" s="359"/>
      <c r="BH69" s="359" t="s">
        <v>22</v>
      </c>
      <c r="BI69" s="359"/>
      <c r="BJ69" s="359"/>
      <c r="BK69" s="359"/>
      <c r="BL69" s="359"/>
      <c r="BM69" s="359"/>
      <c r="BN69" s="359"/>
      <c r="BO69" s="359"/>
      <c r="BP69" s="359" t="s">
        <v>22</v>
      </c>
      <c r="BQ69" s="359"/>
      <c r="BR69" s="359"/>
      <c r="BS69" s="359"/>
      <c r="BT69" s="359"/>
      <c r="BU69" s="359"/>
      <c r="BV69" s="362" t="s">
        <v>22</v>
      </c>
      <c r="BW69" s="362"/>
    </row>
    <row r="70" spans="3:75" s="1" customFormat="1" ht="23.85" customHeight="1" x14ac:dyDescent="0.2">
      <c r="C70" s="327" t="s">
        <v>197</v>
      </c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57">
        <v>627</v>
      </c>
      <c r="V70" s="357"/>
      <c r="W70" s="358" t="s">
        <v>22</v>
      </c>
      <c r="X70" s="358"/>
      <c r="Y70" s="358"/>
      <c r="Z70" s="358"/>
      <c r="AA70" s="358"/>
      <c r="AB70" s="358"/>
      <c r="AC70" s="358"/>
      <c r="AD70" s="358"/>
      <c r="AE70" s="358" t="s">
        <v>22</v>
      </c>
      <c r="AF70" s="358"/>
      <c r="AG70" s="358"/>
      <c r="AH70" s="358"/>
      <c r="AI70" s="358"/>
      <c r="AJ70" s="358"/>
      <c r="AK70" s="358"/>
      <c r="AL70" s="358"/>
      <c r="AM70" s="358"/>
      <c r="AN70" s="358" t="s">
        <v>22</v>
      </c>
      <c r="AO70" s="358"/>
      <c r="AP70" s="358"/>
      <c r="AQ70" s="358"/>
      <c r="AR70" s="358"/>
      <c r="AS70" s="358"/>
      <c r="AT70" s="358"/>
      <c r="AU70" s="358"/>
      <c r="AV70" s="358"/>
      <c r="AW70" s="359" t="s">
        <v>22</v>
      </c>
      <c r="AX70" s="359"/>
      <c r="AY70" s="359"/>
      <c r="AZ70" s="359"/>
      <c r="BA70" s="359"/>
      <c r="BB70" s="359"/>
      <c r="BC70" s="359"/>
      <c r="BD70" s="359"/>
      <c r="BE70" s="359"/>
      <c r="BF70" s="359"/>
      <c r="BG70" s="359"/>
      <c r="BH70" s="359" t="s">
        <v>22</v>
      </c>
      <c r="BI70" s="359"/>
      <c r="BJ70" s="359"/>
      <c r="BK70" s="359"/>
      <c r="BL70" s="359"/>
      <c r="BM70" s="359"/>
      <c r="BN70" s="359"/>
      <c r="BO70" s="359"/>
      <c r="BP70" s="359" t="s">
        <v>22</v>
      </c>
      <c r="BQ70" s="359"/>
      <c r="BR70" s="359"/>
      <c r="BS70" s="359"/>
      <c r="BT70" s="359"/>
      <c r="BU70" s="359"/>
      <c r="BV70" s="362" t="s">
        <v>22</v>
      </c>
      <c r="BW70" s="362"/>
    </row>
    <row r="71" spans="3:75" s="1" customFormat="1" ht="23.85" customHeight="1" x14ac:dyDescent="0.2">
      <c r="C71" s="363" t="s">
        <v>217</v>
      </c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57">
        <v>628</v>
      </c>
      <c r="V71" s="357"/>
      <c r="W71" s="358" t="s">
        <v>22</v>
      </c>
      <c r="X71" s="358"/>
      <c r="Y71" s="358"/>
      <c r="Z71" s="358"/>
      <c r="AA71" s="358"/>
      <c r="AB71" s="358"/>
      <c r="AC71" s="358"/>
      <c r="AD71" s="358"/>
      <c r="AE71" s="358" t="s">
        <v>22</v>
      </c>
      <c r="AF71" s="358"/>
      <c r="AG71" s="358"/>
      <c r="AH71" s="358"/>
      <c r="AI71" s="358"/>
      <c r="AJ71" s="358"/>
      <c r="AK71" s="358"/>
      <c r="AL71" s="358"/>
      <c r="AM71" s="358"/>
      <c r="AN71" s="358" t="s">
        <v>22</v>
      </c>
      <c r="AO71" s="358"/>
      <c r="AP71" s="358"/>
      <c r="AQ71" s="358"/>
      <c r="AR71" s="358"/>
      <c r="AS71" s="358"/>
      <c r="AT71" s="358"/>
      <c r="AU71" s="358"/>
      <c r="AV71" s="358"/>
      <c r="AW71" s="359" t="s">
        <v>22</v>
      </c>
      <c r="AX71" s="359"/>
      <c r="AY71" s="359"/>
      <c r="AZ71" s="359"/>
      <c r="BA71" s="359"/>
      <c r="BB71" s="359"/>
      <c r="BC71" s="359"/>
      <c r="BD71" s="359"/>
      <c r="BE71" s="359"/>
      <c r="BF71" s="359"/>
      <c r="BG71" s="359"/>
      <c r="BH71" s="359" t="s">
        <v>22</v>
      </c>
      <c r="BI71" s="359"/>
      <c r="BJ71" s="359"/>
      <c r="BK71" s="359"/>
      <c r="BL71" s="359"/>
      <c r="BM71" s="359"/>
      <c r="BN71" s="359"/>
      <c r="BO71" s="359"/>
      <c r="BP71" s="359" t="s">
        <v>22</v>
      </c>
      <c r="BQ71" s="359"/>
      <c r="BR71" s="359"/>
      <c r="BS71" s="359"/>
      <c r="BT71" s="359"/>
      <c r="BU71" s="359"/>
      <c r="BV71" s="362" t="s">
        <v>22</v>
      </c>
      <c r="BW71" s="362"/>
    </row>
    <row r="72" spans="3:75" s="1" customFormat="1" ht="23.85" customHeight="1" x14ac:dyDescent="0.2">
      <c r="C72" s="363" t="s">
        <v>116</v>
      </c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57">
        <v>629</v>
      </c>
      <c r="V72" s="357"/>
      <c r="W72" s="358" t="s">
        <v>22</v>
      </c>
      <c r="X72" s="358"/>
      <c r="Y72" s="358"/>
      <c r="Z72" s="358"/>
      <c r="AA72" s="358"/>
      <c r="AB72" s="358"/>
      <c r="AC72" s="358"/>
      <c r="AD72" s="358"/>
      <c r="AE72" s="358" t="s">
        <v>22</v>
      </c>
      <c r="AF72" s="358"/>
      <c r="AG72" s="358"/>
      <c r="AH72" s="358"/>
      <c r="AI72" s="358"/>
      <c r="AJ72" s="358"/>
      <c r="AK72" s="358"/>
      <c r="AL72" s="358"/>
      <c r="AM72" s="358"/>
      <c r="AN72" s="358" t="s">
        <v>22</v>
      </c>
      <c r="AO72" s="358"/>
      <c r="AP72" s="358"/>
      <c r="AQ72" s="358"/>
      <c r="AR72" s="358"/>
      <c r="AS72" s="358"/>
      <c r="AT72" s="358"/>
      <c r="AU72" s="358"/>
      <c r="AV72" s="358"/>
      <c r="AW72" s="359" t="s">
        <v>22</v>
      </c>
      <c r="AX72" s="359"/>
      <c r="AY72" s="359"/>
      <c r="AZ72" s="359"/>
      <c r="BA72" s="359"/>
      <c r="BB72" s="359"/>
      <c r="BC72" s="359"/>
      <c r="BD72" s="359"/>
      <c r="BE72" s="359"/>
      <c r="BF72" s="359"/>
      <c r="BG72" s="359"/>
      <c r="BH72" s="359" t="s">
        <v>22</v>
      </c>
      <c r="BI72" s="359"/>
      <c r="BJ72" s="359"/>
      <c r="BK72" s="359"/>
      <c r="BL72" s="359"/>
      <c r="BM72" s="359"/>
      <c r="BN72" s="359"/>
      <c r="BO72" s="359"/>
      <c r="BP72" s="359" t="s">
        <v>22</v>
      </c>
      <c r="BQ72" s="359"/>
      <c r="BR72" s="359"/>
      <c r="BS72" s="359"/>
      <c r="BT72" s="359"/>
      <c r="BU72" s="359"/>
      <c r="BV72" s="362" t="s">
        <v>22</v>
      </c>
      <c r="BW72" s="362"/>
    </row>
    <row r="73" spans="3:75" s="1" customFormat="1" ht="23.85" customHeight="1" x14ac:dyDescent="0.2">
      <c r="C73" s="321" t="s">
        <v>218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60">
        <v>700</v>
      </c>
      <c r="V73" s="360"/>
      <c r="W73" s="368">
        <v>0</v>
      </c>
      <c r="X73" s="368"/>
      <c r="Y73" s="368"/>
      <c r="Z73" s="368"/>
      <c r="AA73" s="368"/>
      <c r="AB73" s="368"/>
      <c r="AC73" s="368"/>
      <c r="AD73" s="368"/>
      <c r="AE73" s="368">
        <v>0</v>
      </c>
      <c r="AF73" s="368"/>
      <c r="AG73" s="368"/>
      <c r="AH73" s="368"/>
      <c r="AI73" s="368"/>
      <c r="AJ73" s="368"/>
      <c r="AK73" s="368"/>
      <c r="AL73" s="368"/>
      <c r="AM73" s="368"/>
      <c r="AN73" s="368">
        <v>0</v>
      </c>
      <c r="AO73" s="368"/>
      <c r="AP73" s="368"/>
      <c r="AQ73" s="368"/>
      <c r="AR73" s="368"/>
      <c r="AS73" s="368"/>
      <c r="AT73" s="368"/>
      <c r="AU73" s="368"/>
      <c r="AV73" s="368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  <c r="BG73" s="367"/>
      <c r="BH73" s="368">
        <v>0</v>
      </c>
      <c r="BI73" s="368"/>
      <c r="BJ73" s="368"/>
      <c r="BK73" s="368"/>
      <c r="BL73" s="368"/>
      <c r="BM73" s="368"/>
      <c r="BN73" s="368"/>
      <c r="BO73" s="368"/>
      <c r="BP73" s="368">
        <v>0</v>
      </c>
      <c r="BQ73" s="368"/>
      <c r="BR73" s="368"/>
      <c r="BS73" s="368"/>
      <c r="BT73" s="368"/>
      <c r="BU73" s="368"/>
      <c r="BV73" s="365"/>
      <c r="BW73" s="365"/>
    </row>
    <row r="74" spans="3:75" s="1" customFormat="1" ht="12.6" customHeight="1" x14ac:dyDescent="0.2">
      <c r="C74" s="327" t="s">
        <v>108</v>
      </c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73"/>
      <c r="V74" s="74"/>
      <c r="W74" s="75"/>
      <c r="X74" s="76"/>
      <c r="Y74" s="76"/>
      <c r="Z74" s="76"/>
      <c r="AA74" s="76"/>
      <c r="AB74" s="76"/>
      <c r="AC74" s="76"/>
      <c r="AD74" s="77"/>
      <c r="AE74" s="75"/>
      <c r="AF74" s="76"/>
      <c r="AG74" s="76"/>
      <c r="AH74" s="76"/>
      <c r="AI74" s="76"/>
      <c r="AJ74" s="76"/>
      <c r="AK74" s="76"/>
      <c r="AL74" s="76"/>
      <c r="AM74" s="77"/>
      <c r="AN74" s="75"/>
      <c r="AO74" s="76"/>
      <c r="AP74" s="76"/>
      <c r="AQ74" s="76"/>
      <c r="AR74" s="76"/>
      <c r="AS74" s="76"/>
      <c r="AT74" s="76"/>
      <c r="AU74" s="76"/>
      <c r="AV74" s="77"/>
      <c r="AW74" s="78"/>
      <c r="AX74" s="79"/>
      <c r="AY74" s="79"/>
      <c r="AZ74" s="79"/>
      <c r="BA74" s="79"/>
      <c r="BB74" s="79"/>
      <c r="BC74" s="79"/>
      <c r="BD74" s="79"/>
      <c r="BE74" s="79"/>
      <c r="BF74" s="79"/>
      <c r="BG74" s="80"/>
      <c r="BH74" s="78"/>
      <c r="BI74" s="79"/>
      <c r="BJ74" s="79"/>
      <c r="BK74" s="79"/>
      <c r="BL74" s="79"/>
      <c r="BM74" s="79"/>
      <c r="BN74" s="79"/>
      <c r="BO74" s="80"/>
      <c r="BP74" s="78"/>
      <c r="BQ74" s="79"/>
      <c r="BR74" s="79"/>
      <c r="BS74" s="79"/>
      <c r="BT74" s="79"/>
      <c r="BU74" s="80"/>
      <c r="BV74" s="81"/>
      <c r="BW74" s="82"/>
    </row>
    <row r="75" spans="3:75" s="1" customFormat="1" ht="24.4" customHeight="1" x14ac:dyDescent="0.2">
      <c r="C75" s="327" t="s">
        <v>219</v>
      </c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57">
        <v>710</v>
      </c>
      <c r="V75" s="357"/>
      <c r="W75" s="358" t="s">
        <v>22</v>
      </c>
      <c r="X75" s="358"/>
      <c r="Y75" s="358"/>
      <c r="Z75" s="358"/>
      <c r="AA75" s="358"/>
      <c r="AB75" s="358"/>
      <c r="AC75" s="358"/>
      <c r="AD75" s="358"/>
      <c r="AE75" s="358" t="s">
        <v>22</v>
      </c>
      <c r="AF75" s="358"/>
      <c r="AG75" s="358"/>
      <c r="AH75" s="358"/>
      <c r="AI75" s="358"/>
      <c r="AJ75" s="358"/>
      <c r="AK75" s="358"/>
      <c r="AL75" s="358"/>
      <c r="AM75" s="358"/>
      <c r="AN75" s="358" t="s">
        <v>22</v>
      </c>
      <c r="AO75" s="358"/>
      <c r="AP75" s="358"/>
      <c r="AQ75" s="358"/>
      <c r="AR75" s="358"/>
      <c r="AS75" s="358"/>
      <c r="AT75" s="358"/>
      <c r="AU75" s="358"/>
      <c r="AV75" s="358"/>
      <c r="AW75" s="359" t="s">
        <v>22</v>
      </c>
      <c r="AX75" s="359"/>
      <c r="AY75" s="359"/>
      <c r="AZ75" s="359"/>
      <c r="BA75" s="359"/>
      <c r="BB75" s="359"/>
      <c r="BC75" s="359"/>
      <c r="BD75" s="359"/>
      <c r="BE75" s="359"/>
      <c r="BF75" s="359"/>
      <c r="BG75" s="359"/>
      <c r="BH75" s="359" t="s">
        <v>22</v>
      </c>
      <c r="BI75" s="359"/>
      <c r="BJ75" s="359"/>
      <c r="BK75" s="359"/>
      <c r="BL75" s="359"/>
      <c r="BM75" s="359"/>
      <c r="BN75" s="359"/>
      <c r="BO75" s="359"/>
      <c r="BP75" s="359" t="s">
        <v>22</v>
      </c>
      <c r="BQ75" s="359"/>
      <c r="BR75" s="359"/>
      <c r="BS75" s="359"/>
      <c r="BT75" s="359"/>
      <c r="BU75" s="359"/>
      <c r="BV75" s="362" t="s">
        <v>22</v>
      </c>
      <c r="BW75" s="362"/>
    </row>
    <row r="76" spans="3:75" s="1" customFormat="1" ht="12.6" customHeight="1" x14ac:dyDescent="0.2">
      <c r="C76" s="327" t="s">
        <v>200</v>
      </c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73"/>
      <c r="V76" s="74"/>
      <c r="W76" s="358" t="s">
        <v>22</v>
      </c>
      <c r="X76" s="358"/>
      <c r="Y76" s="358"/>
      <c r="Z76" s="358"/>
      <c r="AA76" s="358"/>
      <c r="AB76" s="358"/>
      <c r="AC76" s="358"/>
      <c r="AD76" s="358"/>
      <c r="AE76" s="358" t="s">
        <v>22</v>
      </c>
      <c r="AF76" s="358"/>
      <c r="AG76" s="358"/>
      <c r="AH76" s="358"/>
      <c r="AI76" s="358"/>
      <c r="AJ76" s="358"/>
      <c r="AK76" s="358"/>
      <c r="AL76" s="358"/>
      <c r="AM76" s="358"/>
      <c r="AN76" s="358" t="s">
        <v>22</v>
      </c>
      <c r="AO76" s="358"/>
      <c r="AP76" s="358"/>
      <c r="AQ76" s="358"/>
      <c r="AR76" s="358"/>
      <c r="AS76" s="358"/>
      <c r="AT76" s="358"/>
      <c r="AU76" s="358"/>
      <c r="AV76" s="358"/>
      <c r="AW76" s="359" t="s">
        <v>22</v>
      </c>
      <c r="AX76" s="359"/>
      <c r="AY76" s="359"/>
      <c r="AZ76" s="359"/>
      <c r="BA76" s="359"/>
      <c r="BB76" s="359"/>
      <c r="BC76" s="359"/>
      <c r="BD76" s="359"/>
      <c r="BE76" s="359"/>
      <c r="BF76" s="359"/>
      <c r="BG76" s="359"/>
      <c r="BH76" s="359" t="s">
        <v>22</v>
      </c>
      <c r="BI76" s="359"/>
      <c r="BJ76" s="359"/>
      <c r="BK76" s="359"/>
      <c r="BL76" s="359"/>
      <c r="BM76" s="359"/>
      <c r="BN76" s="359"/>
      <c r="BO76" s="359"/>
      <c r="BP76" s="359" t="s">
        <v>22</v>
      </c>
      <c r="BQ76" s="359"/>
      <c r="BR76" s="359"/>
      <c r="BS76" s="359"/>
      <c r="BT76" s="359"/>
      <c r="BU76" s="359"/>
      <c r="BV76" s="362" t="s">
        <v>22</v>
      </c>
      <c r="BW76" s="362"/>
    </row>
    <row r="77" spans="3:75" s="1" customFormat="1" ht="23.85" customHeight="1" x14ac:dyDescent="0.2">
      <c r="C77" s="327" t="s">
        <v>201</v>
      </c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73"/>
      <c r="V77" s="74"/>
      <c r="W77" s="358" t="s">
        <v>22</v>
      </c>
      <c r="X77" s="358"/>
      <c r="Y77" s="358"/>
      <c r="Z77" s="358"/>
      <c r="AA77" s="358"/>
      <c r="AB77" s="358"/>
      <c r="AC77" s="358"/>
      <c r="AD77" s="358"/>
      <c r="AE77" s="358" t="s">
        <v>22</v>
      </c>
      <c r="AF77" s="358"/>
      <c r="AG77" s="358"/>
      <c r="AH77" s="358"/>
      <c r="AI77" s="358"/>
      <c r="AJ77" s="358"/>
      <c r="AK77" s="358"/>
      <c r="AL77" s="358"/>
      <c r="AM77" s="358"/>
      <c r="AN77" s="358" t="s">
        <v>22</v>
      </c>
      <c r="AO77" s="358"/>
      <c r="AP77" s="358"/>
      <c r="AQ77" s="358"/>
      <c r="AR77" s="358"/>
      <c r="AS77" s="358"/>
      <c r="AT77" s="358"/>
      <c r="AU77" s="358"/>
      <c r="AV77" s="358"/>
      <c r="AW77" s="359" t="s">
        <v>22</v>
      </c>
      <c r="AX77" s="359"/>
      <c r="AY77" s="359"/>
      <c r="AZ77" s="359"/>
      <c r="BA77" s="359"/>
      <c r="BB77" s="359"/>
      <c r="BC77" s="359"/>
      <c r="BD77" s="359"/>
      <c r="BE77" s="359"/>
      <c r="BF77" s="359"/>
      <c r="BG77" s="359"/>
      <c r="BH77" s="359" t="s">
        <v>22</v>
      </c>
      <c r="BI77" s="359"/>
      <c r="BJ77" s="359"/>
      <c r="BK77" s="359"/>
      <c r="BL77" s="359"/>
      <c r="BM77" s="359"/>
      <c r="BN77" s="359"/>
      <c r="BO77" s="359"/>
      <c r="BP77" s="359" t="s">
        <v>22</v>
      </c>
      <c r="BQ77" s="359"/>
      <c r="BR77" s="359"/>
      <c r="BS77" s="359"/>
      <c r="BT77" s="359"/>
      <c r="BU77" s="359"/>
      <c r="BV77" s="362" t="s">
        <v>22</v>
      </c>
      <c r="BW77" s="362"/>
    </row>
    <row r="78" spans="3:75" s="1" customFormat="1" ht="23.85" customHeight="1" x14ac:dyDescent="0.2">
      <c r="C78" s="327" t="s">
        <v>202</v>
      </c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73"/>
      <c r="V78" s="74"/>
      <c r="W78" s="358" t="s">
        <v>22</v>
      </c>
      <c r="X78" s="358"/>
      <c r="Y78" s="358"/>
      <c r="Z78" s="358"/>
      <c r="AA78" s="358"/>
      <c r="AB78" s="358"/>
      <c r="AC78" s="358"/>
      <c r="AD78" s="358"/>
      <c r="AE78" s="358" t="s">
        <v>22</v>
      </c>
      <c r="AF78" s="358"/>
      <c r="AG78" s="358"/>
      <c r="AH78" s="358"/>
      <c r="AI78" s="358"/>
      <c r="AJ78" s="358"/>
      <c r="AK78" s="358"/>
      <c r="AL78" s="358"/>
      <c r="AM78" s="358"/>
      <c r="AN78" s="358" t="s">
        <v>22</v>
      </c>
      <c r="AO78" s="358"/>
      <c r="AP78" s="358"/>
      <c r="AQ78" s="358"/>
      <c r="AR78" s="358"/>
      <c r="AS78" s="358"/>
      <c r="AT78" s="358"/>
      <c r="AU78" s="358"/>
      <c r="AV78" s="358"/>
      <c r="AW78" s="359" t="s">
        <v>22</v>
      </c>
      <c r="AX78" s="359"/>
      <c r="AY78" s="359"/>
      <c r="AZ78" s="359"/>
      <c r="BA78" s="359"/>
      <c r="BB78" s="359"/>
      <c r="BC78" s="359"/>
      <c r="BD78" s="359"/>
      <c r="BE78" s="359"/>
      <c r="BF78" s="359"/>
      <c r="BG78" s="359"/>
      <c r="BH78" s="359" t="s">
        <v>22</v>
      </c>
      <c r="BI78" s="359"/>
      <c r="BJ78" s="359"/>
      <c r="BK78" s="359"/>
      <c r="BL78" s="359"/>
      <c r="BM78" s="359"/>
      <c r="BN78" s="359"/>
      <c r="BO78" s="359"/>
      <c r="BP78" s="359" t="s">
        <v>22</v>
      </c>
      <c r="BQ78" s="359"/>
      <c r="BR78" s="359"/>
      <c r="BS78" s="359"/>
      <c r="BT78" s="359"/>
      <c r="BU78" s="359"/>
      <c r="BV78" s="362" t="s">
        <v>22</v>
      </c>
      <c r="BW78" s="362"/>
    </row>
    <row r="79" spans="3:75" s="1" customFormat="1" ht="12.6" customHeight="1" x14ac:dyDescent="0.2">
      <c r="C79" s="363" t="s">
        <v>203</v>
      </c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57">
        <v>711</v>
      </c>
      <c r="V79" s="357"/>
      <c r="W79" s="358" t="s">
        <v>22</v>
      </c>
      <c r="X79" s="358"/>
      <c r="Y79" s="358"/>
      <c r="Z79" s="358"/>
      <c r="AA79" s="358"/>
      <c r="AB79" s="358"/>
      <c r="AC79" s="358"/>
      <c r="AD79" s="358"/>
      <c r="AE79" s="358" t="s">
        <v>22</v>
      </c>
      <c r="AF79" s="358"/>
      <c r="AG79" s="358"/>
      <c r="AH79" s="358"/>
      <c r="AI79" s="358"/>
      <c r="AJ79" s="358"/>
      <c r="AK79" s="358"/>
      <c r="AL79" s="358"/>
      <c r="AM79" s="358"/>
      <c r="AN79" s="358" t="s">
        <v>22</v>
      </c>
      <c r="AO79" s="358"/>
      <c r="AP79" s="358"/>
      <c r="AQ79" s="358"/>
      <c r="AR79" s="358"/>
      <c r="AS79" s="358"/>
      <c r="AT79" s="358"/>
      <c r="AU79" s="358"/>
      <c r="AV79" s="358"/>
      <c r="AW79" s="359" t="s">
        <v>22</v>
      </c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 t="s">
        <v>22</v>
      </c>
      <c r="BI79" s="359"/>
      <c r="BJ79" s="359"/>
      <c r="BK79" s="359"/>
      <c r="BL79" s="359"/>
      <c r="BM79" s="359"/>
      <c r="BN79" s="359"/>
      <c r="BO79" s="359"/>
      <c r="BP79" s="359" t="s">
        <v>22</v>
      </c>
      <c r="BQ79" s="359"/>
      <c r="BR79" s="359"/>
      <c r="BS79" s="359"/>
      <c r="BT79" s="359"/>
      <c r="BU79" s="359"/>
      <c r="BV79" s="362" t="s">
        <v>22</v>
      </c>
      <c r="BW79" s="362"/>
    </row>
    <row r="80" spans="3:75" s="1" customFormat="1" ht="12.6" customHeight="1" x14ac:dyDescent="0.2">
      <c r="C80" s="327" t="s">
        <v>204</v>
      </c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57">
        <v>712</v>
      </c>
      <c r="V80" s="357"/>
      <c r="W80" s="358" t="s">
        <v>22</v>
      </c>
      <c r="X80" s="358"/>
      <c r="Y80" s="358"/>
      <c r="Z80" s="358"/>
      <c r="AA80" s="358"/>
      <c r="AB80" s="358"/>
      <c r="AC80" s="358"/>
      <c r="AD80" s="358"/>
      <c r="AE80" s="358" t="s">
        <v>22</v>
      </c>
      <c r="AF80" s="358"/>
      <c r="AG80" s="358"/>
      <c r="AH80" s="358"/>
      <c r="AI80" s="358"/>
      <c r="AJ80" s="358"/>
      <c r="AK80" s="358"/>
      <c r="AL80" s="358"/>
      <c r="AM80" s="358"/>
      <c r="AN80" s="358" t="s">
        <v>22</v>
      </c>
      <c r="AO80" s="358"/>
      <c r="AP80" s="358"/>
      <c r="AQ80" s="358"/>
      <c r="AR80" s="358"/>
      <c r="AS80" s="358"/>
      <c r="AT80" s="358"/>
      <c r="AU80" s="358"/>
      <c r="AV80" s="358"/>
      <c r="AW80" s="359" t="s">
        <v>22</v>
      </c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359" t="s">
        <v>22</v>
      </c>
      <c r="BI80" s="359"/>
      <c r="BJ80" s="359"/>
      <c r="BK80" s="359"/>
      <c r="BL80" s="359"/>
      <c r="BM80" s="359"/>
      <c r="BN80" s="359"/>
      <c r="BO80" s="359"/>
      <c r="BP80" s="359" t="s">
        <v>22</v>
      </c>
      <c r="BQ80" s="359"/>
      <c r="BR80" s="359"/>
      <c r="BS80" s="359"/>
      <c r="BT80" s="359"/>
      <c r="BU80" s="359"/>
      <c r="BV80" s="362" t="s">
        <v>22</v>
      </c>
      <c r="BW80" s="362"/>
    </row>
    <row r="81" spans="3:75" s="1" customFormat="1" ht="23.85" customHeight="1" x14ac:dyDescent="0.2">
      <c r="C81" s="327" t="s">
        <v>205</v>
      </c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57">
        <v>713</v>
      </c>
      <c r="V81" s="357"/>
      <c r="W81" s="358" t="s">
        <v>22</v>
      </c>
      <c r="X81" s="358"/>
      <c r="Y81" s="358"/>
      <c r="Z81" s="358"/>
      <c r="AA81" s="358"/>
      <c r="AB81" s="358"/>
      <c r="AC81" s="358"/>
      <c r="AD81" s="358"/>
      <c r="AE81" s="358" t="s">
        <v>22</v>
      </c>
      <c r="AF81" s="358"/>
      <c r="AG81" s="358"/>
      <c r="AH81" s="358"/>
      <c r="AI81" s="358"/>
      <c r="AJ81" s="358"/>
      <c r="AK81" s="358"/>
      <c r="AL81" s="358"/>
      <c r="AM81" s="358"/>
      <c r="AN81" s="358" t="s">
        <v>22</v>
      </c>
      <c r="AO81" s="358"/>
      <c r="AP81" s="358"/>
      <c r="AQ81" s="358"/>
      <c r="AR81" s="358"/>
      <c r="AS81" s="358"/>
      <c r="AT81" s="358"/>
      <c r="AU81" s="358"/>
      <c r="AV81" s="358"/>
      <c r="AW81" s="359" t="s">
        <v>22</v>
      </c>
      <c r="AX81" s="359"/>
      <c r="AY81" s="359"/>
      <c r="AZ81" s="359"/>
      <c r="BA81" s="359"/>
      <c r="BB81" s="359"/>
      <c r="BC81" s="359"/>
      <c r="BD81" s="359"/>
      <c r="BE81" s="359"/>
      <c r="BF81" s="359"/>
      <c r="BG81" s="359"/>
      <c r="BH81" s="359" t="s">
        <v>22</v>
      </c>
      <c r="BI81" s="359"/>
      <c r="BJ81" s="359"/>
      <c r="BK81" s="359"/>
      <c r="BL81" s="359"/>
      <c r="BM81" s="359"/>
      <c r="BN81" s="359"/>
      <c r="BO81" s="359"/>
      <c r="BP81" s="359" t="s">
        <v>22</v>
      </c>
      <c r="BQ81" s="359"/>
      <c r="BR81" s="359"/>
      <c r="BS81" s="359"/>
      <c r="BT81" s="359"/>
      <c r="BU81" s="359"/>
      <c r="BV81" s="362" t="s">
        <v>22</v>
      </c>
      <c r="BW81" s="362"/>
    </row>
    <row r="82" spans="3:75" s="1" customFormat="1" ht="23.85" customHeight="1" x14ac:dyDescent="0.2">
      <c r="C82" s="327" t="s">
        <v>206</v>
      </c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57">
        <v>714</v>
      </c>
      <c r="V82" s="357"/>
      <c r="W82" s="358" t="s">
        <v>22</v>
      </c>
      <c r="X82" s="358"/>
      <c r="Y82" s="358"/>
      <c r="Z82" s="358"/>
      <c r="AA82" s="358"/>
      <c r="AB82" s="358"/>
      <c r="AC82" s="358"/>
      <c r="AD82" s="358"/>
      <c r="AE82" s="358" t="s">
        <v>22</v>
      </c>
      <c r="AF82" s="358"/>
      <c r="AG82" s="358"/>
      <c r="AH82" s="358"/>
      <c r="AI82" s="358"/>
      <c r="AJ82" s="358"/>
      <c r="AK82" s="358"/>
      <c r="AL82" s="358"/>
      <c r="AM82" s="358"/>
      <c r="AN82" s="358" t="s">
        <v>22</v>
      </c>
      <c r="AO82" s="358"/>
      <c r="AP82" s="358"/>
      <c r="AQ82" s="358"/>
      <c r="AR82" s="358"/>
      <c r="AS82" s="358"/>
      <c r="AT82" s="358"/>
      <c r="AU82" s="358"/>
      <c r="AV82" s="358"/>
      <c r="AW82" s="359" t="s">
        <v>22</v>
      </c>
      <c r="AX82" s="359"/>
      <c r="AY82" s="359"/>
      <c r="AZ82" s="359"/>
      <c r="BA82" s="359"/>
      <c r="BB82" s="359"/>
      <c r="BC82" s="359"/>
      <c r="BD82" s="359"/>
      <c r="BE82" s="359"/>
      <c r="BF82" s="359"/>
      <c r="BG82" s="359"/>
      <c r="BH82" s="359" t="s">
        <v>22</v>
      </c>
      <c r="BI82" s="359"/>
      <c r="BJ82" s="359"/>
      <c r="BK82" s="359"/>
      <c r="BL82" s="359"/>
      <c r="BM82" s="359"/>
      <c r="BN82" s="359"/>
      <c r="BO82" s="359"/>
      <c r="BP82" s="359" t="s">
        <v>22</v>
      </c>
      <c r="BQ82" s="359"/>
      <c r="BR82" s="359"/>
      <c r="BS82" s="359"/>
      <c r="BT82" s="359"/>
      <c r="BU82" s="359"/>
      <c r="BV82" s="362" t="s">
        <v>22</v>
      </c>
      <c r="BW82" s="362"/>
    </row>
    <row r="83" spans="3:75" s="1" customFormat="1" ht="12.6" customHeight="1" x14ac:dyDescent="0.2">
      <c r="C83" s="363" t="s">
        <v>207</v>
      </c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3"/>
      <c r="T83" s="363"/>
      <c r="U83" s="357">
        <v>715</v>
      </c>
      <c r="V83" s="357"/>
      <c r="W83" s="358" t="s">
        <v>22</v>
      </c>
      <c r="X83" s="358"/>
      <c r="Y83" s="358"/>
      <c r="Z83" s="358"/>
      <c r="AA83" s="358"/>
      <c r="AB83" s="358"/>
      <c r="AC83" s="358"/>
      <c r="AD83" s="358"/>
      <c r="AE83" s="358" t="s">
        <v>22</v>
      </c>
      <c r="AF83" s="358"/>
      <c r="AG83" s="358"/>
      <c r="AH83" s="358"/>
      <c r="AI83" s="358"/>
      <c r="AJ83" s="358"/>
      <c r="AK83" s="358"/>
      <c r="AL83" s="358"/>
      <c r="AM83" s="358"/>
      <c r="AN83" s="358" t="s">
        <v>22</v>
      </c>
      <c r="AO83" s="358"/>
      <c r="AP83" s="358"/>
      <c r="AQ83" s="358"/>
      <c r="AR83" s="358"/>
      <c r="AS83" s="358"/>
      <c r="AT83" s="358"/>
      <c r="AU83" s="358"/>
      <c r="AV83" s="358"/>
      <c r="AW83" s="359" t="s">
        <v>22</v>
      </c>
      <c r="AX83" s="359"/>
      <c r="AY83" s="359"/>
      <c r="AZ83" s="359"/>
      <c r="BA83" s="359"/>
      <c r="BB83" s="359"/>
      <c r="BC83" s="359"/>
      <c r="BD83" s="359"/>
      <c r="BE83" s="359"/>
      <c r="BF83" s="359"/>
      <c r="BG83" s="359"/>
      <c r="BH83" s="359" t="s">
        <v>22</v>
      </c>
      <c r="BI83" s="359"/>
      <c r="BJ83" s="359"/>
      <c r="BK83" s="359"/>
      <c r="BL83" s="359"/>
      <c r="BM83" s="359"/>
      <c r="BN83" s="359"/>
      <c r="BO83" s="359"/>
      <c r="BP83" s="359" t="s">
        <v>22</v>
      </c>
      <c r="BQ83" s="359"/>
      <c r="BR83" s="359"/>
      <c r="BS83" s="359"/>
      <c r="BT83" s="359"/>
      <c r="BU83" s="359"/>
      <c r="BV83" s="362" t="s">
        <v>22</v>
      </c>
      <c r="BW83" s="362"/>
    </row>
    <row r="84" spans="3:75" s="1" customFormat="1" ht="12.6" customHeight="1" x14ac:dyDescent="0.2">
      <c r="C84" s="327" t="s">
        <v>208</v>
      </c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57">
        <v>716</v>
      </c>
      <c r="V84" s="357"/>
      <c r="W84" s="358" t="s">
        <v>22</v>
      </c>
      <c r="X84" s="358"/>
      <c r="Y84" s="358"/>
      <c r="Z84" s="358"/>
      <c r="AA84" s="358"/>
      <c r="AB84" s="358"/>
      <c r="AC84" s="358"/>
      <c r="AD84" s="358"/>
      <c r="AE84" s="358" t="s">
        <v>22</v>
      </c>
      <c r="AF84" s="358"/>
      <c r="AG84" s="358"/>
      <c r="AH84" s="358"/>
      <c r="AI84" s="358"/>
      <c r="AJ84" s="358"/>
      <c r="AK84" s="358"/>
      <c r="AL84" s="358"/>
      <c r="AM84" s="358"/>
      <c r="AN84" s="358" t="s">
        <v>22</v>
      </c>
      <c r="AO84" s="358"/>
      <c r="AP84" s="358"/>
      <c r="AQ84" s="358"/>
      <c r="AR84" s="358"/>
      <c r="AS84" s="358"/>
      <c r="AT84" s="358"/>
      <c r="AU84" s="358"/>
      <c r="AV84" s="358"/>
      <c r="AW84" s="359" t="s">
        <v>22</v>
      </c>
      <c r="AX84" s="359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 t="s">
        <v>22</v>
      </c>
      <c r="BI84" s="359"/>
      <c r="BJ84" s="359"/>
      <c r="BK84" s="359"/>
      <c r="BL84" s="359"/>
      <c r="BM84" s="359"/>
      <c r="BN84" s="359"/>
      <c r="BO84" s="359"/>
      <c r="BP84" s="359" t="s">
        <v>22</v>
      </c>
      <c r="BQ84" s="359"/>
      <c r="BR84" s="359"/>
      <c r="BS84" s="359"/>
      <c r="BT84" s="359"/>
      <c r="BU84" s="359"/>
      <c r="BV84" s="362" t="s">
        <v>22</v>
      </c>
      <c r="BW84" s="362"/>
    </row>
    <row r="85" spans="3:75" s="1" customFormat="1" ht="12.6" customHeight="1" thickBot="1" x14ac:dyDescent="0.25">
      <c r="C85" s="347" t="s">
        <v>209</v>
      </c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84">
        <v>717</v>
      </c>
      <c r="V85" s="384"/>
      <c r="W85" s="385" t="s">
        <v>22</v>
      </c>
      <c r="X85" s="385"/>
      <c r="Y85" s="385"/>
      <c r="Z85" s="385"/>
      <c r="AA85" s="385"/>
      <c r="AB85" s="385"/>
      <c r="AC85" s="385"/>
      <c r="AD85" s="385"/>
      <c r="AE85" s="385" t="s">
        <v>22</v>
      </c>
      <c r="AF85" s="385"/>
      <c r="AG85" s="385"/>
      <c r="AH85" s="385"/>
      <c r="AI85" s="385"/>
      <c r="AJ85" s="385"/>
      <c r="AK85" s="385"/>
      <c r="AL85" s="385"/>
      <c r="AM85" s="385"/>
      <c r="AN85" s="385" t="s">
        <v>22</v>
      </c>
      <c r="AO85" s="385"/>
      <c r="AP85" s="385"/>
      <c r="AQ85" s="385"/>
      <c r="AR85" s="385"/>
      <c r="AS85" s="385"/>
      <c r="AT85" s="385"/>
      <c r="AU85" s="385"/>
      <c r="AV85" s="385"/>
      <c r="AW85" s="386"/>
      <c r="AX85" s="387"/>
      <c r="AY85" s="387"/>
      <c r="AZ85" s="387"/>
      <c r="BA85" s="387"/>
      <c r="BB85" s="387"/>
      <c r="BC85" s="387"/>
      <c r="BD85" s="387"/>
      <c r="BE85" s="387"/>
      <c r="BF85" s="387"/>
      <c r="BG85" s="388"/>
      <c r="BH85" s="389" t="s">
        <v>22</v>
      </c>
      <c r="BI85" s="389"/>
      <c r="BJ85" s="389"/>
      <c r="BK85" s="389"/>
      <c r="BL85" s="389"/>
      <c r="BM85" s="389"/>
      <c r="BN85" s="389"/>
      <c r="BO85" s="389"/>
      <c r="BP85" s="389" t="s">
        <v>22</v>
      </c>
      <c r="BQ85" s="389"/>
      <c r="BR85" s="389"/>
      <c r="BS85" s="389"/>
      <c r="BT85" s="389"/>
      <c r="BU85" s="389"/>
      <c r="BV85" s="390"/>
      <c r="BW85" s="390"/>
    </row>
    <row r="86" spans="3:75" s="1" customFormat="1" ht="12" customHeight="1" x14ac:dyDescent="0.2">
      <c r="Y86" s="88"/>
      <c r="Z86" s="88"/>
      <c r="AA86" s="88"/>
      <c r="AB86" s="88"/>
      <c r="AC86" s="88"/>
      <c r="AD86" s="88"/>
      <c r="AE86" s="88"/>
    </row>
    <row r="87" spans="3:75" s="1" customFormat="1" ht="12" customHeight="1" thickBot="1" x14ac:dyDescent="0.25">
      <c r="Y87" s="88"/>
      <c r="Z87" s="88"/>
      <c r="AA87" s="88"/>
      <c r="AB87" s="88"/>
      <c r="AC87" s="88"/>
      <c r="AD87" s="88"/>
      <c r="AE87" s="88"/>
      <c r="BT87" s="4"/>
      <c r="BU87" s="4"/>
      <c r="BV87" s="4" t="s">
        <v>182</v>
      </c>
    </row>
    <row r="88" spans="3:75" s="1" customFormat="1" ht="13.35" customHeight="1" thickBot="1" x14ac:dyDescent="0.25">
      <c r="C88" s="382" t="s">
        <v>183</v>
      </c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51" t="s">
        <v>16</v>
      </c>
      <c r="V88" s="351"/>
      <c r="W88" s="383" t="s">
        <v>184</v>
      </c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  <c r="BJ88" s="383"/>
      <c r="BK88" s="383"/>
      <c r="BL88" s="383"/>
      <c r="BM88" s="383"/>
      <c r="BN88" s="383"/>
      <c r="BO88" s="383"/>
      <c r="BP88" s="352" t="s">
        <v>71</v>
      </c>
      <c r="BQ88" s="352"/>
      <c r="BR88" s="352"/>
      <c r="BS88" s="352"/>
      <c r="BT88" s="352"/>
      <c r="BU88" s="352"/>
      <c r="BV88" s="303" t="s">
        <v>185</v>
      </c>
      <c r="BW88" s="303"/>
    </row>
    <row r="89" spans="3:75" s="45" customFormat="1" ht="46.35" customHeight="1" x14ac:dyDescent="0.2"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51"/>
      <c r="V89" s="351"/>
      <c r="W89" s="352" t="s">
        <v>65</v>
      </c>
      <c r="X89" s="352"/>
      <c r="Y89" s="352"/>
      <c r="Z89" s="352"/>
      <c r="AA89" s="352"/>
      <c r="AB89" s="352"/>
      <c r="AC89" s="352"/>
      <c r="AD89" s="352"/>
      <c r="AE89" s="352" t="s">
        <v>66</v>
      </c>
      <c r="AF89" s="352"/>
      <c r="AG89" s="352"/>
      <c r="AH89" s="352"/>
      <c r="AI89" s="352"/>
      <c r="AJ89" s="352"/>
      <c r="AK89" s="352"/>
      <c r="AL89" s="352"/>
      <c r="AM89" s="352"/>
      <c r="AN89" s="352" t="s">
        <v>186</v>
      </c>
      <c r="AO89" s="352"/>
      <c r="AP89" s="352"/>
      <c r="AQ89" s="352"/>
      <c r="AR89" s="352"/>
      <c r="AS89" s="352"/>
      <c r="AT89" s="352"/>
      <c r="AU89" s="352"/>
      <c r="AV89" s="352"/>
      <c r="AW89" s="353" t="s">
        <v>68</v>
      </c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2" t="s">
        <v>187</v>
      </c>
      <c r="BI89" s="352"/>
      <c r="BJ89" s="352"/>
      <c r="BK89" s="352"/>
      <c r="BL89" s="352"/>
      <c r="BM89" s="352"/>
      <c r="BN89" s="352"/>
      <c r="BO89" s="352"/>
      <c r="BP89" s="352"/>
      <c r="BQ89" s="352"/>
      <c r="BR89" s="352"/>
      <c r="BS89" s="352"/>
      <c r="BT89" s="352"/>
      <c r="BU89" s="352"/>
      <c r="BV89" s="303"/>
      <c r="BW89" s="303"/>
    </row>
    <row r="90" spans="3:75" s="1" customFormat="1" ht="11.25" customHeight="1" x14ac:dyDescent="0.2">
      <c r="C90" s="234">
        <v>1</v>
      </c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354">
        <v>2</v>
      </c>
      <c r="V90" s="354"/>
      <c r="W90" s="354">
        <v>3</v>
      </c>
      <c r="X90" s="354"/>
      <c r="Y90" s="354"/>
      <c r="Z90" s="354"/>
      <c r="AA90" s="354"/>
      <c r="AB90" s="354"/>
      <c r="AC90" s="354"/>
      <c r="AD90" s="354"/>
      <c r="AE90" s="354">
        <v>4</v>
      </c>
      <c r="AF90" s="354"/>
      <c r="AG90" s="354"/>
      <c r="AH90" s="354"/>
      <c r="AI90" s="354"/>
      <c r="AJ90" s="354"/>
      <c r="AK90" s="354"/>
      <c r="AL90" s="354"/>
      <c r="AM90" s="354"/>
      <c r="AN90" s="311">
        <v>5</v>
      </c>
      <c r="AO90" s="311"/>
      <c r="AP90" s="311"/>
      <c r="AQ90" s="311"/>
      <c r="AR90" s="311"/>
      <c r="AS90" s="311"/>
      <c r="AT90" s="311"/>
      <c r="AU90" s="311"/>
      <c r="AV90" s="311"/>
      <c r="AW90" s="311">
        <v>6</v>
      </c>
      <c r="AX90" s="311"/>
      <c r="AY90" s="311"/>
      <c r="AZ90" s="311"/>
      <c r="BA90" s="311"/>
      <c r="BB90" s="311"/>
      <c r="BC90" s="311"/>
      <c r="BD90" s="311"/>
      <c r="BE90" s="311"/>
      <c r="BF90" s="311"/>
      <c r="BG90" s="311"/>
      <c r="BH90" s="311">
        <v>7</v>
      </c>
      <c r="BI90" s="311"/>
      <c r="BJ90" s="311"/>
      <c r="BK90" s="311"/>
      <c r="BL90" s="311"/>
      <c r="BM90" s="311"/>
      <c r="BN90" s="311"/>
      <c r="BO90" s="311"/>
      <c r="BP90" s="311">
        <v>8</v>
      </c>
      <c r="BQ90" s="311"/>
      <c r="BR90" s="311"/>
      <c r="BS90" s="311"/>
      <c r="BT90" s="311"/>
      <c r="BU90" s="311"/>
      <c r="BV90" s="311">
        <v>9</v>
      </c>
      <c r="BW90" s="311"/>
    </row>
    <row r="91" spans="3:75" s="1" customFormat="1" ht="23.85" customHeight="1" x14ac:dyDescent="0.2">
      <c r="C91" s="327" t="s">
        <v>210</v>
      </c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57">
        <v>718</v>
      </c>
      <c r="V91" s="357"/>
      <c r="W91" s="358" t="s">
        <v>22</v>
      </c>
      <c r="X91" s="358"/>
      <c r="Y91" s="358"/>
      <c r="Z91" s="358"/>
      <c r="AA91" s="358"/>
      <c r="AB91" s="358"/>
      <c r="AC91" s="358"/>
      <c r="AD91" s="358"/>
      <c r="AE91" s="358" t="s">
        <v>22</v>
      </c>
      <c r="AF91" s="358"/>
      <c r="AG91" s="358"/>
      <c r="AH91" s="358"/>
      <c r="AI91" s="358"/>
      <c r="AJ91" s="358"/>
      <c r="AK91" s="358"/>
      <c r="AL91" s="358"/>
      <c r="AM91" s="358"/>
      <c r="AN91" s="358" t="s">
        <v>22</v>
      </c>
      <c r="AO91" s="358"/>
      <c r="AP91" s="358"/>
      <c r="AQ91" s="358"/>
      <c r="AR91" s="358"/>
      <c r="AS91" s="358"/>
      <c r="AT91" s="358"/>
      <c r="AU91" s="358"/>
      <c r="AV91" s="358"/>
      <c r="AW91" s="359" t="s">
        <v>22</v>
      </c>
      <c r="AX91" s="359"/>
      <c r="AY91" s="359"/>
      <c r="AZ91" s="359"/>
      <c r="BA91" s="359"/>
      <c r="BB91" s="359"/>
      <c r="BC91" s="359"/>
      <c r="BD91" s="359"/>
      <c r="BE91" s="359"/>
      <c r="BF91" s="359"/>
      <c r="BG91" s="359"/>
      <c r="BH91" s="359" t="s">
        <v>22</v>
      </c>
      <c r="BI91" s="359"/>
      <c r="BJ91" s="359"/>
      <c r="BK91" s="359"/>
      <c r="BL91" s="359"/>
      <c r="BM91" s="359"/>
      <c r="BN91" s="359"/>
      <c r="BO91" s="359"/>
      <c r="BP91" s="359" t="s">
        <v>22</v>
      </c>
      <c r="BQ91" s="359"/>
      <c r="BR91" s="359"/>
      <c r="BS91" s="359"/>
      <c r="BT91" s="359"/>
      <c r="BU91" s="359"/>
      <c r="BV91" s="362" t="s">
        <v>22</v>
      </c>
      <c r="BW91" s="362"/>
    </row>
    <row r="92" spans="3:75" s="1" customFormat="1" ht="24.95" customHeight="1" thickBot="1" x14ac:dyDescent="0.25">
      <c r="C92" s="393" t="s">
        <v>228</v>
      </c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4">
        <v>800</v>
      </c>
      <c r="V92" s="394"/>
      <c r="W92" s="395">
        <v>3234210000</v>
      </c>
      <c r="X92" s="395"/>
      <c r="Y92" s="395"/>
      <c r="Z92" s="395"/>
      <c r="AA92" s="395"/>
      <c r="AB92" s="395"/>
      <c r="AC92" s="395"/>
      <c r="AD92" s="395"/>
      <c r="AE92" s="392">
        <v>0</v>
      </c>
      <c r="AF92" s="392"/>
      <c r="AG92" s="392"/>
      <c r="AH92" s="392"/>
      <c r="AI92" s="392"/>
      <c r="AJ92" s="392"/>
      <c r="AK92" s="392"/>
      <c r="AL92" s="392"/>
      <c r="AM92" s="392"/>
      <c r="AN92" s="392">
        <v>0</v>
      </c>
      <c r="AO92" s="392"/>
      <c r="AP92" s="392"/>
      <c r="AQ92" s="392"/>
      <c r="AR92" s="392"/>
      <c r="AS92" s="392"/>
      <c r="AT92" s="392"/>
      <c r="AU92" s="392"/>
      <c r="AV92" s="392"/>
      <c r="AW92" s="391">
        <v>-281874</v>
      </c>
      <c r="AX92" s="391"/>
      <c r="AY92" s="391"/>
      <c r="AZ92" s="391"/>
      <c r="BA92" s="391"/>
      <c r="BB92" s="391"/>
      <c r="BC92" s="391"/>
      <c r="BD92" s="391"/>
      <c r="BE92" s="391"/>
      <c r="BF92" s="391"/>
      <c r="BG92" s="391"/>
      <c r="BH92" s="391">
        <v>18061055</v>
      </c>
      <c r="BI92" s="391"/>
      <c r="BJ92" s="391"/>
      <c r="BK92" s="391"/>
      <c r="BL92" s="391"/>
      <c r="BM92" s="391"/>
      <c r="BN92" s="391"/>
      <c r="BO92" s="391"/>
      <c r="BP92" s="392">
        <v>0</v>
      </c>
      <c r="BQ92" s="392"/>
      <c r="BR92" s="392"/>
      <c r="BS92" s="392"/>
      <c r="BT92" s="392"/>
      <c r="BU92" s="392"/>
      <c r="BV92" s="391">
        <v>21013391</v>
      </c>
      <c r="BW92" s="391"/>
    </row>
    <row r="93" spans="3:75" s="1" customFormat="1" ht="12" customHeight="1" x14ac:dyDescent="0.2">
      <c r="Y93" s="88"/>
      <c r="Z93" s="88"/>
      <c r="AA93" s="88"/>
      <c r="AB93" s="88"/>
      <c r="AC93" s="88"/>
      <c r="AD93" s="88"/>
      <c r="AE93" s="88"/>
    </row>
    <row r="94" spans="3:75" s="1" customFormat="1" ht="12" customHeight="1" x14ac:dyDescent="0.2">
      <c r="Y94" s="88"/>
      <c r="Z94" s="88"/>
      <c r="AA94" s="88"/>
      <c r="AB94" s="88"/>
      <c r="AC94" s="88"/>
      <c r="AD94" s="88"/>
      <c r="AE94" s="88"/>
    </row>
    <row r="95" spans="3:75" s="1" customFormat="1" ht="12.6" customHeight="1" x14ac:dyDescent="0.2">
      <c r="C95" s="33" t="s">
        <v>74</v>
      </c>
      <c r="D95" s="33"/>
      <c r="E95" s="33"/>
      <c r="F95" s="33"/>
      <c r="G95" s="33"/>
      <c r="H95" s="33"/>
      <c r="I95" s="33"/>
      <c r="L95" s="114" t="s">
        <v>230</v>
      </c>
      <c r="M95" s="114"/>
      <c r="N95" s="114"/>
      <c r="O95" s="114"/>
      <c r="P95" s="114"/>
      <c r="Q95" s="114"/>
      <c r="R95" s="114"/>
      <c r="S95" s="114"/>
      <c r="T95" s="114"/>
      <c r="U95" s="114"/>
      <c r="Y95" s="34"/>
      <c r="Z95" s="34"/>
      <c r="AA95" s="34"/>
      <c r="AB95" s="34"/>
      <c r="AC95" s="34"/>
      <c r="AD95" s="34"/>
      <c r="AE95" s="34"/>
    </row>
    <row r="96" spans="3:75" s="1" customFormat="1" ht="11.25" customHeight="1" x14ac:dyDescent="0.2">
      <c r="L96" s="129" t="s">
        <v>75</v>
      </c>
      <c r="M96" s="129"/>
      <c r="N96" s="129"/>
      <c r="O96" s="129"/>
      <c r="P96" s="129"/>
      <c r="Q96" s="129"/>
      <c r="R96" s="129"/>
      <c r="S96" s="129"/>
      <c r="T96" s="129"/>
      <c r="U96" s="129"/>
      <c r="Y96" s="50" t="s">
        <v>76</v>
      </c>
      <c r="Z96" s="50"/>
      <c r="AA96" s="50"/>
      <c r="AB96" s="50"/>
      <c r="AC96" s="50"/>
      <c r="AD96" s="50"/>
      <c r="AE96" s="50"/>
    </row>
    <row r="97" spans="3:31" s="1" customFormat="1" ht="11.25" customHeight="1" x14ac:dyDescent="0.2"/>
    <row r="98" spans="3:31" s="1" customFormat="1" ht="11.25" customHeight="1" x14ac:dyDescent="0.2"/>
    <row r="99" spans="3:31" s="1" customFormat="1" ht="12.6" customHeight="1" x14ac:dyDescent="0.2">
      <c r="C99" s="51"/>
      <c r="D99" s="51"/>
      <c r="E99" s="51"/>
      <c r="F99" s="51"/>
      <c r="G99" s="51"/>
      <c r="H99" s="51"/>
      <c r="I99" s="51" t="s">
        <v>77</v>
      </c>
      <c r="L99" s="114" t="s">
        <v>78</v>
      </c>
      <c r="M99" s="114"/>
      <c r="N99" s="114"/>
      <c r="O99" s="114"/>
      <c r="P99" s="114"/>
      <c r="Q99" s="114"/>
      <c r="R99" s="114"/>
      <c r="S99" s="114"/>
      <c r="T99" s="114"/>
      <c r="U99" s="114"/>
      <c r="Y99" s="34"/>
      <c r="Z99" s="34"/>
      <c r="AA99" s="34"/>
      <c r="AB99" s="34"/>
      <c r="AC99" s="34"/>
      <c r="AD99" s="34"/>
      <c r="AE99" s="34"/>
    </row>
    <row r="100" spans="3:31" s="1" customFormat="1" ht="11.25" customHeight="1" x14ac:dyDescent="0.2">
      <c r="L100" s="129" t="s">
        <v>75</v>
      </c>
      <c r="M100" s="129"/>
      <c r="N100" s="129"/>
      <c r="O100" s="129"/>
      <c r="P100" s="129"/>
      <c r="Q100" s="129"/>
      <c r="R100" s="129"/>
      <c r="S100" s="129"/>
      <c r="T100" s="129"/>
      <c r="U100" s="129"/>
      <c r="Y100" s="50" t="s">
        <v>76</v>
      </c>
      <c r="Z100" s="50"/>
      <c r="AA100" s="50"/>
      <c r="AB100" s="50"/>
      <c r="AC100" s="50"/>
      <c r="AD100" s="50"/>
      <c r="AE100" s="50"/>
    </row>
    <row r="101" spans="3:31" s="1" customFormat="1" ht="11.25" customHeight="1" x14ac:dyDescent="0.2"/>
    <row r="102" spans="3:31" s="1" customFormat="1" ht="11.25" customHeight="1" x14ac:dyDescent="0.2"/>
    <row r="103" spans="3:31" s="1" customFormat="1" ht="11.25" customHeight="1" x14ac:dyDescent="0.2">
      <c r="C103" s="1" t="s">
        <v>79</v>
      </c>
    </row>
    <row r="104" spans="3:31" s="1" customFormat="1" ht="11.25" customHeight="1" x14ac:dyDescent="0.2"/>
    <row r="105" spans="3:31" s="1" customFormat="1" ht="11.25" customHeight="1" x14ac:dyDescent="0.2"/>
    <row r="106" spans="3:31" s="1" customFormat="1" ht="11.25" customHeight="1" x14ac:dyDescent="0.2"/>
    <row r="107" spans="3:31" s="1" customFormat="1" ht="11.25" customHeight="1" x14ac:dyDescent="0.2"/>
    <row r="108" spans="3:31" s="1" customFormat="1" ht="11.25" customHeight="1" x14ac:dyDescent="0.2"/>
    <row r="109" spans="3:31" s="1" customFormat="1" ht="11.25" customHeight="1" x14ac:dyDescent="0.2"/>
    <row r="110" spans="3:31" s="1" customFormat="1" ht="11.25" customHeight="1" x14ac:dyDescent="0.2"/>
    <row r="111" spans="3:31" s="1" customFormat="1" ht="11.25" customHeight="1" x14ac:dyDescent="0.2"/>
  </sheetData>
  <mergeCells count="604">
    <mergeCell ref="AW92:BG92"/>
    <mergeCell ref="BH92:BO92"/>
    <mergeCell ref="BP92:BU92"/>
    <mergeCell ref="BV92:BW92"/>
    <mergeCell ref="L95:U95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  <mergeCell ref="BP90:BU90"/>
    <mergeCell ref="BV90:BW90"/>
    <mergeCell ref="C91:T91"/>
    <mergeCell ref="U91:V91"/>
    <mergeCell ref="W91:AD91"/>
    <mergeCell ref="AE91:AM91"/>
    <mergeCell ref="AN91:AV91"/>
    <mergeCell ref="AW91:BG91"/>
    <mergeCell ref="BH91:BO91"/>
    <mergeCell ref="BP91:BU91"/>
    <mergeCell ref="AW89:BG89"/>
    <mergeCell ref="BH89:BO89"/>
    <mergeCell ref="C90:T90"/>
    <mergeCell ref="U90:V90"/>
    <mergeCell ref="W90:AD90"/>
    <mergeCell ref="AE90:AM90"/>
    <mergeCell ref="AN90:AV90"/>
    <mergeCell ref="AW90:BG90"/>
    <mergeCell ref="BH90:BO90"/>
    <mergeCell ref="C88:T89"/>
    <mergeCell ref="U88:V89"/>
    <mergeCell ref="W88:BO88"/>
    <mergeCell ref="BP88:BU89"/>
    <mergeCell ref="BV88:BW89"/>
    <mergeCell ref="W89:AD89"/>
    <mergeCell ref="AE89:AM89"/>
    <mergeCell ref="BV83:BW83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C85:T85"/>
    <mergeCell ref="U85:V85"/>
    <mergeCell ref="W85:AD85"/>
    <mergeCell ref="AE85:AM85"/>
    <mergeCell ref="AN85:AV85"/>
    <mergeCell ref="AW85:BG85"/>
    <mergeCell ref="BH85:BO85"/>
    <mergeCell ref="BP85:BU85"/>
    <mergeCell ref="BV85:BW85"/>
    <mergeCell ref="AN89:AV89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C82:T82"/>
    <mergeCell ref="U82:V82"/>
    <mergeCell ref="W82:AD82"/>
    <mergeCell ref="AE82:AM82"/>
    <mergeCell ref="AN82:AV82"/>
    <mergeCell ref="AW82:BG82"/>
    <mergeCell ref="BH82:BO82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BV81:BW81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BV79:BW79"/>
    <mergeCell ref="BH77:BO77"/>
    <mergeCell ref="BP77:BU77"/>
    <mergeCell ref="BV77:BW77"/>
    <mergeCell ref="C78:T78"/>
    <mergeCell ref="W78:AD78"/>
    <mergeCell ref="AE78:AM78"/>
    <mergeCell ref="AN78:AV78"/>
    <mergeCell ref="AW78:BG78"/>
    <mergeCell ref="BH78:BO78"/>
    <mergeCell ref="BP78:BU78"/>
    <mergeCell ref="BV78:BW78"/>
    <mergeCell ref="C73:T73"/>
    <mergeCell ref="U73:V73"/>
    <mergeCell ref="W73:AD73"/>
    <mergeCell ref="AE73:AM73"/>
    <mergeCell ref="C77:T77"/>
    <mergeCell ref="W77:AD77"/>
    <mergeCell ref="AE77:AM77"/>
    <mergeCell ref="AN77:AV77"/>
    <mergeCell ref="AW77:BG77"/>
    <mergeCell ref="C76:T76"/>
    <mergeCell ref="W76:AD76"/>
    <mergeCell ref="AE76:AM76"/>
    <mergeCell ref="AN76:AV76"/>
    <mergeCell ref="AW76:BG76"/>
    <mergeCell ref="BH76:BO76"/>
    <mergeCell ref="BP76:BU76"/>
    <mergeCell ref="BV76:BW76"/>
    <mergeCell ref="C74:T74"/>
    <mergeCell ref="C75:T75"/>
    <mergeCell ref="U75:V75"/>
    <mergeCell ref="W75:AD75"/>
    <mergeCell ref="AE75:AM75"/>
    <mergeCell ref="AN75:AV75"/>
    <mergeCell ref="AW75:BG75"/>
    <mergeCell ref="BH72:BO72"/>
    <mergeCell ref="BP72:BU72"/>
    <mergeCell ref="BV72:BW72"/>
    <mergeCell ref="BP73:BU73"/>
    <mergeCell ref="BV73:BW73"/>
    <mergeCell ref="BH75:BO75"/>
    <mergeCell ref="BP75:BU75"/>
    <mergeCell ref="BV75:BW75"/>
    <mergeCell ref="AN73:AV73"/>
    <mergeCell ref="AW73:BG73"/>
    <mergeCell ref="BH73:BO73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C70:T70"/>
    <mergeCell ref="U70:V70"/>
    <mergeCell ref="W70:AD70"/>
    <mergeCell ref="AE70:AM70"/>
    <mergeCell ref="AN70:AV70"/>
    <mergeCell ref="AW70:BG70"/>
    <mergeCell ref="BH70:BO70"/>
    <mergeCell ref="BV71:BW71"/>
    <mergeCell ref="C72:T72"/>
    <mergeCell ref="U72:V72"/>
    <mergeCell ref="W72:AD72"/>
    <mergeCell ref="C69:T69"/>
    <mergeCell ref="U69:V69"/>
    <mergeCell ref="W69:AD69"/>
    <mergeCell ref="AE69:AM69"/>
    <mergeCell ref="AN69:AV69"/>
    <mergeCell ref="AW69:BG69"/>
    <mergeCell ref="AE72:AM72"/>
    <mergeCell ref="AN72:AV72"/>
    <mergeCell ref="AW72:BG72"/>
    <mergeCell ref="BH69:BO69"/>
    <mergeCell ref="BP69:BU69"/>
    <mergeCell ref="BV69:BW69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H65:BO65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V61:BW61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58:T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C55:T55"/>
    <mergeCell ref="U55:V55"/>
    <mergeCell ref="W55:AD55"/>
    <mergeCell ref="AE55:AM55"/>
    <mergeCell ref="AN55:AV55"/>
    <mergeCell ref="AW55:BG55"/>
    <mergeCell ref="BH55:BO55"/>
    <mergeCell ref="BV56:BW56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V54:BW54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C51:T51"/>
    <mergeCell ref="U51:V51"/>
    <mergeCell ref="W51:AD51"/>
    <mergeCell ref="AE51:AM51"/>
    <mergeCell ref="AN51:AV51"/>
    <mergeCell ref="AW51:BG51"/>
    <mergeCell ref="BH51:BO51"/>
    <mergeCell ref="BV52:BW52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V50:BW50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C47:T47"/>
    <mergeCell ref="U47:V47"/>
    <mergeCell ref="W47:AD47"/>
    <mergeCell ref="AE47:AM47"/>
    <mergeCell ref="AN47:AV47"/>
    <mergeCell ref="AW47:BG47"/>
    <mergeCell ref="BH47:BO47"/>
    <mergeCell ref="BV48:BW48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V46:BW46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V44:BW44"/>
    <mergeCell ref="C42:T42"/>
    <mergeCell ref="W42:AD42"/>
    <mergeCell ref="AE42:AM42"/>
    <mergeCell ref="AN42:AV42"/>
    <mergeCell ref="AW42:BG42"/>
    <mergeCell ref="BH42:BO42"/>
    <mergeCell ref="BP42:BU42"/>
    <mergeCell ref="BV42:BW42"/>
    <mergeCell ref="C43:T43"/>
    <mergeCell ref="W43:AD43"/>
    <mergeCell ref="AE43:AM43"/>
    <mergeCell ref="AN43:AV43"/>
    <mergeCell ref="AW43:BG43"/>
    <mergeCell ref="BH43:BO43"/>
    <mergeCell ref="BP43:BU43"/>
    <mergeCell ref="BV43:BW43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BP37:BU37"/>
    <mergeCell ref="BV37:BW37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C37:T37"/>
    <mergeCell ref="U37:V37"/>
    <mergeCell ref="W37:AD37"/>
    <mergeCell ref="AE37:AM37"/>
    <mergeCell ref="AN37:AV37"/>
    <mergeCell ref="AW37:BG37"/>
    <mergeCell ref="BH37:BO37"/>
    <mergeCell ref="BP39:BU39"/>
    <mergeCell ref="BV39:BW39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BV36:BW36"/>
    <mergeCell ref="C34:T35"/>
    <mergeCell ref="U34:V35"/>
    <mergeCell ref="W34:BO34"/>
    <mergeCell ref="BP34:BU35"/>
    <mergeCell ref="BV34:BW35"/>
    <mergeCell ref="W35:AD35"/>
    <mergeCell ref="AE35:AM35"/>
    <mergeCell ref="AN35:AV35"/>
    <mergeCell ref="AW35:BG35"/>
    <mergeCell ref="BH35:BO35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BV31:BW31"/>
    <mergeCell ref="BP29:BU29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C29:T29"/>
    <mergeCell ref="U29:V29"/>
    <mergeCell ref="W29:AD29"/>
    <mergeCell ref="AE29:AM29"/>
    <mergeCell ref="AN29:AV29"/>
    <mergeCell ref="AW29:BG29"/>
    <mergeCell ref="BH29:BO29"/>
    <mergeCell ref="BV30:BW30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BV28:BW28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2:T22"/>
    <mergeCell ref="U22:V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C20:T20"/>
    <mergeCell ref="U20:V20"/>
    <mergeCell ref="W20:AD20"/>
    <mergeCell ref="AE20:AM20"/>
    <mergeCell ref="AN20:AV20"/>
    <mergeCell ref="AW20:BG20"/>
    <mergeCell ref="BH20:BO20"/>
    <mergeCell ref="BV21:BW21"/>
    <mergeCell ref="C19:T19"/>
    <mergeCell ref="U19:V19"/>
    <mergeCell ref="W19:AD19"/>
    <mergeCell ref="AE19:AM19"/>
    <mergeCell ref="AN19:AV19"/>
    <mergeCell ref="AW19:BG19"/>
    <mergeCell ref="BH19:BO19"/>
    <mergeCell ref="BP19:BU19"/>
    <mergeCell ref="BV19:BW19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C16:T16"/>
    <mergeCell ref="U16:V16"/>
    <mergeCell ref="W16:AD16"/>
    <mergeCell ref="AE16:AM16"/>
    <mergeCell ref="AN16:AV16"/>
    <mergeCell ref="AW16:BG16"/>
    <mergeCell ref="BH16:BO16"/>
    <mergeCell ref="BV17:BW17"/>
    <mergeCell ref="C15:T15"/>
    <mergeCell ref="U15:V15"/>
    <mergeCell ref="W15:AD15"/>
    <mergeCell ref="AE15:AM15"/>
    <mergeCell ref="AN15:AV15"/>
    <mergeCell ref="AW15:BG15"/>
    <mergeCell ref="BH15:BO15"/>
    <mergeCell ref="BP15:BU15"/>
    <mergeCell ref="BV15:BW15"/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1:BB11"/>
    <mergeCell ref="C13:T14"/>
    <mergeCell ref="U13:V14"/>
    <mergeCell ref="W13:BO13"/>
    <mergeCell ref="BP13:BU14"/>
    <mergeCell ref="D10:BV10"/>
  </mergeCells>
  <pageMargins left="0.7" right="0.7" top="0.75" bottom="0.75" header="0.3" footer="0.3"/>
  <pageSetup paperSize="9" scale="88" orientation="landscape" verticalDpi="0" r:id="rId1"/>
  <rowBreaks count="3" manualBreakCount="3">
    <brk id="31" max="16383" man="1"/>
    <brk id="61" max="16383" man="1"/>
    <brk id="86" max="16383" man="1"/>
  </rowBreaks>
  <colBreaks count="1" manualBreakCount="1">
    <brk id="7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 о фин.положении</vt:lpstr>
      <vt:lpstr>Отчет о прибылях и убытках</vt:lpstr>
      <vt:lpstr>Отчет о движении ден.средств</vt:lpstr>
      <vt:lpstr>Отчет об изменениях в капитале</vt:lpstr>
      <vt:lpstr>'Отчет об изменениях в капитале'!Область_печати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Нечепуренко Ольга Евгеньевна</cp:lastModifiedBy>
  <cp:revision>1</cp:revision>
  <cp:lastPrinted>2018-10-30T11:57:03Z</cp:lastPrinted>
  <dcterms:created xsi:type="dcterms:W3CDTF">2016-10-27T10:47:13Z</dcterms:created>
  <dcterms:modified xsi:type="dcterms:W3CDTF">2018-10-31T09:58:55Z</dcterms:modified>
</cp:coreProperties>
</file>