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ar.shynybekova\Desktop\"/>
    </mc:Choice>
  </mc:AlternateContent>
  <bookViews>
    <workbookView xWindow="0" yWindow="0" windowWidth="18765" windowHeight="8250"/>
  </bookViews>
  <sheets>
    <sheet name="ОФП " sheetId="1" r:id="rId1"/>
    <sheet name="ОСД " sheetId="3" r:id="rId2"/>
    <sheet name="ОИК" sheetId="2" r:id="rId3"/>
    <sheet name="ОДДС" sheetId="5" r:id="rId4"/>
  </sheets>
  <externalReferences>
    <externalReference r:id="rId5"/>
  </externalReference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ОИК!$A$1:$D$26</definedName>
  </definedNames>
  <calcPr calcId="162913"/>
</workbook>
</file>

<file path=xl/calcChain.xml><?xml version="1.0" encoding="utf-8"?>
<calcChain xmlns="http://schemas.openxmlformats.org/spreadsheetml/2006/main">
  <c r="D45" i="1" l="1"/>
  <c r="C45" i="1"/>
  <c r="D86" i="5" l="1"/>
  <c r="C86" i="5"/>
  <c r="D80" i="5"/>
  <c r="D93" i="5" s="1"/>
  <c r="C80" i="5"/>
  <c r="C93" i="5" s="1"/>
  <c r="D65" i="5"/>
  <c r="C65" i="5"/>
  <c r="D52" i="5"/>
  <c r="D78" i="5" s="1"/>
  <c r="C52" i="5"/>
  <c r="C78" i="5" s="1"/>
  <c r="C41" i="5"/>
  <c r="D41" i="5"/>
  <c r="C33" i="5"/>
  <c r="D33" i="5"/>
  <c r="D50" i="5" s="1"/>
  <c r="D95" i="5" s="1"/>
  <c r="D97" i="5" s="1"/>
  <c r="D30" i="5"/>
  <c r="C30" i="5"/>
  <c r="C50" i="5" l="1"/>
  <c r="C95" i="5" s="1"/>
  <c r="C97" i="5" s="1"/>
  <c r="C24" i="3"/>
  <c r="C42" i="1" l="1"/>
  <c r="C24" i="1"/>
  <c r="C43" i="1" l="1"/>
  <c r="D17" i="2"/>
  <c r="C11" i="3"/>
  <c r="C17" i="3" s="1"/>
  <c r="C20" i="3" s="1"/>
  <c r="C21" i="3" s="1"/>
  <c r="C37" i="1"/>
  <c r="C31" i="1"/>
  <c r="C44" i="1" s="1"/>
  <c r="D19" i="2" l="1"/>
  <c r="C13" i="2"/>
  <c r="D11" i="2"/>
  <c r="D9" i="2"/>
  <c r="A1" i="2"/>
  <c r="D42" i="1"/>
  <c r="D24" i="1" l="1"/>
  <c r="D16" i="1"/>
  <c r="C16" i="1"/>
  <c r="C25" i="1" s="1"/>
  <c r="C46" i="1" s="1"/>
  <c r="A4" i="2"/>
  <c r="D8" i="2"/>
  <c r="D13" i="2" s="1"/>
  <c r="C15" i="2"/>
  <c r="B19" i="2"/>
  <c r="D37" i="1"/>
  <c r="D43" i="1" s="1"/>
  <c r="D11" i="3"/>
  <c r="D17" i="3" s="1"/>
  <c r="D31" i="1"/>
  <c r="B13" i="2"/>
  <c r="B15" i="2" s="1"/>
  <c r="B21" i="2" l="1"/>
  <c r="D15" i="2"/>
  <c r="D21" i="2" s="1"/>
  <c r="C21" i="2"/>
  <c r="D20" i="3"/>
  <c r="D21" i="3" s="1"/>
  <c r="D24" i="3" s="1"/>
  <c r="D44" i="1"/>
  <c r="D25" i="1"/>
  <c r="E15" i="2"/>
  <c r="D46" i="1" l="1"/>
  <c r="E21" i="2" l="1"/>
</calcChain>
</file>

<file path=xl/sharedStrings.xml><?xml version="1.0" encoding="utf-8"?>
<sst xmlns="http://schemas.openxmlformats.org/spreadsheetml/2006/main" count="276" uniqueCount="142">
  <si>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</si>
  <si>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</si>
  <si>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</si>
  <si>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</si>
  <si>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</si>
  <si>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</si>
  <si>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</si>
  <si>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</si>
  <si>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</si>
  <si>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</si>
  <si>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</si>
  <si>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</si>
  <si>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</si>
  <si>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</si>
  <si>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</si>
  <si>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</si>
  <si>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</si>
  <si>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</si>
  <si>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</si>
  <si>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</si>
  <si>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</si>
  <si>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</si>
  <si>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 xml:space="preserve">На 1 января 2020 года </t>
  </si>
  <si>
    <t xml:space="preserve">На 1 января 2021 года </t>
  </si>
  <si>
    <t>31 декабря 
2020 года</t>
  </si>
  <si>
    <t>НДС и прочие налоги к возмещению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</si>
  <si>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</si>
  <si>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</si>
  <si>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</si>
  <si>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</si>
  <si>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</si>
  <si>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</si>
  <si>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</si>
  <si>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</si>
  <si>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</si>
  <si>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</si>
  <si>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</si>
  <si>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</si>
  <si>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</si>
  <si>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</si>
  <si>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</si>
  <si>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</si>
  <si>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</si>
  <si>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</si>
  <si>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</si>
  <si>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</si>
  <si>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Шыныбекова Ж.К.</t>
  </si>
  <si>
    <t>Убыток за год</t>
  </si>
  <si>
    <t>Прочий совокупный доход</t>
  </si>
  <si>
    <t>Дополнительный оплаченный капитал</t>
  </si>
  <si>
    <t>Убыток за период</t>
  </si>
  <si>
    <t>На 31 декабря 2020 года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</si>
  <si>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</si>
  <si>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</si>
  <si>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</si>
  <si>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</si>
  <si>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</si>
  <si>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</si>
  <si>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Чистый убыток за год</t>
  </si>
  <si>
    <t>Итого совокупный убыток за год</t>
  </si>
  <si>
    <t>Убыток на акцию</t>
  </si>
  <si>
    <t xml:space="preserve">Базовый и разводненный убыток на акцию </t>
  </si>
  <si>
    <t>Чистые финансовые доходы</t>
  </si>
  <si>
    <t/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</si>
  <si>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</si>
  <si>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</si>
  <si>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</si>
  <si>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</si>
  <si>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</si>
  <si>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</si>
  <si>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</si>
  <si>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r>
      <rPr>
        <sz val="10"/>
        <color indexed="8"/>
        <rFont val="Times New Roman"/>
        <family val="1"/>
        <charset val="204"/>
      </rPr>
      <t>Наименование организации</t>
    </r>
    <r>
      <rPr>
        <b/>
        <sz val="10"/>
        <color indexed="8"/>
        <rFont val="Times New Roman"/>
        <family val="1"/>
        <charset val="204"/>
      </rPr>
      <t>: АО «Tin One Mining» (Тин Уан Майнинг)</t>
    </r>
  </si>
  <si>
    <t xml:space="preserve">тысячах тенге 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</si>
  <si>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</si>
  <si>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</si>
  <si>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</si>
  <si>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</si>
  <si>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</si>
  <si>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</si>
  <si>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</si>
  <si>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</si>
  <si>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</si>
  <si>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</si>
  <si>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</si>
  <si>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</si>
  <si>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</si>
  <si>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</si>
  <si>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</si>
  <si>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</si>
  <si>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</si>
  <si>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</si>
  <si>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</si>
  <si>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</si>
  <si>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</si>
  <si>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</si>
  <si>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</si>
  <si>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</si>
  <si>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</si>
  <si>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</si>
  <si>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</si>
  <si>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</si>
  <si>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</si>
  <si>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</si>
  <si>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</si>
  <si>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</si>
  <si>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</si>
  <si>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</si>
  <si>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</si>
  <si>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</si>
  <si>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</si>
  <si>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</si>
  <si>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</si>
  <si>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</si>
  <si>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</si>
  <si>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</si>
  <si>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</si>
  <si>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</si>
  <si>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</si>
  <si>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</si>
  <si>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</si>
  <si>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</si>
  <si>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</si>
  <si>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</si>
  <si>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</si>
  <si>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</si>
  <si>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</si>
  <si>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</si>
  <si>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</si>
  <si>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Руководитель: Акежанов Д.Н.</t>
  </si>
  <si>
    <t>                                                (фамилия, имя, отчество) </t>
  </si>
  <si>
    <t>(подпись)</t>
  </si>
  <si>
    <t>Главный бухгалтер: Шыныбекова Ж.К.</t>
  </si>
  <si>
    <t>                                                (фамилия, имя, отчество (при его наличии)</t>
  </si>
  <si>
    <t>Место печати</t>
  </si>
  <si>
    <t>Предоплаты за разведочные и оценочные активы</t>
  </si>
  <si>
    <t>на 30 сентября 2021 года</t>
  </si>
  <si>
    <t>30 сентября 
2021 года</t>
  </si>
  <si>
    <t>За 9 месяцев, закончившихся 30 сентября 2021 года</t>
  </si>
  <si>
    <t>За 9 месяцев, закончившиеся 30 сентября  2020 года</t>
  </si>
  <si>
    <t>На 30 сентября 2021 года</t>
  </si>
  <si>
    <t>за период, закончившийся 30 сентября 2021 года</t>
  </si>
  <si>
    <t>Балансовая стоимость акции (количество размещенных простых акций – 120 001)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</si>
</sst>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1" formatCode="_-* #,##0\ _т_г_._-;\-* #,##0\ _т_г_._-;_-* &quot;-&quot;\ _т_г_._-;_-@_-"/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</numFmts>
  <fonts count="1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19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41" fontId="109" fillId="0" borderId="0" xfId="0" applyNumberFormat="1" applyFont="1" applyFill="1" applyAlignment="1">
      <alignment horizontal="right" wrapText="1"/>
    </xf>
    <xf numFmtId="0" fontId="118" fillId="57" borderId="0" xfId="0" applyFont="1" applyFill="1" applyAlignment="1">
      <alignment horizontal="left" vertical="center" wrapText="1"/>
    </xf>
    <xf numFmtId="0" fontId="17" fillId="57" borderId="0" xfId="0" applyFont="1" applyFill="1" applyAlignment="1">
      <alignment horizontal="left" wrapText="1"/>
    </xf>
    <xf numFmtId="0" fontId="118" fillId="57" borderId="0" xfId="0" applyFont="1" applyFill="1" applyAlignment="1">
      <alignment horizontal="right" wrapText="1"/>
    </xf>
    <xf numFmtId="0" fontId="118" fillId="57" borderId="30" xfId="0" applyFont="1" applyFill="1" applyBorder="1" applyAlignment="1">
      <alignment horizontal="left" vertical="center" wrapText="1"/>
    </xf>
    <xf numFmtId="0" fontId="121" fillId="57" borderId="30" xfId="0" applyFont="1" applyFill="1" applyBorder="1" applyAlignment="1">
      <alignment horizontal="center" vertical="center" wrapText="1"/>
    </xf>
    <xf numFmtId="0" fontId="121" fillId="57" borderId="30" xfId="0" applyFont="1" applyFill="1" applyBorder="1" applyAlignment="1">
      <alignment horizontal="left" vertical="center" wrapText="1"/>
    </xf>
    <xf numFmtId="4" fontId="121" fillId="57" borderId="30" xfId="0" applyNumberFormat="1" applyFont="1" applyFill="1" applyBorder="1" applyAlignment="1">
      <alignment horizontal="right" vertical="center" wrapText="1"/>
    </xf>
    <xf numFmtId="0" fontId="118" fillId="57" borderId="0" xfId="0" applyFont="1" applyFill="1" applyAlignment="1">
      <alignment horizontal="left" wrapText="1"/>
    </xf>
    <xf numFmtId="0" fontId="118" fillId="57" borderId="0" xfId="0" applyFont="1" applyFill="1" applyAlignment="1">
      <alignment horizontal="center" vertical="center" wrapText="1"/>
    </xf>
    <xf numFmtId="0" fontId="122" fillId="57" borderId="0" xfId="0" applyFont="1" applyFill="1" applyAlignment="1">
      <alignment horizontal="left" vertical="center" wrapText="1"/>
    </xf>
    <xf numFmtId="0" fontId="118" fillId="57" borderId="34" xfId="0" applyFont="1" applyFill="1" applyBorder="1" applyAlignment="1">
      <alignment horizontal="left" wrapText="1"/>
    </xf>
    <xf numFmtId="3" fontId="121" fillId="57" borderId="30" xfId="0" applyNumberFormat="1" applyFont="1" applyFill="1" applyBorder="1" applyAlignment="1">
      <alignment horizontal="right" vertical="center" wrapText="1"/>
    </xf>
    <xf numFmtId="3" fontId="118" fillId="57" borderId="30" xfId="0" applyNumberFormat="1" applyFont="1" applyFill="1" applyBorder="1" applyAlignment="1">
      <alignment horizontal="right" vertical="center" wrapText="1"/>
    </xf>
    <xf numFmtId="3" fontId="118" fillId="57" borderId="0" xfId="0" applyNumberFormat="1" applyFont="1" applyFill="1" applyAlignment="1">
      <alignment horizontal="left" vertical="center" wrapText="1"/>
    </xf>
    <xf numFmtId="0" fontId="110" fillId="0" borderId="10" xfId="0" applyFont="1" applyFill="1" applyBorder="1" applyAlignment="1">
      <alignment horizontal="right" vertical="center" wrapText="1"/>
    </xf>
    <xf numFmtId="0" fontId="116" fillId="0" borderId="27" xfId="0" applyFont="1" applyFill="1" applyBorder="1" applyAlignment="1">
      <alignment vertical="center" wrapText="1"/>
    </xf>
    <xf numFmtId="0" fontId="110" fillId="0" borderId="27" xfId="0" applyFont="1" applyFill="1" applyBorder="1" applyAlignment="1">
      <alignment horizontal="center" vertical="center" wrapText="1"/>
    </xf>
    <xf numFmtId="0" fontId="113" fillId="0" borderId="27" xfId="0" applyFont="1" applyFill="1" applyBorder="1" applyAlignment="1">
      <alignment horizontal="right" vertical="center" wrapText="1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8" fillId="57" borderId="31" xfId="0" applyFont="1" applyFill="1" applyBorder="1" applyAlignment="1">
      <alignment horizontal="left" vertical="center" wrapText="1"/>
    </xf>
    <xf numFmtId="0" fontId="118" fillId="57" borderId="32" xfId="0" applyFont="1" applyFill="1" applyBorder="1" applyAlignment="1">
      <alignment horizontal="left" vertical="center" wrapText="1"/>
    </xf>
    <xf numFmtId="0" fontId="118" fillId="57" borderId="33" xfId="0" applyFont="1" applyFill="1" applyBorder="1" applyAlignment="1">
      <alignment horizontal="left" vertical="center" wrapText="1"/>
    </xf>
    <xf numFmtId="0" fontId="121" fillId="57" borderId="31" xfId="0" applyFont="1" applyFill="1" applyBorder="1" applyAlignment="1">
      <alignment horizontal="center" vertical="center" wrapText="1"/>
    </xf>
    <xf numFmtId="0" fontId="121" fillId="57" borderId="32" xfId="0" applyFont="1" applyFill="1" applyBorder="1" applyAlignment="1">
      <alignment horizontal="center" vertical="center" wrapText="1"/>
    </xf>
    <xf numFmtId="0" fontId="121" fillId="57" borderId="33" xfId="0" applyFont="1" applyFill="1" applyBorder="1" applyAlignment="1">
      <alignment horizontal="center" vertical="center" wrapText="1"/>
    </xf>
    <xf numFmtId="0" fontId="5" fillId="57" borderId="0" xfId="0" applyFont="1" applyFill="1" applyAlignment="1">
      <alignment horizontal="left" vertical="center" wrapText="1"/>
    </xf>
    <xf numFmtId="0" fontId="118" fillId="57" borderId="0" xfId="0" applyFont="1" applyFill="1" applyAlignment="1">
      <alignment horizontal="left" vertical="top" wrapText="1"/>
    </xf>
    <xf numFmtId="0" fontId="119" fillId="57" borderId="0" xfId="0" applyFont="1" applyFill="1" applyAlignment="1">
      <alignment horizontal="center" wrapText="1"/>
    </xf>
    <xf numFmtId="0" fontId="118" fillId="57" borderId="0" xfId="0" applyFont="1" applyFill="1" applyAlignment="1">
      <alignment horizontal="center" wrapText="1"/>
    </xf>
    <xf numFmtId="0" fontId="110" fillId="0" borderId="0" xfId="0" applyFont="1" applyFill="1" applyBorder="1" applyAlignment="1">
      <alignment horizontal="left" wrapText="1"/>
    </xf>
    <xf numFmtId="204" fontId="3" fillId="0" borderId="0" xfId="0" applyNumberFormat="1" applyFont="1" applyFill="1" applyBorder="1" applyAlignment="1">
      <alignment horizontal="right" wrapText="1"/>
    </xf>
    <xf numFmtId="204" fontId="110" fillId="0" borderId="0" xfId="0" applyNumberFormat="1" applyFont="1" applyFill="1" applyBorder="1" applyAlignment="1">
      <alignment horizontal="right" wrapText="1"/>
    </xf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7_Accounting\05_&#1054;&#1058;&#1063;&#1045;&#1058;&#1067;%202017-2018-2019-2020-2021\05_KASE%202017-2021\KASE2021\3%20&#1082;&#1074;&#1072;&#1088;&#1090;&#1072;&#1083;%202021\FS%203%202021%20-%20&#1088;&#1072;&#1089;&#1095;&#1077;&#1090;&#1099;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"/>
      <sheetName val="ОСД "/>
      <sheetName val="ОИК"/>
      <sheetName val="ОДДС "/>
      <sheetName val="ОДС пр.мет.30.09."/>
      <sheetName val="Сч.1000  на 30.09."/>
      <sheetName val="Пример на 30.06."/>
      <sheetName val="Сч.1000 на 30.06."/>
      <sheetName val="ОСВ на 30.06."/>
      <sheetName val="ОСВ на 30.09."/>
      <sheetName val="Акции"/>
      <sheetName val="долг.аванс"/>
      <sheetName val="крат.об."/>
      <sheetName val="Лист1"/>
      <sheetName val="долг.об"/>
      <sheetName val="авансы"/>
      <sheetName val="кредиторка"/>
      <sheetName val="адм.расх"/>
      <sheetName val="ОСВ 7200"/>
      <sheetName val="адм.р.9 мес."/>
    </sheetNames>
    <sheetDataSet>
      <sheetData sheetId="0"/>
      <sheetData sheetId="1">
        <row r="6">
          <cell r="C6" t="str">
            <v>За 9 месяцев, закончившихся 30 сентября 2021 года</v>
          </cell>
          <cell r="D6" t="str">
            <v>За 9 месяцев, закончившиеся 30 сентября  2020 года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topLeftCell="A28" zoomScaleNormal="100" zoomScaleSheetLayoutView="100" workbookViewId="0">
      <selection activeCell="C45" sqref="C45"/>
    </sheetView>
  </sheetViews>
  <sheetFormatPr defaultColWidth="9.140625" defaultRowHeight="15"/>
  <cols>
    <col min="1" max="1" width="37" style="8" customWidth="1"/>
    <col min="2" max="2" width="10.5703125" style="8" customWidth="1"/>
    <col min="3" max="3" width="15.7109375" style="9" customWidth="1"/>
    <col min="4" max="4" width="17.28515625" style="9" customWidth="1"/>
    <col min="5" max="5" width="9.140625" style="8"/>
    <col min="6" max="6" width="9.42578125" style="8" bestFit="1" customWidth="1"/>
    <col min="7" max="16384" width="9.140625" style="8"/>
  </cols>
  <sheetData>
    <row r="1" spans="1:6">
      <c r="A1" s="7" t="s">
        <v>31</v>
      </c>
      <c r="B1" s="7"/>
      <c r="C1" s="7"/>
      <c r="D1" s="26"/>
      <c r="E1" s="7"/>
    </row>
    <row r="2" spans="1:6" ht="9" customHeight="1">
      <c r="A2" s="7"/>
      <c r="B2" s="7"/>
      <c r="C2" s="7"/>
      <c r="D2" s="7"/>
      <c r="E2" s="7"/>
    </row>
    <row r="3" spans="1:6">
      <c r="A3" s="101" t="s">
        <v>20</v>
      </c>
      <c r="B3" s="101"/>
      <c r="C3" s="101"/>
      <c r="D3" s="101"/>
    </row>
    <row r="4" spans="1:6">
      <c r="A4" s="102" t="s">
        <v>135</v>
      </c>
      <c r="B4" s="102"/>
      <c r="C4" s="102"/>
      <c r="D4" s="102"/>
    </row>
    <row r="5" spans="1:6" ht="8.25" customHeight="1"/>
    <row r="6" spans="1:6" ht="26.25">
      <c r="A6" s="98" t="s">
        <v>6</v>
      </c>
      <c r="B6" s="99" t="s">
        <v>7</v>
      </c>
      <c r="C6" s="59" t="s">
        <v>136</v>
      </c>
      <c r="D6" s="59" t="s">
        <v>24</v>
      </c>
    </row>
    <row r="7" spans="1:6">
      <c r="A7" s="11"/>
      <c r="B7" s="28"/>
      <c r="C7" s="34"/>
      <c r="D7" s="57"/>
    </row>
    <row r="8" spans="1:6">
      <c r="A8" s="11" t="s">
        <v>8</v>
      </c>
      <c r="B8" s="6"/>
      <c r="C8" s="35"/>
      <c r="D8" s="36"/>
    </row>
    <row r="9" spans="1:6">
      <c r="A9" s="11" t="s">
        <v>0</v>
      </c>
      <c r="B9" s="12"/>
      <c r="C9" s="35"/>
      <c r="D9" s="36"/>
    </row>
    <row r="10" spans="1:6">
      <c r="A10" s="13" t="s">
        <v>1</v>
      </c>
      <c r="B10" s="6">
        <v>4</v>
      </c>
      <c r="C10" s="37">
        <v>11432191</v>
      </c>
      <c r="D10" s="36">
        <v>11404831</v>
      </c>
      <c r="F10" s="81"/>
    </row>
    <row r="11" spans="1:6">
      <c r="A11" s="13" t="s">
        <v>2</v>
      </c>
      <c r="B11" s="6">
        <v>5</v>
      </c>
      <c r="C11" s="37">
        <v>99893</v>
      </c>
      <c r="D11" s="36">
        <v>118530</v>
      </c>
    </row>
    <row r="12" spans="1:6">
      <c r="A12" s="13" t="s">
        <v>25</v>
      </c>
      <c r="B12" s="6">
        <v>6</v>
      </c>
      <c r="C12" s="37">
        <v>886717</v>
      </c>
      <c r="D12" s="36">
        <v>845524</v>
      </c>
    </row>
    <row r="13" spans="1:6" ht="26.25">
      <c r="A13" s="13" t="s">
        <v>134</v>
      </c>
      <c r="B13" s="6">
        <v>7</v>
      </c>
      <c r="C13" s="37">
        <v>0</v>
      </c>
      <c r="D13" s="36">
        <v>29729</v>
      </c>
    </row>
    <row r="14" spans="1:6">
      <c r="A14" s="13" t="s">
        <v>3</v>
      </c>
      <c r="B14" s="6">
        <v>8</v>
      </c>
      <c r="C14" s="37">
        <v>2096</v>
      </c>
      <c r="D14" s="36">
        <v>15008</v>
      </c>
    </row>
    <row r="15" spans="1:6">
      <c r="A15" s="13" t="s">
        <v>26</v>
      </c>
      <c r="B15" s="6">
        <v>9</v>
      </c>
      <c r="C15" s="37">
        <v>53962</v>
      </c>
      <c r="D15" s="36">
        <v>53962</v>
      </c>
    </row>
    <row r="16" spans="1:6">
      <c r="A16" s="29" t="s">
        <v>37</v>
      </c>
      <c r="B16" s="30"/>
      <c r="C16" s="40">
        <f>SUM(C10:C15)</f>
        <v>12474859</v>
      </c>
      <c r="D16" s="41">
        <f>SUM(D10:D15)</f>
        <v>12467584</v>
      </c>
    </row>
    <row r="17" spans="1:4">
      <c r="A17" s="13"/>
      <c r="B17" s="16"/>
      <c r="C17" s="37"/>
      <c r="D17" s="39"/>
    </row>
    <row r="18" spans="1:4">
      <c r="A18" s="11" t="s">
        <v>27</v>
      </c>
      <c r="B18" s="12"/>
      <c r="C18" s="37"/>
      <c r="D18" s="36"/>
    </row>
    <row r="19" spans="1:4">
      <c r="A19" s="13" t="s">
        <v>26</v>
      </c>
      <c r="B19" s="6">
        <v>9</v>
      </c>
      <c r="C19" s="37">
        <v>1463</v>
      </c>
      <c r="D19" s="36">
        <v>3278</v>
      </c>
    </row>
    <row r="20" spans="1:4">
      <c r="A20" s="13" t="s">
        <v>28</v>
      </c>
      <c r="B20" s="6">
        <v>10</v>
      </c>
      <c r="C20" s="37">
        <v>2012</v>
      </c>
      <c r="D20" s="36">
        <v>3206</v>
      </c>
    </row>
    <row r="21" spans="1:4">
      <c r="A21" s="13" t="s">
        <v>29</v>
      </c>
      <c r="B21" s="6">
        <v>11</v>
      </c>
      <c r="C21" s="37">
        <v>6485</v>
      </c>
      <c r="D21" s="36">
        <v>263379</v>
      </c>
    </row>
    <row r="22" spans="1:4">
      <c r="A22" s="13" t="s">
        <v>9</v>
      </c>
      <c r="B22" s="6">
        <v>11</v>
      </c>
      <c r="C22" s="37">
        <v>754</v>
      </c>
      <c r="D22" s="36">
        <v>5632</v>
      </c>
    </row>
    <row r="23" spans="1:4">
      <c r="A23" s="13" t="s">
        <v>30</v>
      </c>
      <c r="B23" s="6"/>
      <c r="C23" s="37">
        <v>165384</v>
      </c>
      <c r="D23" s="36">
        <v>34014</v>
      </c>
    </row>
    <row r="24" spans="1:4">
      <c r="A24" s="29" t="s">
        <v>36</v>
      </c>
      <c r="B24" s="30"/>
      <c r="C24" s="40">
        <f>SUM(C19:C23)</f>
        <v>176098</v>
      </c>
      <c r="D24" s="41">
        <f>SUM(D19:D23)</f>
        <v>309509</v>
      </c>
    </row>
    <row r="25" spans="1:4" ht="15.75" thickBot="1">
      <c r="A25" s="32" t="s">
        <v>38</v>
      </c>
      <c r="B25" s="33"/>
      <c r="C25" s="42">
        <f>C16+C24</f>
        <v>12650957</v>
      </c>
      <c r="D25" s="43">
        <f>D16+D24</f>
        <v>12777093</v>
      </c>
    </row>
    <row r="26" spans="1:4">
      <c r="A26" s="13"/>
      <c r="B26" s="16"/>
      <c r="C26" s="44"/>
      <c r="D26" s="39"/>
    </row>
    <row r="27" spans="1:4">
      <c r="A27" s="11" t="s">
        <v>10</v>
      </c>
      <c r="B27" s="12"/>
      <c r="C27" s="44"/>
      <c r="D27" s="36"/>
    </row>
    <row r="28" spans="1:4">
      <c r="A28" s="11" t="s">
        <v>11</v>
      </c>
      <c r="B28" s="12"/>
      <c r="C28" s="44"/>
      <c r="D28" s="36"/>
    </row>
    <row r="29" spans="1:4">
      <c r="A29" s="13" t="s">
        <v>12</v>
      </c>
      <c r="B29" s="6">
        <v>12</v>
      </c>
      <c r="C29" s="37">
        <v>10751303</v>
      </c>
      <c r="D29" s="36">
        <v>10751303</v>
      </c>
    </row>
    <row r="30" spans="1:4">
      <c r="A30" s="14" t="s">
        <v>13</v>
      </c>
      <c r="B30" s="15"/>
      <c r="C30" s="74">
        <v>-3699899</v>
      </c>
      <c r="D30" s="74">
        <v>-3102586</v>
      </c>
    </row>
    <row r="31" spans="1:4">
      <c r="A31" s="29" t="s">
        <v>39</v>
      </c>
      <c r="B31" s="30"/>
      <c r="C31" s="40">
        <f>SUM(C29:C30)</f>
        <v>7051404</v>
      </c>
      <c r="D31" s="41">
        <f>SUM(D29:D30)</f>
        <v>7648717</v>
      </c>
    </row>
    <row r="32" spans="1:4">
      <c r="A32" s="27"/>
      <c r="B32" s="16"/>
      <c r="C32" s="44"/>
      <c r="D32" s="39"/>
    </row>
    <row r="33" spans="1:4">
      <c r="A33" s="11" t="s">
        <v>4</v>
      </c>
      <c r="B33" s="12"/>
      <c r="C33" s="44"/>
      <c r="D33" s="36"/>
    </row>
    <row r="34" spans="1:4" ht="18.75" customHeight="1">
      <c r="A34" s="17" t="s">
        <v>32</v>
      </c>
      <c r="B34" s="6">
        <v>13</v>
      </c>
      <c r="C34" s="37">
        <v>5051589</v>
      </c>
      <c r="D34" s="36">
        <v>4587896</v>
      </c>
    </row>
    <row r="35" spans="1:4" ht="26.25">
      <c r="A35" s="17" t="s">
        <v>33</v>
      </c>
      <c r="B35" s="6">
        <v>14</v>
      </c>
      <c r="C35" s="37">
        <v>13361</v>
      </c>
      <c r="D35" s="36">
        <v>13361</v>
      </c>
    </row>
    <row r="36" spans="1:4" ht="26.25">
      <c r="A36" s="27" t="s">
        <v>34</v>
      </c>
      <c r="B36" s="15">
        <v>15</v>
      </c>
      <c r="C36" s="38">
        <v>129393</v>
      </c>
      <c r="D36" s="39">
        <v>129393</v>
      </c>
    </row>
    <row r="37" spans="1:4">
      <c r="A37" s="29" t="s">
        <v>40</v>
      </c>
      <c r="B37" s="30"/>
      <c r="C37" s="40">
        <f>SUM(C34:C36)</f>
        <v>5194343</v>
      </c>
      <c r="D37" s="41">
        <f>SUM(D34:D36)</f>
        <v>4730650</v>
      </c>
    </row>
    <row r="38" spans="1:4">
      <c r="A38" s="20" t="s">
        <v>35</v>
      </c>
      <c r="B38" s="16"/>
      <c r="C38" s="45"/>
      <c r="D38" s="46"/>
    </row>
    <row r="39" spans="1:4" ht="15" customHeight="1">
      <c r="A39" s="17" t="s">
        <v>32</v>
      </c>
      <c r="B39" s="6">
        <v>13</v>
      </c>
      <c r="C39" s="37">
        <v>340065</v>
      </c>
      <c r="D39" s="36">
        <v>338789</v>
      </c>
    </row>
    <row r="40" spans="1:4" s="9" customFormat="1" ht="25.5">
      <c r="A40" s="17" t="s">
        <v>33</v>
      </c>
      <c r="B40" s="6">
        <v>14</v>
      </c>
      <c r="C40" s="37">
        <v>57865</v>
      </c>
      <c r="D40" s="36">
        <v>31083</v>
      </c>
    </row>
    <row r="41" spans="1:4" s="9" customFormat="1" ht="25.5">
      <c r="A41" s="27" t="s">
        <v>34</v>
      </c>
      <c r="B41" s="6">
        <v>15</v>
      </c>
      <c r="C41" s="37">
        <v>7280</v>
      </c>
      <c r="D41" s="36">
        <v>27854</v>
      </c>
    </row>
    <row r="42" spans="1:4" s="9" customFormat="1" ht="12.75">
      <c r="A42" s="29" t="s">
        <v>41</v>
      </c>
      <c r="B42" s="30"/>
      <c r="C42" s="40">
        <f>SUM(C39:C41)</f>
        <v>405210</v>
      </c>
      <c r="D42" s="41">
        <f>SUM(D39:D41)</f>
        <v>397726</v>
      </c>
    </row>
    <row r="43" spans="1:4" s="9" customFormat="1" ht="12.75">
      <c r="A43" s="75" t="s">
        <v>42</v>
      </c>
      <c r="B43" s="76"/>
      <c r="C43" s="77">
        <f>C37+C42</f>
        <v>5599553</v>
      </c>
      <c r="D43" s="78">
        <f>D37+D42</f>
        <v>5128376</v>
      </c>
    </row>
    <row r="44" spans="1:4" s="9" customFormat="1" ht="19.5" customHeight="1" thickBot="1">
      <c r="A44" s="32" t="s">
        <v>43</v>
      </c>
      <c r="B44" s="33"/>
      <c r="C44" s="42">
        <f>C31+C37+C42</f>
        <v>12650957</v>
      </c>
      <c r="D44" s="43">
        <f>D31+D37+D42</f>
        <v>12777093</v>
      </c>
    </row>
    <row r="45" spans="1:4" s="9" customFormat="1" ht="25.5" customHeight="1">
      <c r="A45" s="116" t="s">
        <v>141</v>
      </c>
      <c r="B45" s="28"/>
      <c r="C45" s="117">
        <f>58744/1000</f>
        <v>58.744</v>
      </c>
      <c r="D45" s="118">
        <f>63802/1000</f>
        <v>63.802</v>
      </c>
    </row>
    <row r="46" spans="1:4">
      <c r="C46" s="49">
        <f>C25-C44</f>
        <v>0</v>
      </c>
      <c r="D46" s="49">
        <f>D25-D44</f>
        <v>0</v>
      </c>
    </row>
    <row r="47" spans="1:4" ht="12" customHeight="1">
      <c r="A47" s="14" t="s">
        <v>19</v>
      </c>
      <c r="B47" s="50"/>
      <c r="C47" s="51"/>
      <c r="D47" s="14" t="s">
        <v>17</v>
      </c>
    </row>
    <row r="48" spans="1:4">
      <c r="A48" s="68" t="s">
        <v>44</v>
      </c>
      <c r="B48" s="68"/>
      <c r="C48" s="69"/>
      <c r="D48" s="68" t="s">
        <v>46</v>
      </c>
    </row>
    <row r="49" spans="1:4">
      <c r="A49" s="70" t="s">
        <v>45</v>
      </c>
      <c r="B49" s="68"/>
      <c r="C49" s="69"/>
      <c r="D49" s="70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4" zoomScaleNormal="100" zoomScaleSheetLayoutView="100" workbookViewId="0">
      <selection activeCell="C24" sqref="C24"/>
    </sheetView>
  </sheetViews>
  <sheetFormatPr defaultColWidth="9.140625" defaultRowHeight="15"/>
  <cols>
    <col min="1" max="1" width="34.7109375" style="8" customWidth="1"/>
    <col min="2" max="2" width="10.7109375" style="8" customWidth="1"/>
    <col min="3" max="4" width="16.7109375" style="8" customWidth="1"/>
    <col min="5" max="16384" width="9.140625" style="8"/>
  </cols>
  <sheetData>
    <row r="1" spans="1:5">
      <c r="A1" s="7" t="s">
        <v>31</v>
      </c>
      <c r="B1" s="7"/>
      <c r="C1" s="7"/>
      <c r="D1" s="26"/>
      <c r="E1" s="7"/>
    </row>
    <row r="2" spans="1:5">
      <c r="A2" s="22"/>
      <c r="B2" s="22"/>
      <c r="C2" s="23"/>
      <c r="D2" s="23"/>
    </row>
    <row r="3" spans="1:5">
      <c r="A3" s="101" t="s">
        <v>21</v>
      </c>
      <c r="B3" s="101"/>
      <c r="C3" s="101"/>
      <c r="D3" s="101"/>
    </row>
    <row r="4" spans="1:5">
      <c r="A4" s="102" t="s">
        <v>137</v>
      </c>
      <c r="B4" s="102"/>
      <c r="C4" s="102"/>
      <c r="D4" s="102"/>
    </row>
    <row r="5" spans="1:5">
      <c r="A5" s="24"/>
      <c r="B5" s="24"/>
      <c r="C5" s="24"/>
      <c r="D5" s="24"/>
    </row>
    <row r="6" spans="1:5" ht="42" customHeight="1">
      <c r="A6" s="98" t="s">
        <v>6</v>
      </c>
      <c r="B6" s="99" t="s">
        <v>7</v>
      </c>
      <c r="C6" s="100" t="s">
        <v>137</v>
      </c>
      <c r="D6" s="100" t="s">
        <v>138</v>
      </c>
    </row>
    <row r="7" spans="1:5">
      <c r="A7" s="13"/>
      <c r="B7" s="12"/>
      <c r="C7" s="53"/>
      <c r="D7" s="54"/>
    </row>
    <row r="8" spans="1:5">
      <c r="A8" s="13" t="s">
        <v>52</v>
      </c>
      <c r="B8" s="6">
        <v>16</v>
      </c>
      <c r="C8" s="37">
        <v>-548276</v>
      </c>
      <c r="D8" s="82">
        <v>-438410</v>
      </c>
    </row>
    <row r="9" spans="1:5" ht="13.5" customHeight="1">
      <c r="A9" s="13" t="s">
        <v>53</v>
      </c>
      <c r="B9" s="6">
        <v>17</v>
      </c>
      <c r="C9" s="37">
        <v>139775</v>
      </c>
      <c r="D9" s="36">
        <v>771.07</v>
      </c>
    </row>
    <row r="10" spans="1:5" ht="13.5" customHeight="1">
      <c r="A10" s="60" t="s">
        <v>54</v>
      </c>
      <c r="B10" s="31">
        <v>17</v>
      </c>
      <c r="C10" s="47">
        <v>-189131</v>
      </c>
      <c r="D10" s="47">
        <v>-409839</v>
      </c>
    </row>
    <row r="11" spans="1:5">
      <c r="A11" s="11" t="s">
        <v>55</v>
      </c>
      <c r="B11" s="25"/>
      <c r="C11" s="55">
        <f>SUM(C8:C10)</f>
        <v>-597632</v>
      </c>
      <c r="D11" s="35">
        <f>SUM(D8:D10)</f>
        <v>-847477.92999999993</v>
      </c>
    </row>
    <row r="12" spans="1:5" ht="8.25" customHeight="1">
      <c r="A12" s="13"/>
      <c r="B12" s="6"/>
      <c r="C12" s="37"/>
      <c r="D12" s="36"/>
    </row>
    <row r="13" spans="1:5">
      <c r="A13" s="13" t="s">
        <v>14</v>
      </c>
      <c r="B13" s="6">
        <v>17</v>
      </c>
      <c r="C13" s="37">
        <v>400</v>
      </c>
      <c r="D13" s="36">
        <v>1036</v>
      </c>
    </row>
    <row r="14" spans="1:5">
      <c r="A14" s="13" t="s">
        <v>56</v>
      </c>
      <c r="B14" s="6">
        <v>17</v>
      </c>
      <c r="C14" s="37">
        <v>-81</v>
      </c>
      <c r="D14" s="36">
        <v>-1189</v>
      </c>
    </row>
    <row r="15" spans="1:5" ht="8.25" customHeight="1">
      <c r="A15" s="13"/>
      <c r="B15" s="6"/>
      <c r="C15" s="37"/>
      <c r="D15" s="36"/>
    </row>
    <row r="16" spans="1:5">
      <c r="A16" s="11" t="s">
        <v>62</v>
      </c>
      <c r="B16" s="6"/>
      <c r="C16" s="37"/>
      <c r="D16" s="36"/>
    </row>
    <row r="17" spans="1:4">
      <c r="A17" s="11" t="s">
        <v>57</v>
      </c>
      <c r="B17" s="25"/>
      <c r="C17" s="55">
        <f>SUM(C11:C16)</f>
        <v>-597313</v>
      </c>
      <c r="D17" s="35">
        <f>SUM(D11:D16)</f>
        <v>-847630.92999999993</v>
      </c>
    </row>
    <row r="18" spans="1:4" ht="8.25" customHeight="1">
      <c r="A18" s="13"/>
      <c r="B18" s="6"/>
      <c r="C18" s="55"/>
      <c r="D18" s="35"/>
    </row>
    <row r="19" spans="1:4">
      <c r="A19" s="60" t="s">
        <v>15</v>
      </c>
      <c r="B19" s="31"/>
      <c r="C19" s="47">
        <v>0</v>
      </c>
      <c r="D19" s="48"/>
    </row>
    <row r="20" spans="1:4">
      <c r="A20" s="61" t="s">
        <v>58</v>
      </c>
      <c r="B20" s="58"/>
      <c r="C20" s="62">
        <f>SUM(C17:C19)</f>
        <v>-597313</v>
      </c>
      <c r="D20" s="62">
        <f>SUM(D17:D19)</f>
        <v>-847630.92999999993</v>
      </c>
    </row>
    <row r="21" spans="1:4" ht="15.75" thickBot="1">
      <c r="A21" s="19" t="s">
        <v>59</v>
      </c>
      <c r="B21" s="10"/>
      <c r="C21" s="56">
        <f>C20</f>
        <v>-597313</v>
      </c>
      <c r="D21" s="56">
        <f>D20</f>
        <v>-847630.92999999993</v>
      </c>
    </row>
    <row r="22" spans="1:4" ht="10.5" customHeight="1">
      <c r="A22" s="11"/>
      <c r="B22" s="25"/>
      <c r="C22" s="35"/>
      <c r="D22" s="35"/>
    </row>
    <row r="23" spans="1:4">
      <c r="A23" s="11" t="s">
        <v>60</v>
      </c>
      <c r="B23" s="25"/>
      <c r="C23" s="35"/>
      <c r="D23" s="35"/>
    </row>
    <row r="24" spans="1:4" ht="26.25">
      <c r="A24" s="60" t="s">
        <v>61</v>
      </c>
      <c r="B24" s="31">
        <v>12</v>
      </c>
      <c r="C24" s="80">
        <f>C21/120001</f>
        <v>-4.9775668536095532</v>
      </c>
      <c r="D24" s="80">
        <f>D21/120001</f>
        <v>-7.0635322205648281</v>
      </c>
    </row>
    <row r="26" spans="1:4">
      <c r="A26" s="52"/>
      <c r="B26" s="52"/>
      <c r="C26" s="52"/>
      <c r="D26" s="52"/>
    </row>
    <row r="27" spans="1:4">
      <c r="A27" s="14" t="s">
        <v>19</v>
      </c>
      <c r="B27" s="50"/>
      <c r="C27" s="51"/>
      <c r="D27" s="14" t="s">
        <v>17</v>
      </c>
    </row>
    <row r="28" spans="1:4">
      <c r="A28" s="68" t="s">
        <v>44</v>
      </c>
      <c r="B28" s="68"/>
      <c r="C28" s="69"/>
      <c r="D28" s="68" t="s">
        <v>46</v>
      </c>
    </row>
    <row r="29" spans="1:4" ht="25.5">
      <c r="A29" s="70" t="s">
        <v>45</v>
      </c>
      <c r="B29" s="68"/>
      <c r="C29" s="69"/>
      <c r="D29" s="70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A3" sqref="A3:D3"/>
    </sheetView>
  </sheetViews>
  <sheetFormatPr defaultColWidth="9.140625" defaultRowHeight="12.75"/>
  <cols>
    <col min="1" max="1" width="31.42578125" style="5" customWidth="1"/>
    <col min="2" max="2" width="15.7109375" style="5" customWidth="1"/>
    <col min="3" max="3" width="17.5703125" style="5" customWidth="1"/>
    <col min="4" max="4" width="17" style="5" customWidth="1"/>
    <col min="5" max="5" width="14.5703125" style="5" customWidth="1"/>
    <col min="6" max="16384" width="9.140625" style="5"/>
  </cols>
  <sheetData>
    <row r="1" spans="1:5" s="8" customFormat="1" ht="15">
      <c r="A1" s="7" t="str">
        <f>'ОСД '!A1</f>
        <v xml:space="preserve">АО "TIN ONE MINING" </v>
      </c>
      <c r="B1" s="7"/>
      <c r="C1" s="7"/>
      <c r="D1" s="26"/>
    </row>
    <row r="2" spans="1:5">
      <c r="A2" s="1"/>
      <c r="B2" s="2"/>
      <c r="C2" s="3"/>
      <c r="D2" s="1"/>
    </row>
    <row r="3" spans="1:5" ht="15">
      <c r="A3" s="103" t="s">
        <v>5</v>
      </c>
      <c r="B3" s="103"/>
      <c r="C3" s="103"/>
      <c r="D3" s="104"/>
    </row>
    <row r="4" spans="1:5" customFormat="1" ht="15">
      <c r="A4" s="102" t="str">
        <f>'ОСД '!A4:D4</f>
        <v>За 9 месяцев, закончившихся 30 сентября 2021 года</v>
      </c>
      <c r="B4" s="102"/>
      <c r="C4" s="105"/>
      <c r="D4" s="105"/>
    </row>
    <row r="5" spans="1:5">
      <c r="A5" s="18"/>
      <c r="B5" s="18"/>
      <c r="C5" s="18"/>
      <c r="D5" s="4"/>
    </row>
    <row r="6" spans="1:5" ht="26.25" thickBot="1">
      <c r="A6" s="71" t="s">
        <v>6</v>
      </c>
      <c r="B6" s="72" t="s">
        <v>12</v>
      </c>
      <c r="C6" s="72" t="s">
        <v>13</v>
      </c>
      <c r="D6" s="97" t="s">
        <v>16</v>
      </c>
    </row>
    <row r="7" spans="1:5">
      <c r="A7" s="20"/>
      <c r="B7" s="63"/>
      <c r="C7" s="63"/>
      <c r="D7" s="39"/>
    </row>
    <row r="8" spans="1:5">
      <c r="A8" s="61" t="s">
        <v>22</v>
      </c>
      <c r="B8" s="64">
        <v>10751303</v>
      </c>
      <c r="C8" s="79">
        <v>-3177405</v>
      </c>
      <c r="D8" s="64">
        <f>B8+C8</f>
        <v>7573898</v>
      </c>
    </row>
    <row r="9" spans="1:5">
      <c r="A9" s="13" t="s">
        <v>47</v>
      </c>
      <c r="B9" s="36">
        <v>0</v>
      </c>
      <c r="C9" s="36">
        <v>-267876</v>
      </c>
      <c r="D9" s="36">
        <f>C9</f>
        <v>-267876</v>
      </c>
    </row>
    <row r="10" spans="1:5">
      <c r="A10" s="13" t="s">
        <v>48</v>
      </c>
      <c r="B10" s="36">
        <v>0</v>
      </c>
      <c r="C10" s="36">
        <v>0</v>
      </c>
      <c r="D10" s="36">
        <v>0</v>
      </c>
    </row>
    <row r="11" spans="1:5" ht="13.5" customHeight="1">
      <c r="A11" s="60" t="s">
        <v>49</v>
      </c>
      <c r="B11" s="48">
        <v>0</v>
      </c>
      <c r="C11" s="48">
        <v>342695</v>
      </c>
      <c r="D11" s="48">
        <f>B11+C11</f>
        <v>342695</v>
      </c>
      <c r="E11" s="73"/>
    </row>
    <row r="12" spans="1:5" ht="6" customHeight="1">
      <c r="A12" s="66"/>
      <c r="B12" s="67"/>
      <c r="C12" s="67"/>
      <c r="D12" s="67"/>
    </row>
    <row r="13" spans="1:5" ht="13.5" thickBot="1">
      <c r="A13" s="19" t="s">
        <v>51</v>
      </c>
      <c r="B13" s="65">
        <f>B8+B11</f>
        <v>10751303</v>
      </c>
      <c r="C13" s="65">
        <f>C8+C11+C9</f>
        <v>-3102586</v>
      </c>
      <c r="D13" s="65">
        <f>D8+D11+D9</f>
        <v>7648717</v>
      </c>
    </row>
    <row r="14" spans="1:5">
      <c r="A14" s="20"/>
      <c r="B14" s="39"/>
      <c r="C14" s="39"/>
      <c r="D14" s="39"/>
    </row>
    <row r="15" spans="1:5">
      <c r="A15" s="61" t="s">
        <v>23</v>
      </c>
      <c r="B15" s="62">
        <f>B13</f>
        <v>10751303</v>
      </c>
      <c r="C15" s="62">
        <f>'ОФП '!D30</f>
        <v>-3102586</v>
      </c>
      <c r="D15" s="62">
        <f>B15+C15</f>
        <v>7648717</v>
      </c>
      <c r="E15" s="73">
        <f>D15-'ОФП '!D31</f>
        <v>0</v>
      </c>
    </row>
    <row r="16" spans="1:5" ht="7.5" customHeight="1">
      <c r="A16" s="61"/>
      <c r="B16" s="62"/>
      <c r="C16" s="62"/>
      <c r="D16" s="62"/>
    </row>
    <row r="17" spans="1:5">
      <c r="A17" s="13" t="s">
        <v>50</v>
      </c>
      <c r="B17" s="36">
        <v>0</v>
      </c>
      <c r="C17" s="36">
        <v>-597313</v>
      </c>
      <c r="D17" s="36">
        <f>B17+C17</f>
        <v>-597313</v>
      </c>
    </row>
    <row r="18" spans="1:5">
      <c r="A18" s="13" t="s">
        <v>48</v>
      </c>
      <c r="B18" s="36"/>
      <c r="C18" s="36">
        <v>0</v>
      </c>
      <c r="D18" s="36">
        <v>0</v>
      </c>
    </row>
    <row r="19" spans="1:5" ht="12.75" customHeight="1">
      <c r="A19" s="60" t="s">
        <v>49</v>
      </c>
      <c r="B19" s="48">
        <f>B17</f>
        <v>0</v>
      </c>
      <c r="C19" s="48">
        <v>0</v>
      </c>
      <c r="D19" s="48">
        <f>C19</f>
        <v>0</v>
      </c>
      <c r="E19" s="73"/>
    </row>
    <row r="20" spans="1:5">
      <c r="A20" s="60"/>
      <c r="B20" s="47"/>
      <c r="C20" s="47"/>
      <c r="D20" s="47"/>
    </row>
    <row r="21" spans="1:5" ht="13.5" thickBot="1">
      <c r="A21" s="19" t="s">
        <v>139</v>
      </c>
      <c r="B21" s="65">
        <f>B15+B19</f>
        <v>10751303</v>
      </c>
      <c r="C21" s="65">
        <f>C15+C19+C17</f>
        <v>-3699899</v>
      </c>
      <c r="D21" s="65">
        <f>D15+D19+D17</f>
        <v>7051404</v>
      </c>
      <c r="E21" s="73">
        <f>D21-'ОФП '!C31</f>
        <v>0</v>
      </c>
    </row>
    <row r="22" spans="1:5">
      <c r="A22" s="20"/>
      <c r="B22" s="21"/>
      <c r="C22" s="21"/>
      <c r="D22" s="21"/>
    </row>
    <row r="23" spans="1:5" s="8" customFormat="1" ht="9.75" customHeight="1">
      <c r="A23" s="52"/>
      <c r="B23" s="52"/>
    </row>
    <row r="24" spans="1:5" s="8" customFormat="1" ht="15">
      <c r="A24" s="14" t="s">
        <v>19</v>
      </c>
      <c r="B24" s="51"/>
      <c r="C24" s="14" t="s">
        <v>17</v>
      </c>
      <c r="D24" s="14"/>
    </row>
    <row r="25" spans="1:5" s="8" customFormat="1" ht="15">
      <c r="A25" s="68" t="s">
        <v>44</v>
      </c>
      <c r="B25" s="69"/>
      <c r="C25" s="68" t="s">
        <v>46</v>
      </c>
      <c r="D25" s="68"/>
    </row>
    <row r="26" spans="1:5" s="8" customFormat="1" ht="15">
      <c r="A26" s="70" t="s">
        <v>45</v>
      </c>
      <c r="B26" s="69"/>
      <c r="C26" s="70" t="s">
        <v>18</v>
      </c>
      <c r="D26" s="70"/>
    </row>
  </sheetData>
  <mergeCells count="2">
    <mergeCell ref="A3:D3"/>
    <mergeCell ref="A4:D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B81" workbookViewId="0">
      <selection activeCell="H84" sqref="H84"/>
    </sheetView>
  </sheetViews>
  <sheetFormatPr defaultRowHeight="15"/>
  <cols>
    <col min="1" max="1" width="2.85546875" style="84" hidden="1" customWidth="1"/>
    <col min="2" max="2" width="50" style="84" customWidth="1"/>
    <col min="3" max="3" width="15.5703125" style="84" customWidth="1"/>
    <col min="4" max="4" width="15.42578125" style="84" customWidth="1"/>
    <col min="5" max="5" width="3.28515625" style="84" hidden="1" customWidth="1"/>
    <col min="6" max="6" width="9.5703125" style="84" bestFit="1" customWidth="1"/>
    <col min="7" max="7" width="9.140625" style="84"/>
    <col min="8" max="8" width="14.140625" style="84" customWidth="1"/>
    <col min="9" max="9" width="15" style="84" customWidth="1"/>
    <col min="10" max="10" width="11.42578125" style="84" bestFit="1" customWidth="1"/>
    <col min="11" max="241" width="9.140625" style="84"/>
    <col min="242" max="242" width="0" style="84" hidden="1" customWidth="1"/>
    <col min="243" max="243" width="52.7109375" style="84" customWidth="1"/>
    <col min="244" max="244" width="10.28515625" style="84" customWidth="1"/>
    <col min="245" max="245" width="19.5703125" style="84" customWidth="1"/>
    <col min="246" max="246" width="17.85546875" style="84" customWidth="1"/>
    <col min="247" max="247" width="0" style="84" hidden="1" customWidth="1"/>
    <col min="248" max="249" width="9.140625" style="84"/>
    <col min="250" max="250" width="12" style="84" customWidth="1"/>
    <col min="251" max="251" width="12.140625" style="84" bestFit="1" customWidth="1"/>
    <col min="252" max="497" width="9.140625" style="84"/>
    <col min="498" max="498" width="0" style="84" hidden="1" customWidth="1"/>
    <col min="499" max="499" width="52.7109375" style="84" customWidth="1"/>
    <col min="500" max="500" width="10.28515625" style="84" customWidth="1"/>
    <col min="501" max="501" width="19.5703125" style="84" customWidth="1"/>
    <col min="502" max="502" width="17.85546875" style="84" customWidth="1"/>
    <col min="503" max="503" width="0" style="84" hidden="1" customWidth="1"/>
    <col min="504" max="505" width="9.140625" style="84"/>
    <col min="506" max="506" width="12" style="84" customWidth="1"/>
    <col min="507" max="507" width="12.140625" style="84" bestFit="1" customWidth="1"/>
    <col min="508" max="753" width="9.140625" style="84"/>
    <col min="754" max="754" width="0" style="84" hidden="1" customWidth="1"/>
    <col min="755" max="755" width="52.7109375" style="84" customWidth="1"/>
    <col min="756" max="756" width="10.28515625" style="84" customWidth="1"/>
    <col min="757" max="757" width="19.5703125" style="84" customWidth="1"/>
    <col min="758" max="758" width="17.85546875" style="84" customWidth="1"/>
    <col min="759" max="759" width="0" style="84" hidden="1" customWidth="1"/>
    <col min="760" max="761" width="9.140625" style="84"/>
    <col min="762" max="762" width="12" style="84" customWidth="1"/>
    <col min="763" max="763" width="12.140625" style="84" bestFit="1" customWidth="1"/>
    <col min="764" max="1009" width="9.140625" style="84"/>
    <col min="1010" max="1010" width="0" style="84" hidden="1" customWidth="1"/>
    <col min="1011" max="1011" width="52.7109375" style="84" customWidth="1"/>
    <col min="1012" max="1012" width="10.28515625" style="84" customWidth="1"/>
    <col min="1013" max="1013" width="19.5703125" style="84" customWidth="1"/>
    <col min="1014" max="1014" width="17.85546875" style="84" customWidth="1"/>
    <col min="1015" max="1015" width="0" style="84" hidden="1" customWidth="1"/>
    <col min="1016" max="1017" width="9.140625" style="84"/>
    <col min="1018" max="1018" width="12" style="84" customWidth="1"/>
    <col min="1019" max="1019" width="12.140625" style="84" bestFit="1" customWidth="1"/>
    <col min="1020" max="1265" width="9.140625" style="84"/>
    <col min="1266" max="1266" width="0" style="84" hidden="1" customWidth="1"/>
    <col min="1267" max="1267" width="52.7109375" style="84" customWidth="1"/>
    <col min="1268" max="1268" width="10.28515625" style="84" customWidth="1"/>
    <col min="1269" max="1269" width="19.5703125" style="84" customWidth="1"/>
    <col min="1270" max="1270" width="17.85546875" style="84" customWidth="1"/>
    <col min="1271" max="1271" width="0" style="84" hidden="1" customWidth="1"/>
    <col min="1272" max="1273" width="9.140625" style="84"/>
    <col min="1274" max="1274" width="12" style="84" customWidth="1"/>
    <col min="1275" max="1275" width="12.140625" style="84" bestFit="1" customWidth="1"/>
    <col min="1276" max="1521" width="9.140625" style="84"/>
    <col min="1522" max="1522" width="0" style="84" hidden="1" customWidth="1"/>
    <col min="1523" max="1523" width="52.7109375" style="84" customWidth="1"/>
    <col min="1524" max="1524" width="10.28515625" style="84" customWidth="1"/>
    <col min="1525" max="1525" width="19.5703125" style="84" customWidth="1"/>
    <col min="1526" max="1526" width="17.85546875" style="84" customWidth="1"/>
    <col min="1527" max="1527" width="0" style="84" hidden="1" customWidth="1"/>
    <col min="1528" max="1529" width="9.140625" style="84"/>
    <col min="1530" max="1530" width="12" style="84" customWidth="1"/>
    <col min="1531" max="1531" width="12.140625" style="84" bestFit="1" customWidth="1"/>
    <col min="1532" max="1777" width="9.140625" style="84"/>
    <col min="1778" max="1778" width="0" style="84" hidden="1" customWidth="1"/>
    <col min="1779" max="1779" width="52.7109375" style="84" customWidth="1"/>
    <col min="1780" max="1780" width="10.28515625" style="84" customWidth="1"/>
    <col min="1781" max="1781" width="19.5703125" style="84" customWidth="1"/>
    <col min="1782" max="1782" width="17.85546875" style="84" customWidth="1"/>
    <col min="1783" max="1783" width="0" style="84" hidden="1" customWidth="1"/>
    <col min="1784" max="1785" width="9.140625" style="84"/>
    <col min="1786" max="1786" width="12" style="84" customWidth="1"/>
    <col min="1787" max="1787" width="12.140625" style="84" bestFit="1" customWidth="1"/>
    <col min="1788" max="2033" width="9.140625" style="84"/>
    <col min="2034" max="2034" width="0" style="84" hidden="1" customWidth="1"/>
    <col min="2035" max="2035" width="52.7109375" style="84" customWidth="1"/>
    <col min="2036" max="2036" width="10.28515625" style="84" customWidth="1"/>
    <col min="2037" max="2037" width="19.5703125" style="84" customWidth="1"/>
    <col min="2038" max="2038" width="17.85546875" style="84" customWidth="1"/>
    <col min="2039" max="2039" width="0" style="84" hidden="1" customWidth="1"/>
    <col min="2040" max="2041" width="9.140625" style="84"/>
    <col min="2042" max="2042" width="12" style="84" customWidth="1"/>
    <col min="2043" max="2043" width="12.140625" style="84" bestFit="1" customWidth="1"/>
    <col min="2044" max="2289" width="9.140625" style="84"/>
    <col min="2290" max="2290" width="0" style="84" hidden="1" customWidth="1"/>
    <col min="2291" max="2291" width="52.7109375" style="84" customWidth="1"/>
    <col min="2292" max="2292" width="10.28515625" style="84" customWidth="1"/>
    <col min="2293" max="2293" width="19.5703125" style="84" customWidth="1"/>
    <col min="2294" max="2294" width="17.85546875" style="84" customWidth="1"/>
    <col min="2295" max="2295" width="0" style="84" hidden="1" customWidth="1"/>
    <col min="2296" max="2297" width="9.140625" style="84"/>
    <col min="2298" max="2298" width="12" style="84" customWidth="1"/>
    <col min="2299" max="2299" width="12.140625" style="84" bestFit="1" customWidth="1"/>
    <col min="2300" max="2545" width="9.140625" style="84"/>
    <col min="2546" max="2546" width="0" style="84" hidden="1" customWidth="1"/>
    <col min="2547" max="2547" width="52.7109375" style="84" customWidth="1"/>
    <col min="2548" max="2548" width="10.28515625" style="84" customWidth="1"/>
    <col min="2549" max="2549" width="19.5703125" style="84" customWidth="1"/>
    <col min="2550" max="2550" width="17.85546875" style="84" customWidth="1"/>
    <col min="2551" max="2551" width="0" style="84" hidden="1" customWidth="1"/>
    <col min="2552" max="2553" width="9.140625" style="84"/>
    <col min="2554" max="2554" width="12" style="84" customWidth="1"/>
    <col min="2555" max="2555" width="12.140625" style="84" bestFit="1" customWidth="1"/>
    <col min="2556" max="2801" width="9.140625" style="84"/>
    <col min="2802" max="2802" width="0" style="84" hidden="1" customWidth="1"/>
    <col min="2803" max="2803" width="52.7109375" style="84" customWidth="1"/>
    <col min="2804" max="2804" width="10.28515625" style="84" customWidth="1"/>
    <col min="2805" max="2805" width="19.5703125" style="84" customWidth="1"/>
    <col min="2806" max="2806" width="17.85546875" style="84" customWidth="1"/>
    <col min="2807" max="2807" width="0" style="84" hidden="1" customWidth="1"/>
    <col min="2808" max="2809" width="9.140625" style="84"/>
    <col min="2810" max="2810" width="12" style="84" customWidth="1"/>
    <col min="2811" max="2811" width="12.140625" style="84" bestFit="1" customWidth="1"/>
    <col min="2812" max="3057" width="9.140625" style="84"/>
    <col min="3058" max="3058" width="0" style="84" hidden="1" customWidth="1"/>
    <col min="3059" max="3059" width="52.7109375" style="84" customWidth="1"/>
    <col min="3060" max="3060" width="10.28515625" style="84" customWidth="1"/>
    <col min="3061" max="3061" width="19.5703125" style="84" customWidth="1"/>
    <col min="3062" max="3062" width="17.85546875" style="84" customWidth="1"/>
    <col min="3063" max="3063" width="0" style="84" hidden="1" customWidth="1"/>
    <col min="3064" max="3065" width="9.140625" style="84"/>
    <col min="3066" max="3066" width="12" style="84" customWidth="1"/>
    <col min="3067" max="3067" width="12.140625" style="84" bestFit="1" customWidth="1"/>
    <col min="3068" max="3313" width="9.140625" style="84"/>
    <col min="3314" max="3314" width="0" style="84" hidden="1" customWidth="1"/>
    <col min="3315" max="3315" width="52.7109375" style="84" customWidth="1"/>
    <col min="3316" max="3316" width="10.28515625" style="84" customWidth="1"/>
    <col min="3317" max="3317" width="19.5703125" style="84" customWidth="1"/>
    <col min="3318" max="3318" width="17.85546875" style="84" customWidth="1"/>
    <col min="3319" max="3319" width="0" style="84" hidden="1" customWidth="1"/>
    <col min="3320" max="3321" width="9.140625" style="84"/>
    <col min="3322" max="3322" width="12" style="84" customWidth="1"/>
    <col min="3323" max="3323" width="12.140625" style="84" bestFit="1" customWidth="1"/>
    <col min="3324" max="3569" width="9.140625" style="84"/>
    <col min="3570" max="3570" width="0" style="84" hidden="1" customWidth="1"/>
    <col min="3571" max="3571" width="52.7109375" style="84" customWidth="1"/>
    <col min="3572" max="3572" width="10.28515625" style="84" customWidth="1"/>
    <col min="3573" max="3573" width="19.5703125" style="84" customWidth="1"/>
    <col min="3574" max="3574" width="17.85546875" style="84" customWidth="1"/>
    <col min="3575" max="3575" width="0" style="84" hidden="1" customWidth="1"/>
    <col min="3576" max="3577" width="9.140625" style="84"/>
    <col min="3578" max="3578" width="12" style="84" customWidth="1"/>
    <col min="3579" max="3579" width="12.140625" style="84" bestFit="1" customWidth="1"/>
    <col min="3580" max="3825" width="9.140625" style="84"/>
    <col min="3826" max="3826" width="0" style="84" hidden="1" customWidth="1"/>
    <col min="3827" max="3827" width="52.7109375" style="84" customWidth="1"/>
    <col min="3828" max="3828" width="10.28515625" style="84" customWidth="1"/>
    <col min="3829" max="3829" width="19.5703125" style="84" customWidth="1"/>
    <col min="3830" max="3830" width="17.85546875" style="84" customWidth="1"/>
    <col min="3831" max="3831" width="0" style="84" hidden="1" customWidth="1"/>
    <col min="3832" max="3833" width="9.140625" style="84"/>
    <col min="3834" max="3834" width="12" style="84" customWidth="1"/>
    <col min="3835" max="3835" width="12.140625" style="84" bestFit="1" customWidth="1"/>
    <col min="3836" max="4081" width="9.140625" style="84"/>
    <col min="4082" max="4082" width="0" style="84" hidden="1" customWidth="1"/>
    <col min="4083" max="4083" width="52.7109375" style="84" customWidth="1"/>
    <col min="4084" max="4084" width="10.28515625" style="84" customWidth="1"/>
    <col min="4085" max="4085" width="19.5703125" style="84" customWidth="1"/>
    <col min="4086" max="4086" width="17.85546875" style="84" customWidth="1"/>
    <col min="4087" max="4087" width="0" style="84" hidden="1" customWidth="1"/>
    <col min="4088" max="4089" width="9.140625" style="84"/>
    <col min="4090" max="4090" width="12" style="84" customWidth="1"/>
    <col min="4091" max="4091" width="12.140625" style="84" bestFit="1" customWidth="1"/>
    <col min="4092" max="4337" width="9.140625" style="84"/>
    <col min="4338" max="4338" width="0" style="84" hidden="1" customWidth="1"/>
    <col min="4339" max="4339" width="52.7109375" style="84" customWidth="1"/>
    <col min="4340" max="4340" width="10.28515625" style="84" customWidth="1"/>
    <col min="4341" max="4341" width="19.5703125" style="84" customWidth="1"/>
    <col min="4342" max="4342" width="17.85546875" style="84" customWidth="1"/>
    <col min="4343" max="4343" width="0" style="84" hidden="1" customWidth="1"/>
    <col min="4344" max="4345" width="9.140625" style="84"/>
    <col min="4346" max="4346" width="12" style="84" customWidth="1"/>
    <col min="4347" max="4347" width="12.140625" style="84" bestFit="1" customWidth="1"/>
    <col min="4348" max="4593" width="9.140625" style="84"/>
    <col min="4594" max="4594" width="0" style="84" hidden="1" customWidth="1"/>
    <col min="4595" max="4595" width="52.7109375" style="84" customWidth="1"/>
    <col min="4596" max="4596" width="10.28515625" style="84" customWidth="1"/>
    <col min="4597" max="4597" width="19.5703125" style="84" customWidth="1"/>
    <col min="4598" max="4598" width="17.85546875" style="84" customWidth="1"/>
    <col min="4599" max="4599" width="0" style="84" hidden="1" customWidth="1"/>
    <col min="4600" max="4601" width="9.140625" style="84"/>
    <col min="4602" max="4602" width="12" style="84" customWidth="1"/>
    <col min="4603" max="4603" width="12.140625" style="84" bestFit="1" customWidth="1"/>
    <col min="4604" max="4849" width="9.140625" style="84"/>
    <col min="4850" max="4850" width="0" style="84" hidden="1" customWidth="1"/>
    <col min="4851" max="4851" width="52.7109375" style="84" customWidth="1"/>
    <col min="4852" max="4852" width="10.28515625" style="84" customWidth="1"/>
    <col min="4853" max="4853" width="19.5703125" style="84" customWidth="1"/>
    <col min="4854" max="4854" width="17.85546875" style="84" customWidth="1"/>
    <col min="4855" max="4855" width="0" style="84" hidden="1" customWidth="1"/>
    <col min="4856" max="4857" width="9.140625" style="84"/>
    <col min="4858" max="4858" width="12" style="84" customWidth="1"/>
    <col min="4859" max="4859" width="12.140625" style="84" bestFit="1" customWidth="1"/>
    <col min="4860" max="5105" width="9.140625" style="84"/>
    <col min="5106" max="5106" width="0" style="84" hidden="1" customWidth="1"/>
    <col min="5107" max="5107" width="52.7109375" style="84" customWidth="1"/>
    <col min="5108" max="5108" width="10.28515625" style="84" customWidth="1"/>
    <col min="5109" max="5109" width="19.5703125" style="84" customWidth="1"/>
    <col min="5110" max="5110" width="17.85546875" style="84" customWidth="1"/>
    <col min="5111" max="5111" width="0" style="84" hidden="1" customWidth="1"/>
    <col min="5112" max="5113" width="9.140625" style="84"/>
    <col min="5114" max="5114" width="12" style="84" customWidth="1"/>
    <col min="5115" max="5115" width="12.140625" style="84" bestFit="1" customWidth="1"/>
    <col min="5116" max="5361" width="9.140625" style="84"/>
    <col min="5362" max="5362" width="0" style="84" hidden="1" customWidth="1"/>
    <col min="5363" max="5363" width="52.7109375" style="84" customWidth="1"/>
    <col min="5364" max="5364" width="10.28515625" style="84" customWidth="1"/>
    <col min="5365" max="5365" width="19.5703125" style="84" customWidth="1"/>
    <col min="5366" max="5366" width="17.85546875" style="84" customWidth="1"/>
    <col min="5367" max="5367" width="0" style="84" hidden="1" customWidth="1"/>
    <col min="5368" max="5369" width="9.140625" style="84"/>
    <col min="5370" max="5370" width="12" style="84" customWidth="1"/>
    <col min="5371" max="5371" width="12.140625" style="84" bestFit="1" customWidth="1"/>
    <col min="5372" max="5617" width="9.140625" style="84"/>
    <col min="5618" max="5618" width="0" style="84" hidden="1" customWidth="1"/>
    <col min="5619" max="5619" width="52.7109375" style="84" customWidth="1"/>
    <col min="5620" max="5620" width="10.28515625" style="84" customWidth="1"/>
    <col min="5621" max="5621" width="19.5703125" style="84" customWidth="1"/>
    <col min="5622" max="5622" width="17.85546875" style="84" customWidth="1"/>
    <col min="5623" max="5623" width="0" style="84" hidden="1" customWidth="1"/>
    <col min="5624" max="5625" width="9.140625" style="84"/>
    <col min="5626" max="5626" width="12" style="84" customWidth="1"/>
    <col min="5627" max="5627" width="12.140625" style="84" bestFit="1" customWidth="1"/>
    <col min="5628" max="5873" width="9.140625" style="84"/>
    <col min="5874" max="5874" width="0" style="84" hidden="1" customWidth="1"/>
    <col min="5875" max="5875" width="52.7109375" style="84" customWidth="1"/>
    <col min="5876" max="5876" width="10.28515625" style="84" customWidth="1"/>
    <col min="5877" max="5877" width="19.5703125" style="84" customWidth="1"/>
    <col min="5878" max="5878" width="17.85546875" style="84" customWidth="1"/>
    <col min="5879" max="5879" width="0" style="84" hidden="1" customWidth="1"/>
    <col min="5880" max="5881" width="9.140625" style="84"/>
    <col min="5882" max="5882" width="12" style="84" customWidth="1"/>
    <col min="5883" max="5883" width="12.140625" style="84" bestFit="1" customWidth="1"/>
    <col min="5884" max="6129" width="9.140625" style="84"/>
    <col min="6130" max="6130" width="0" style="84" hidden="1" customWidth="1"/>
    <col min="6131" max="6131" width="52.7109375" style="84" customWidth="1"/>
    <col min="6132" max="6132" width="10.28515625" style="84" customWidth="1"/>
    <col min="6133" max="6133" width="19.5703125" style="84" customWidth="1"/>
    <col min="6134" max="6134" width="17.85546875" style="84" customWidth="1"/>
    <col min="6135" max="6135" width="0" style="84" hidden="1" customWidth="1"/>
    <col min="6136" max="6137" width="9.140625" style="84"/>
    <col min="6138" max="6138" width="12" style="84" customWidth="1"/>
    <col min="6139" max="6139" width="12.140625" style="84" bestFit="1" customWidth="1"/>
    <col min="6140" max="6385" width="9.140625" style="84"/>
    <col min="6386" max="6386" width="0" style="84" hidden="1" customWidth="1"/>
    <col min="6387" max="6387" width="52.7109375" style="84" customWidth="1"/>
    <col min="6388" max="6388" width="10.28515625" style="84" customWidth="1"/>
    <col min="6389" max="6389" width="19.5703125" style="84" customWidth="1"/>
    <col min="6390" max="6390" width="17.85546875" style="84" customWidth="1"/>
    <col min="6391" max="6391" width="0" style="84" hidden="1" customWidth="1"/>
    <col min="6392" max="6393" width="9.140625" style="84"/>
    <col min="6394" max="6394" width="12" style="84" customWidth="1"/>
    <col min="6395" max="6395" width="12.140625" style="84" bestFit="1" customWidth="1"/>
    <col min="6396" max="6641" width="9.140625" style="84"/>
    <col min="6642" max="6642" width="0" style="84" hidden="1" customWidth="1"/>
    <col min="6643" max="6643" width="52.7109375" style="84" customWidth="1"/>
    <col min="6644" max="6644" width="10.28515625" style="84" customWidth="1"/>
    <col min="6645" max="6645" width="19.5703125" style="84" customWidth="1"/>
    <col min="6646" max="6646" width="17.85546875" style="84" customWidth="1"/>
    <col min="6647" max="6647" width="0" style="84" hidden="1" customWidth="1"/>
    <col min="6648" max="6649" width="9.140625" style="84"/>
    <col min="6650" max="6650" width="12" style="84" customWidth="1"/>
    <col min="6651" max="6651" width="12.140625" style="84" bestFit="1" customWidth="1"/>
    <col min="6652" max="6897" width="9.140625" style="84"/>
    <col min="6898" max="6898" width="0" style="84" hidden="1" customWidth="1"/>
    <col min="6899" max="6899" width="52.7109375" style="84" customWidth="1"/>
    <col min="6900" max="6900" width="10.28515625" style="84" customWidth="1"/>
    <col min="6901" max="6901" width="19.5703125" style="84" customWidth="1"/>
    <col min="6902" max="6902" width="17.85546875" style="84" customWidth="1"/>
    <col min="6903" max="6903" width="0" style="84" hidden="1" customWidth="1"/>
    <col min="6904" max="6905" width="9.140625" style="84"/>
    <col min="6906" max="6906" width="12" style="84" customWidth="1"/>
    <col min="6907" max="6907" width="12.140625" style="84" bestFit="1" customWidth="1"/>
    <col min="6908" max="7153" width="9.140625" style="84"/>
    <col min="7154" max="7154" width="0" style="84" hidden="1" customWidth="1"/>
    <col min="7155" max="7155" width="52.7109375" style="84" customWidth="1"/>
    <col min="7156" max="7156" width="10.28515625" style="84" customWidth="1"/>
    <col min="7157" max="7157" width="19.5703125" style="84" customWidth="1"/>
    <col min="7158" max="7158" width="17.85546875" style="84" customWidth="1"/>
    <col min="7159" max="7159" width="0" style="84" hidden="1" customWidth="1"/>
    <col min="7160" max="7161" width="9.140625" style="84"/>
    <col min="7162" max="7162" width="12" style="84" customWidth="1"/>
    <col min="7163" max="7163" width="12.140625" style="84" bestFit="1" customWidth="1"/>
    <col min="7164" max="7409" width="9.140625" style="84"/>
    <col min="7410" max="7410" width="0" style="84" hidden="1" customWidth="1"/>
    <col min="7411" max="7411" width="52.7109375" style="84" customWidth="1"/>
    <col min="7412" max="7412" width="10.28515625" style="84" customWidth="1"/>
    <col min="7413" max="7413" width="19.5703125" style="84" customWidth="1"/>
    <col min="7414" max="7414" width="17.85546875" style="84" customWidth="1"/>
    <col min="7415" max="7415" width="0" style="84" hidden="1" customWidth="1"/>
    <col min="7416" max="7417" width="9.140625" style="84"/>
    <col min="7418" max="7418" width="12" style="84" customWidth="1"/>
    <col min="7419" max="7419" width="12.140625" style="84" bestFit="1" customWidth="1"/>
    <col min="7420" max="7665" width="9.140625" style="84"/>
    <col min="7666" max="7666" width="0" style="84" hidden="1" customWidth="1"/>
    <col min="7667" max="7667" width="52.7109375" style="84" customWidth="1"/>
    <col min="7668" max="7668" width="10.28515625" style="84" customWidth="1"/>
    <col min="7669" max="7669" width="19.5703125" style="84" customWidth="1"/>
    <col min="7670" max="7670" width="17.85546875" style="84" customWidth="1"/>
    <col min="7671" max="7671" width="0" style="84" hidden="1" customWidth="1"/>
    <col min="7672" max="7673" width="9.140625" style="84"/>
    <col min="7674" max="7674" width="12" style="84" customWidth="1"/>
    <col min="7675" max="7675" width="12.140625" style="84" bestFit="1" customWidth="1"/>
    <col min="7676" max="7921" width="9.140625" style="84"/>
    <col min="7922" max="7922" width="0" style="84" hidden="1" customWidth="1"/>
    <col min="7923" max="7923" width="52.7109375" style="84" customWidth="1"/>
    <col min="7924" max="7924" width="10.28515625" style="84" customWidth="1"/>
    <col min="7925" max="7925" width="19.5703125" style="84" customWidth="1"/>
    <col min="7926" max="7926" width="17.85546875" style="84" customWidth="1"/>
    <col min="7927" max="7927" width="0" style="84" hidden="1" customWidth="1"/>
    <col min="7928" max="7929" width="9.140625" style="84"/>
    <col min="7930" max="7930" width="12" style="84" customWidth="1"/>
    <col min="7931" max="7931" width="12.140625" style="84" bestFit="1" customWidth="1"/>
    <col min="7932" max="8177" width="9.140625" style="84"/>
    <col min="8178" max="8178" width="0" style="84" hidden="1" customWidth="1"/>
    <col min="8179" max="8179" width="52.7109375" style="84" customWidth="1"/>
    <col min="8180" max="8180" width="10.28515625" style="84" customWidth="1"/>
    <col min="8181" max="8181" width="19.5703125" style="84" customWidth="1"/>
    <col min="8182" max="8182" width="17.85546875" style="84" customWidth="1"/>
    <col min="8183" max="8183" width="0" style="84" hidden="1" customWidth="1"/>
    <col min="8184" max="8185" width="9.140625" style="84"/>
    <col min="8186" max="8186" width="12" style="84" customWidth="1"/>
    <col min="8187" max="8187" width="12.140625" style="84" bestFit="1" customWidth="1"/>
    <col min="8188" max="8433" width="9.140625" style="84"/>
    <col min="8434" max="8434" width="0" style="84" hidden="1" customWidth="1"/>
    <col min="8435" max="8435" width="52.7109375" style="84" customWidth="1"/>
    <col min="8436" max="8436" width="10.28515625" style="84" customWidth="1"/>
    <col min="8437" max="8437" width="19.5703125" style="84" customWidth="1"/>
    <col min="8438" max="8438" width="17.85546875" style="84" customWidth="1"/>
    <col min="8439" max="8439" width="0" style="84" hidden="1" customWidth="1"/>
    <col min="8440" max="8441" width="9.140625" style="84"/>
    <col min="8442" max="8442" width="12" style="84" customWidth="1"/>
    <col min="8443" max="8443" width="12.140625" style="84" bestFit="1" customWidth="1"/>
    <col min="8444" max="8689" width="9.140625" style="84"/>
    <col min="8690" max="8690" width="0" style="84" hidden="1" customWidth="1"/>
    <col min="8691" max="8691" width="52.7109375" style="84" customWidth="1"/>
    <col min="8692" max="8692" width="10.28515625" style="84" customWidth="1"/>
    <col min="8693" max="8693" width="19.5703125" style="84" customWidth="1"/>
    <col min="8694" max="8694" width="17.85546875" style="84" customWidth="1"/>
    <col min="8695" max="8695" width="0" style="84" hidden="1" customWidth="1"/>
    <col min="8696" max="8697" width="9.140625" style="84"/>
    <col min="8698" max="8698" width="12" style="84" customWidth="1"/>
    <col min="8699" max="8699" width="12.140625" style="84" bestFit="1" customWidth="1"/>
    <col min="8700" max="8945" width="9.140625" style="84"/>
    <col min="8946" max="8946" width="0" style="84" hidden="1" customWidth="1"/>
    <col min="8947" max="8947" width="52.7109375" style="84" customWidth="1"/>
    <col min="8948" max="8948" width="10.28515625" style="84" customWidth="1"/>
    <col min="8949" max="8949" width="19.5703125" style="84" customWidth="1"/>
    <col min="8950" max="8950" width="17.85546875" style="84" customWidth="1"/>
    <col min="8951" max="8951" width="0" style="84" hidden="1" customWidth="1"/>
    <col min="8952" max="8953" width="9.140625" style="84"/>
    <col min="8954" max="8954" width="12" style="84" customWidth="1"/>
    <col min="8955" max="8955" width="12.140625" style="84" bestFit="1" customWidth="1"/>
    <col min="8956" max="9201" width="9.140625" style="84"/>
    <col min="9202" max="9202" width="0" style="84" hidden="1" customWidth="1"/>
    <col min="9203" max="9203" width="52.7109375" style="84" customWidth="1"/>
    <col min="9204" max="9204" width="10.28515625" style="84" customWidth="1"/>
    <col min="9205" max="9205" width="19.5703125" style="84" customWidth="1"/>
    <col min="9206" max="9206" width="17.85546875" style="84" customWidth="1"/>
    <col min="9207" max="9207" width="0" style="84" hidden="1" customWidth="1"/>
    <col min="9208" max="9209" width="9.140625" style="84"/>
    <col min="9210" max="9210" width="12" style="84" customWidth="1"/>
    <col min="9211" max="9211" width="12.140625" style="84" bestFit="1" customWidth="1"/>
    <col min="9212" max="9457" width="9.140625" style="84"/>
    <col min="9458" max="9458" width="0" style="84" hidden="1" customWidth="1"/>
    <col min="9459" max="9459" width="52.7109375" style="84" customWidth="1"/>
    <col min="9460" max="9460" width="10.28515625" style="84" customWidth="1"/>
    <col min="9461" max="9461" width="19.5703125" style="84" customWidth="1"/>
    <col min="9462" max="9462" width="17.85546875" style="84" customWidth="1"/>
    <col min="9463" max="9463" width="0" style="84" hidden="1" customWidth="1"/>
    <col min="9464" max="9465" width="9.140625" style="84"/>
    <col min="9466" max="9466" width="12" style="84" customWidth="1"/>
    <col min="9467" max="9467" width="12.140625" style="84" bestFit="1" customWidth="1"/>
    <col min="9468" max="9713" width="9.140625" style="84"/>
    <col min="9714" max="9714" width="0" style="84" hidden="1" customWidth="1"/>
    <col min="9715" max="9715" width="52.7109375" style="84" customWidth="1"/>
    <col min="9716" max="9716" width="10.28515625" style="84" customWidth="1"/>
    <col min="9717" max="9717" width="19.5703125" style="84" customWidth="1"/>
    <col min="9718" max="9718" width="17.85546875" style="84" customWidth="1"/>
    <col min="9719" max="9719" width="0" style="84" hidden="1" customWidth="1"/>
    <col min="9720" max="9721" width="9.140625" style="84"/>
    <col min="9722" max="9722" width="12" style="84" customWidth="1"/>
    <col min="9723" max="9723" width="12.140625" style="84" bestFit="1" customWidth="1"/>
    <col min="9724" max="9969" width="9.140625" style="84"/>
    <col min="9970" max="9970" width="0" style="84" hidden="1" customWidth="1"/>
    <col min="9971" max="9971" width="52.7109375" style="84" customWidth="1"/>
    <col min="9972" max="9972" width="10.28515625" style="84" customWidth="1"/>
    <col min="9973" max="9973" width="19.5703125" style="84" customWidth="1"/>
    <col min="9974" max="9974" width="17.85546875" style="84" customWidth="1"/>
    <col min="9975" max="9975" width="0" style="84" hidden="1" customWidth="1"/>
    <col min="9976" max="9977" width="9.140625" style="84"/>
    <col min="9978" max="9978" width="12" style="84" customWidth="1"/>
    <col min="9979" max="9979" width="12.140625" style="84" bestFit="1" customWidth="1"/>
    <col min="9980" max="10225" width="9.140625" style="84"/>
    <col min="10226" max="10226" width="0" style="84" hidden="1" customWidth="1"/>
    <col min="10227" max="10227" width="52.7109375" style="84" customWidth="1"/>
    <col min="10228" max="10228" width="10.28515625" style="84" customWidth="1"/>
    <col min="10229" max="10229" width="19.5703125" style="84" customWidth="1"/>
    <col min="10230" max="10230" width="17.85546875" style="84" customWidth="1"/>
    <col min="10231" max="10231" width="0" style="84" hidden="1" customWidth="1"/>
    <col min="10232" max="10233" width="9.140625" style="84"/>
    <col min="10234" max="10234" width="12" style="84" customWidth="1"/>
    <col min="10235" max="10235" width="12.140625" style="84" bestFit="1" customWidth="1"/>
    <col min="10236" max="10481" width="9.140625" style="84"/>
    <col min="10482" max="10482" width="0" style="84" hidden="1" customWidth="1"/>
    <col min="10483" max="10483" width="52.7109375" style="84" customWidth="1"/>
    <col min="10484" max="10484" width="10.28515625" style="84" customWidth="1"/>
    <col min="10485" max="10485" width="19.5703125" style="84" customWidth="1"/>
    <col min="10486" max="10486" width="17.85546875" style="84" customWidth="1"/>
    <col min="10487" max="10487" width="0" style="84" hidden="1" customWidth="1"/>
    <col min="10488" max="10489" width="9.140625" style="84"/>
    <col min="10490" max="10490" width="12" style="84" customWidth="1"/>
    <col min="10491" max="10491" width="12.140625" style="84" bestFit="1" customWidth="1"/>
    <col min="10492" max="10737" width="9.140625" style="84"/>
    <col min="10738" max="10738" width="0" style="84" hidden="1" customWidth="1"/>
    <col min="10739" max="10739" width="52.7109375" style="84" customWidth="1"/>
    <col min="10740" max="10740" width="10.28515625" style="84" customWidth="1"/>
    <col min="10741" max="10741" width="19.5703125" style="84" customWidth="1"/>
    <col min="10742" max="10742" width="17.85546875" style="84" customWidth="1"/>
    <col min="10743" max="10743" width="0" style="84" hidden="1" customWidth="1"/>
    <col min="10744" max="10745" width="9.140625" style="84"/>
    <col min="10746" max="10746" width="12" style="84" customWidth="1"/>
    <col min="10747" max="10747" width="12.140625" style="84" bestFit="1" customWidth="1"/>
    <col min="10748" max="10993" width="9.140625" style="84"/>
    <col min="10994" max="10994" width="0" style="84" hidden="1" customWidth="1"/>
    <col min="10995" max="10995" width="52.7109375" style="84" customWidth="1"/>
    <col min="10996" max="10996" width="10.28515625" style="84" customWidth="1"/>
    <col min="10997" max="10997" width="19.5703125" style="84" customWidth="1"/>
    <col min="10998" max="10998" width="17.85546875" style="84" customWidth="1"/>
    <col min="10999" max="10999" width="0" style="84" hidden="1" customWidth="1"/>
    <col min="11000" max="11001" width="9.140625" style="84"/>
    <col min="11002" max="11002" width="12" style="84" customWidth="1"/>
    <col min="11003" max="11003" width="12.140625" style="84" bestFit="1" customWidth="1"/>
    <col min="11004" max="11249" width="9.140625" style="84"/>
    <col min="11250" max="11250" width="0" style="84" hidden="1" customWidth="1"/>
    <col min="11251" max="11251" width="52.7109375" style="84" customWidth="1"/>
    <col min="11252" max="11252" width="10.28515625" style="84" customWidth="1"/>
    <col min="11253" max="11253" width="19.5703125" style="84" customWidth="1"/>
    <col min="11254" max="11254" width="17.85546875" style="84" customWidth="1"/>
    <col min="11255" max="11255" width="0" style="84" hidden="1" customWidth="1"/>
    <col min="11256" max="11257" width="9.140625" style="84"/>
    <col min="11258" max="11258" width="12" style="84" customWidth="1"/>
    <col min="11259" max="11259" width="12.140625" style="84" bestFit="1" customWidth="1"/>
    <col min="11260" max="11505" width="9.140625" style="84"/>
    <col min="11506" max="11506" width="0" style="84" hidden="1" customWidth="1"/>
    <col min="11507" max="11507" width="52.7109375" style="84" customWidth="1"/>
    <col min="11508" max="11508" width="10.28515625" style="84" customWidth="1"/>
    <col min="11509" max="11509" width="19.5703125" style="84" customWidth="1"/>
    <col min="11510" max="11510" width="17.85546875" style="84" customWidth="1"/>
    <col min="11511" max="11511" width="0" style="84" hidden="1" customWidth="1"/>
    <col min="11512" max="11513" width="9.140625" style="84"/>
    <col min="11514" max="11514" width="12" style="84" customWidth="1"/>
    <col min="11515" max="11515" width="12.140625" style="84" bestFit="1" customWidth="1"/>
    <col min="11516" max="11761" width="9.140625" style="84"/>
    <col min="11762" max="11762" width="0" style="84" hidden="1" customWidth="1"/>
    <col min="11763" max="11763" width="52.7109375" style="84" customWidth="1"/>
    <col min="11764" max="11764" width="10.28515625" style="84" customWidth="1"/>
    <col min="11765" max="11765" width="19.5703125" style="84" customWidth="1"/>
    <col min="11766" max="11766" width="17.85546875" style="84" customWidth="1"/>
    <col min="11767" max="11767" width="0" style="84" hidden="1" customWidth="1"/>
    <col min="11768" max="11769" width="9.140625" style="84"/>
    <col min="11770" max="11770" width="12" style="84" customWidth="1"/>
    <col min="11771" max="11771" width="12.140625" style="84" bestFit="1" customWidth="1"/>
    <col min="11772" max="12017" width="9.140625" style="84"/>
    <col min="12018" max="12018" width="0" style="84" hidden="1" customWidth="1"/>
    <col min="12019" max="12019" width="52.7109375" style="84" customWidth="1"/>
    <col min="12020" max="12020" width="10.28515625" style="84" customWidth="1"/>
    <col min="12021" max="12021" width="19.5703125" style="84" customWidth="1"/>
    <col min="12022" max="12022" width="17.85546875" style="84" customWidth="1"/>
    <col min="12023" max="12023" width="0" style="84" hidden="1" customWidth="1"/>
    <col min="12024" max="12025" width="9.140625" style="84"/>
    <col min="12026" max="12026" width="12" style="84" customWidth="1"/>
    <col min="12027" max="12027" width="12.140625" style="84" bestFit="1" customWidth="1"/>
    <col min="12028" max="12273" width="9.140625" style="84"/>
    <col min="12274" max="12274" width="0" style="84" hidden="1" customWidth="1"/>
    <col min="12275" max="12275" width="52.7109375" style="84" customWidth="1"/>
    <col min="12276" max="12276" width="10.28515625" style="84" customWidth="1"/>
    <col min="12277" max="12277" width="19.5703125" style="84" customWidth="1"/>
    <col min="12278" max="12278" width="17.85546875" style="84" customWidth="1"/>
    <col min="12279" max="12279" width="0" style="84" hidden="1" customWidth="1"/>
    <col min="12280" max="12281" width="9.140625" style="84"/>
    <col min="12282" max="12282" width="12" style="84" customWidth="1"/>
    <col min="12283" max="12283" width="12.140625" style="84" bestFit="1" customWidth="1"/>
    <col min="12284" max="12529" width="9.140625" style="84"/>
    <col min="12530" max="12530" width="0" style="84" hidden="1" customWidth="1"/>
    <col min="12531" max="12531" width="52.7109375" style="84" customWidth="1"/>
    <col min="12532" max="12532" width="10.28515625" style="84" customWidth="1"/>
    <col min="12533" max="12533" width="19.5703125" style="84" customWidth="1"/>
    <col min="12534" max="12534" width="17.85546875" style="84" customWidth="1"/>
    <col min="12535" max="12535" width="0" style="84" hidden="1" customWidth="1"/>
    <col min="12536" max="12537" width="9.140625" style="84"/>
    <col min="12538" max="12538" width="12" style="84" customWidth="1"/>
    <col min="12539" max="12539" width="12.140625" style="84" bestFit="1" customWidth="1"/>
    <col min="12540" max="12785" width="9.140625" style="84"/>
    <col min="12786" max="12786" width="0" style="84" hidden="1" customWidth="1"/>
    <col min="12787" max="12787" width="52.7109375" style="84" customWidth="1"/>
    <col min="12788" max="12788" width="10.28515625" style="84" customWidth="1"/>
    <col min="12789" max="12789" width="19.5703125" style="84" customWidth="1"/>
    <col min="12790" max="12790" width="17.85546875" style="84" customWidth="1"/>
    <col min="12791" max="12791" width="0" style="84" hidden="1" customWidth="1"/>
    <col min="12792" max="12793" width="9.140625" style="84"/>
    <col min="12794" max="12794" width="12" style="84" customWidth="1"/>
    <col min="12795" max="12795" width="12.140625" style="84" bestFit="1" customWidth="1"/>
    <col min="12796" max="13041" width="9.140625" style="84"/>
    <col min="13042" max="13042" width="0" style="84" hidden="1" customWidth="1"/>
    <col min="13043" max="13043" width="52.7109375" style="84" customWidth="1"/>
    <col min="13044" max="13044" width="10.28515625" style="84" customWidth="1"/>
    <col min="13045" max="13045" width="19.5703125" style="84" customWidth="1"/>
    <col min="13046" max="13046" width="17.85546875" style="84" customWidth="1"/>
    <col min="13047" max="13047" width="0" style="84" hidden="1" customWidth="1"/>
    <col min="13048" max="13049" width="9.140625" style="84"/>
    <col min="13050" max="13050" width="12" style="84" customWidth="1"/>
    <col min="13051" max="13051" width="12.140625" style="84" bestFit="1" customWidth="1"/>
    <col min="13052" max="13297" width="9.140625" style="84"/>
    <col min="13298" max="13298" width="0" style="84" hidden="1" customWidth="1"/>
    <col min="13299" max="13299" width="52.7109375" style="84" customWidth="1"/>
    <col min="13300" max="13300" width="10.28515625" style="84" customWidth="1"/>
    <col min="13301" max="13301" width="19.5703125" style="84" customWidth="1"/>
    <col min="13302" max="13302" width="17.85546875" style="84" customWidth="1"/>
    <col min="13303" max="13303" width="0" style="84" hidden="1" customWidth="1"/>
    <col min="13304" max="13305" width="9.140625" style="84"/>
    <col min="13306" max="13306" width="12" style="84" customWidth="1"/>
    <col min="13307" max="13307" width="12.140625" style="84" bestFit="1" customWidth="1"/>
    <col min="13308" max="13553" width="9.140625" style="84"/>
    <col min="13554" max="13554" width="0" style="84" hidden="1" customWidth="1"/>
    <col min="13555" max="13555" width="52.7109375" style="84" customWidth="1"/>
    <col min="13556" max="13556" width="10.28515625" style="84" customWidth="1"/>
    <col min="13557" max="13557" width="19.5703125" style="84" customWidth="1"/>
    <col min="13558" max="13558" width="17.85546875" style="84" customWidth="1"/>
    <col min="13559" max="13559" width="0" style="84" hidden="1" customWidth="1"/>
    <col min="13560" max="13561" width="9.140625" style="84"/>
    <col min="13562" max="13562" width="12" style="84" customWidth="1"/>
    <col min="13563" max="13563" width="12.140625" style="84" bestFit="1" customWidth="1"/>
    <col min="13564" max="13809" width="9.140625" style="84"/>
    <col min="13810" max="13810" width="0" style="84" hidden="1" customWidth="1"/>
    <col min="13811" max="13811" width="52.7109375" style="84" customWidth="1"/>
    <col min="13812" max="13812" width="10.28515625" style="84" customWidth="1"/>
    <col min="13813" max="13813" width="19.5703125" style="84" customWidth="1"/>
    <col min="13814" max="13814" width="17.85546875" style="84" customWidth="1"/>
    <col min="13815" max="13815" width="0" style="84" hidden="1" customWidth="1"/>
    <col min="13816" max="13817" width="9.140625" style="84"/>
    <col min="13818" max="13818" width="12" style="84" customWidth="1"/>
    <col min="13819" max="13819" width="12.140625" style="84" bestFit="1" customWidth="1"/>
    <col min="13820" max="14065" width="9.140625" style="84"/>
    <col min="14066" max="14066" width="0" style="84" hidden="1" customWidth="1"/>
    <col min="14067" max="14067" width="52.7109375" style="84" customWidth="1"/>
    <col min="14068" max="14068" width="10.28515625" style="84" customWidth="1"/>
    <col min="14069" max="14069" width="19.5703125" style="84" customWidth="1"/>
    <col min="14070" max="14070" width="17.85546875" style="84" customWidth="1"/>
    <col min="14071" max="14071" width="0" style="84" hidden="1" customWidth="1"/>
    <col min="14072" max="14073" width="9.140625" style="84"/>
    <col min="14074" max="14074" width="12" style="84" customWidth="1"/>
    <col min="14075" max="14075" width="12.140625" style="84" bestFit="1" customWidth="1"/>
    <col min="14076" max="14321" width="9.140625" style="84"/>
    <col min="14322" max="14322" width="0" style="84" hidden="1" customWidth="1"/>
    <col min="14323" max="14323" width="52.7109375" style="84" customWidth="1"/>
    <col min="14324" max="14324" width="10.28515625" style="84" customWidth="1"/>
    <col min="14325" max="14325" width="19.5703125" style="84" customWidth="1"/>
    <col min="14326" max="14326" width="17.85546875" style="84" customWidth="1"/>
    <col min="14327" max="14327" width="0" style="84" hidden="1" customWidth="1"/>
    <col min="14328" max="14329" width="9.140625" style="84"/>
    <col min="14330" max="14330" width="12" style="84" customWidth="1"/>
    <col min="14331" max="14331" width="12.140625" style="84" bestFit="1" customWidth="1"/>
    <col min="14332" max="14577" width="9.140625" style="84"/>
    <col min="14578" max="14578" width="0" style="84" hidden="1" customWidth="1"/>
    <col min="14579" max="14579" width="52.7109375" style="84" customWidth="1"/>
    <col min="14580" max="14580" width="10.28515625" style="84" customWidth="1"/>
    <col min="14581" max="14581" width="19.5703125" style="84" customWidth="1"/>
    <col min="14582" max="14582" width="17.85546875" style="84" customWidth="1"/>
    <col min="14583" max="14583" width="0" style="84" hidden="1" customWidth="1"/>
    <col min="14584" max="14585" width="9.140625" style="84"/>
    <col min="14586" max="14586" width="12" style="84" customWidth="1"/>
    <col min="14587" max="14587" width="12.140625" style="84" bestFit="1" customWidth="1"/>
    <col min="14588" max="14833" width="9.140625" style="84"/>
    <col min="14834" max="14834" width="0" style="84" hidden="1" customWidth="1"/>
    <col min="14835" max="14835" width="52.7109375" style="84" customWidth="1"/>
    <col min="14836" max="14836" width="10.28515625" style="84" customWidth="1"/>
    <col min="14837" max="14837" width="19.5703125" style="84" customWidth="1"/>
    <col min="14838" max="14838" width="17.85546875" style="84" customWidth="1"/>
    <col min="14839" max="14839" width="0" style="84" hidden="1" customWidth="1"/>
    <col min="14840" max="14841" width="9.140625" style="84"/>
    <col min="14842" max="14842" width="12" style="84" customWidth="1"/>
    <col min="14843" max="14843" width="12.140625" style="84" bestFit="1" customWidth="1"/>
    <col min="14844" max="15089" width="9.140625" style="84"/>
    <col min="15090" max="15090" width="0" style="84" hidden="1" customWidth="1"/>
    <col min="15091" max="15091" width="52.7109375" style="84" customWidth="1"/>
    <col min="15092" max="15092" width="10.28515625" style="84" customWidth="1"/>
    <col min="15093" max="15093" width="19.5703125" style="84" customWidth="1"/>
    <col min="15094" max="15094" width="17.85546875" style="84" customWidth="1"/>
    <col min="15095" max="15095" width="0" style="84" hidden="1" customWidth="1"/>
    <col min="15096" max="15097" width="9.140625" style="84"/>
    <col min="15098" max="15098" width="12" style="84" customWidth="1"/>
    <col min="15099" max="15099" width="12.140625" style="84" bestFit="1" customWidth="1"/>
    <col min="15100" max="15345" width="9.140625" style="84"/>
    <col min="15346" max="15346" width="0" style="84" hidden="1" customWidth="1"/>
    <col min="15347" max="15347" width="52.7109375" style="84" customWidth="1"/>
    <col min="15348" max="15348" width="10.28515625" style="84" customWidth="1"/>
    <col min="15349" max="15349" width="19.5703125" style="84" customWidth="1"/>
    <col min="15350" max="15350" width="17.85546875" style="84" customWidth="1"/>
    <col min="15351" max="15351" width="0" style="84" hidden="1" customWidth="1"/>
    <col min="15352" max="15353" width="9.140625" style="84"/>
    <col min="15354" max="15354" width="12" style="84" customWidth="1"/>
    <col min="15355" max="15355" width="12.140625" style="84" bestFit="1" customWidth="1"/>
    <col min="15356" max="15601" width="9.140625" style="84"/>
    <col min="15602" max="15602" width="0" style="84" hidden="1" customWidth="1"/>
    <col min="15603" max="15603" width="52.7109375" style="84" customWidth="1"/>
    <col min="15604" max="15604" width="10.28515625" style="84" customWidth="1"/>
    <col min="15605" max="15605" width="19.5703125" style="84" customWidth="1"/>
    <col min="15606" max="15606" width="17.85546875" style="84" customWidth="1"/>
    <col min="15607" max="15607" width="0" style="84" hidden="1" customWidth="1"/>
    <col min="15608" max="15609" width="9.140625" style="84"/>
    <col min="15610" max="15610" width="12" style="84" customWidth="1"/>
    <col min="15611" max="15611" width="12.140625" style="84" bestFit="1" customWidth="1"/>
    <col min="15612" max="15857" width="9.140625" style="84"/>
    <col min="15858" max="15858" width="0" style="84" hidden="1" customWidth="1"/>
    <col min="15859" max="15859" width="52.7109375" style="84" customWidth="1"/>
    <col min="15860" max="15860" width="10.28515625" style="84" customWidth="1"/>
    <col min="15861" max="15861" width="19.5703125" style="84" customWidth="1"/>
    <col min="15862" max="15862" width="17.85546875" style="84" customWidth="1"/>
    <col min="15863" max="15863" width="0" style="84" hidden="1" customWidth="1"/>
    <col min="15864" max="15865" width="9.140625" style="84"/>
    <col min="15866" max="15866" width="12" style="84" customWidth="1"/>
    <col min="15867" max="15867" width="12.140625" style="84" bestFit="1" customWidth="1"/>
    <col min="15868" max="16113" width="9.140625" style="84"/>
    <col min="16114" max="16114" width="0" style="84" hidden="1" customWidth="1"/>
    <col min="16115" max="16115" width="52.7109375" style="84" customWidth="1"/>
    <col min="16116" max="16116" width="10.28515625" style="84" customWidth="1"/>
    <col min="16117" max="16117" width="19.5703125" style="84" customWidth="1"/>
    <col min="16118" max="16118" width="17.85546875" style="84" customWidth="1"/>
    <col min="16119" max="16119" width="0" style="84" hidden="1" customWidth="1"/>
    <col min="16120" max="16121" width="9.140625" style="84"/>
    <col min="16122" max="16122" width="12" style="84" customWidth="1"/>
    <col min="16123" max="16123" width="12.140625" style="84" bestFit="1" customWidth="1"/>
    <col min="16124" max="16384" width="9.140625" style="84"/>
  </cols>
  <sheetData>
    <row r="1" spans="1:5" ht="14.25" customHeight="1">
      <c r="A1" s="83" t="s">
        <v>63</v>
      </c>
      <c r="B1" s="114" t="s">
        <v>64</v>
      </c>
      <c r="C1" s="114"/>
      <c r="D1" s="114"/>
      <c r="E1" s="83"/>
    </row>
    <row r="2" spans="1:5" ht="12" customHeight="1">
      <c r="A2" s="83" t="s">
        <v>63</v>
      </c>
      <c r="B2" s="115" t="s">
        <v>140</v>
      </c>
      <c r="C2" s="115"/>
      <c r="D2" s="115"/>
      <c r="E2" s="83"/>
    </row>
    <row r="3" spans="1:5" ht="4.5" customHeight="1">
      <c r="A3" s="83" t="s">
        <v>63</v>
      </c>
      <c r="B3" s="83" t="s">
        <v>63</v>
      </c>
      <c r="C3" s="83" t="s">
        <v>63</v>
      </c>
      <c r="D3" s="85" t="s">
        <v>63</v>
      </c>
      <c r="E3" s="83"/>
    </row>
    <row r="4" spans="1:5" ht="12" hidden="1" customHeight="1">
      <c r="A4" s="83" t="s">
        <v>63</v>
      </c>
      <c r="B4" s="113" t="s">
        <v>65</v>
      </c>
      <c r="C4" s="113"/>
      <c r="D4" s="113"/>
      <c r="E4" s="83"/>
    </row>
    <row r="5" spans="1:5" ht="12" hidden="1" customHeight="1">
      <c r="A5" s="83" t="s">
        <v>63</v>
      </c>
      <c r="B5" s="113" t="s">
        <v>66</v>
      </c>
      <c r="C5" s="113"/>
      <c r="D5" s="113"/>
      <c r="E5" s="83"/>
    </row>
    <row r="6" spans="1:5" ht="12" hidden="1" customHeight="1">
      <c r="A6" s="83" t="s">
        <v>63</v>
      </c>
      <c r="B6" s="113" t="s">
        <v>67</v>
      </c>
      <c r="C6" s="113"/>
      <c r="D6" s="113"/>
      <c r="E6" s="83"/>
    </row>
    <row r="7" spans="1:5" ht="12" hidden="1" customHeight="1">
      <c r="A7" s="83" t="s">
        <v>63</v>
      </c>
      <c r="B7" s="113" t="s">
        <v>68</v>
      </c>
      <c r="C7" s="113"/>
      <c r="D7" s="113"/>
      <c r="E7" s="83"/>
    </row>
    <row r="8" spans="1:5" ht="12" hidden="1" customHeight="1">
      <c r="A8" s="83" t="s">
        <v>63</v>
      </c>
      <c r="B8" s="113" t="s">
        <v>69</v>
      </c>
      <c r="C8" s="113"/>
      <c r="D8" s="113"/>
      <c r="E8" s="83"/>
    </row>
    <row r="9" spans="1:5" ht="25.5" hidden="1" customHeight="1">
      <c r="A9" s="83" t="s">
        <v>63</v>
      </c>
      <c r="B9" s="113" t="s">
        <v>70</v>
      </c>
      <c r="C9" s="113"/>
      <c r="D9" s="113"/>
      <c r="E9" s="83"/>
    </row>
    <row r="10" spans="1:5" ht="12" customHeight="1">
      <c r="A10" s="83" t="s">
        <v>63</v>
      </c>
      <c r="B10" s="112" t="s">
        <v>71</v>
      </c>
      <c r="C10" s="112"/>
      <c r="D10" s="112"/>
      <c r="E10" s="83"/>
    </row>
    <row r="11" spans="1:5" ht="12" customHeight="1">
      <c r="A11" s="83" t="s">
        <v>63</v>
      </c>
      <c r="B11" s="92" t="s">
        <v>72</v>
      </c>
      <c r="C11" s="83" t="s">
        <v>63</v>
      </c>
      <c r="D11" s="85" t="s">
        <v>63</v>
      </c>
      <c r="E11" s="83"/>
    </row>
    <row r="12" spans="1:5" ht="15" hidden="1" customHeight="1"/>
    <row r="13" spans="1:5" ht="15" hidden="1" customHeight="1"/>
    <row r="14" spans="1:5" ht="15" hidden="1" customHeight="1"/>
    <row r="15" spans="1:5" ht="15" hidden="1" customHeight="1"/>
    <row r="16" spans="1:5" ht="15" hidden="1" customHeight="1"/>
    <row r="17" spans="1:4" ht="15" hidden="1" customHeight="1"/>
    <row r="18" spans="1:4" ht="15" hidden="1" customHeight="1"/>
    <row r="19" spans="1:4" ht="15" hidden="1" customHeight="1"/>
    <row r="20" spans="1:4" ht="15" hidden="1" customHeight="1"/>
    <row r="21" spans="1:4" ht="15" hidden="1" customHeight="1"/>
    <row r="22" spans="1:4" ht="15" hidden="1" customHeight="1"/>
    <row r="23" spans="1:4" ht="15" hidden="1" customHeight="1"/>
    <row r="24" spans="1:4" ht="15" hidden="1" customHeight="1"/>
    <row r="25" spans="1:4" ht="15" hidden="1" customHeight="1"/>
    <row r="26" spans="1:4" ht="15" hidden="1" customHeight="1"/>
    <row r="27" spans="1:4" ht="15" hidden="1" customHeight="1"/>
    <row r="28" spans="1:4" ht="15" hidden="1" customHeight="1"/>
    <row r="29" spans="1:4" ht="15" hidden="1" customHeight="1"/>
    <row r="30" spans="1:4" ht="33.75" customHeight="1">
      <c r="A30" s="86" t="s">
        <v>63</v>
      </c>
      <c r="B30" s="87" t="s">
        <v>73</v>
      </c>
      <c r="C30" s="87" t="str">
        <f>'[1]ОСД '!C6</f>
        <v>За 9 месяцев, закончившихся 30 сентября 2021 года</v>
      </c>
      <c r="D30" s="87" t="str">
        <f>'[1]ОСД '!D6</f>
        <v>За 9 месяцев, закончившиеся 30 сентября  2020 года</v>
      </c>
    </row>
    <row r="31" spans="1:4" ht="15" hidden="1" customHeight="1"/>
    <row r="32" spans="1:4" ht="12" customHeight="1">
      <c r="A32" s="86" t="s">
        <v>63</v>
      </c>
      <c r="B32" s="109" t="s">
        <v>74</v>
      </c>
      <c r="C32" s="110"/>
      <c r="D32" s="111"/>
    </row>
    <row r="33" spans="1:4" ht="24" customHeight="1">
      <c r="A33" s="86" t="s">
        <v>63</v>
      </c>
      <c r="B33" s="88" t="s">
        <v>75</v>
      </c>
      <c r="C33" s="94">
        <f>C39+C40</f>
        <v>277255</v>
      </c>
      <c r="D33" s="89">
        <f>D40</f>
        <v>0</v>
      </c>
    </row>
    <row r="34" spans="1:4" ht="12" customHeight="1">
      <c r="A34" s="86" t="s">
        <v>63</v>
      </c>
      <c r="B34" s="106" t="s">
        <v>76</v>
      </c>
      <c r="C34" s="107"/>
      <c r="D34" s="108"/>
    </row>
    <row r="35" spans="1:4" ht="12" customHeight="1">
      <c r="A35" s="86" t="s">
        <v>63</v>
      </c>
      <c r="B35" s="86" t="s">
        <v>77</v>
      </c>
      <c r="C35" s="95">
        <v>0</v>
      </c>
      <c r="D35" s="95">
        <v>0</v>
      </c>
    </row>
    <row r="36" spans="1:4" ht="12" customHeight="1">
      <c r="A36" s="86" t="s">
        <v>63</v>
      </c>
      <c r="B36" s="86" t="s">
        <v>78</v>
      </c>
      <c r="C36" s="95">
        <v>0</v>
      </c>
      <c r="D36" s="95">
        <v>0</v>
      </c>
    </row>
    <row r="37" spans="1:4" ht="12" customHeight="1">
      <c r="A37" s="86" t="s">
        <v>63</v>
      </c>
      <c r="B37" s="86" t="s">
        <v>79</v>
      </c>
      <c r="C37" s="95">
        <v>0</v>
      </c>
      <c r="D37" s="95">
        <v>0</v>
      </c>
    </row>
    <row r="38" spans="1:4" ht="12" customHeight="1">
      <c r="A38" s="86" t="s">
        <v>63</v>
      </c>
      <c r="B38" s="86" t="s">
        <v>80</v>
      </c>
      <c r="C38" s="95">
        <v>0</v>
      </c>
      <c r="D38" s="95">
        <v>0</v>
      </c>
    </row>
    <row r="39" spans="1:4" ht="12" customHeight="1">
      <c r="A39" s="86" t="s">
        <v>63</v>
      </c>
      <c r="B39" s="86" t="s">
        <v>81</v>
      </c>
      <c r="C39" s="95">
        <v>339</v>
      </c>
      <c r="D39" s="95">
        <v>0</v>
      </c>
    </row>
    <row r="40" spans="1:4" ht="12" customHeight="1">
      <c r="A40" s="86" t="s">
        <v>63</v>
      </c>
      <c r="B40" s="86" t="s">
        <v>82</v>
      </c>
      <c r="C40" s="95">
        <v>276916</v>
      </c>
      <c r="D40" s="95">
        <v>0</v>
      </c>
    </row>
    <row r="41" spans="1:4" ht="13.5" customHeight="1">
      <c r="A41" s="86" t="s">
        <v>63</v>
      </c>
      <c r="B41" s="88" t="s">
        <v>83</v>
      </c>
      <c r="C41" s="94">
        <f>SUM(C43:C49)</f>
        <v>700544</v>
      </c>
      <c r="D41" s="94">
        <f>SUM(D43:D49)</f>
        <v>1265235</v>
      </c>
    </row>
    <row r="42" spans="1:4" ht="12" customHeight="1">
      <c r="A42" s="86" t="s">
        <v>63</v>
      </c>
      <c r="B42" s="106" t="s">
        <v>76</v>
      </c>
      <c r="C42" s="107"/>
      <c r="D42" s="108"/>
    </row>
    <row r="43" spans="1:4" ht="12" customHeight="1">
      <c r="A43" s="86" t="s">
        <v>63</v>
      </c>
      <c r="B43" s="86" t="s">
        <v>84</v>
      </c>
      <c r="C43" s="95">
        <v>253302</v>
      </c>
      <c r="D43" s="95">
        <v>756045</v>
      </c>
    </row>
    <row r="44" spans="1:4" ht="12" customHeight="1">
      <c r="A44" s="86" t="s">
        <v>63</v>
      </c>
      <c r="B44" s="86" t="s">
        <v>85</v>
      </c>
      <c r="C44" s="95">
        <v>224026</v>
      </c>
      <c r="D44" s="95">
        <v>61265</v>
      </c>
    </row>
    <row r="45" spans="1:4" ht="12" customHeight="1">
      <c r="A45" s="86" t="s">
        <v>63</v>
      </c>
      <c r="B45" s="86" t="s">
        <v>86</v>
      </c>
      <c r="C45" s="95">
        <v>113932</v>
      </c>
      <c r="D45" s="95">
        <v>272047</v>
      </c>
    </row>
    <row r="46" spans="1:4" ht="12" customHeight="1">
      <c r="A46" s="86" t="s">
        <v>63</v>
      </c>
      <c r="B46" s="86" t="s">
        <v>87</v>
      </c>
      <c r="C46" s="95">
        <v>0</v>
      </c>
      <c r="D46" s="95">
        <v>0</v>
      </c>
    </row>
    <row r="47" spans="1:4" ht="12" customHeight="1">
      <c r="A47" s="86" t="s">
        <v>63</v>
      </c>
      <c r="B47" s="86" t="s">
        <v>88</v>
      </c>
      <c r="C47" s="95">
        <v>0</v>
      </c>
      <c r="D47" s="95">
        <v>0</v>
      </c>
    </row>
    <row r="48" spans="1:4" ht="12" customHeight="1">
      <c r="A48" s="86" t="s">
        <v>63</v>
      </c>
      <c r="B48" s="86" t="s">
        <v>89</v>
      </c>
      <c r="C48" s="95">
        <v>70685</v>
      </c>
      <c r="D48" s="95">
        <v>153711</v>
      </c>
    </row>
    <row r="49" spans="1:4" ht="12" customHeight="1">
      <c r="A49" s="86" t="s">
        <v>63</v>
      </c>
      <c r="B49" s="86" t="s">
        <v>90</v>
      </c>
      <c r="C49" s="95">
        <v>38599</v>
      </c>
      <c r="D49" s="95">
        <v>22167</v>
      </c>
    </row>
    <row r="50" spans="1:4" ht="24" customHeight="1">
      <c r="A50" s="86" t="s">
        <v>63</v>
      </c>
      <c r="B50" s="88" t="s">
        <v>91</v>
      </c>
      <c r="C50" s="94">
        <f>C33-C41</f>
        <v>-423289</v>
      </c>
      <c r="D50" s="94">
        <f>D33-D41</f>
        <v>-1265235</v>
      </c>
    </row>
    <row r="51" spans="1:4" ht="12" customHeight="1">
      <c r="A51" s="86" t="s">
        <v>63</v>
      </c>
      <c r="B51" s="109" t="s">
        <v>92</v>
      </c>
      <c r="C51" s="110"/>
      <c r="D51" s="111"/>
    </row>
    <row r="52" spans="1:4" ht="24" customHeight="1">
      <c r="A52" s="86" t="s">
        <v>63</v>
      </c>
      <c r="B52" s="88" t="s">
        <v>93</v>
      </c>
      <c r="C52" s="89">
        <f>SUM(C54:C64)</f>
        <v>0</v>
      </c>
      <c r="D52" s="89">
        <f>SUM(D54:D64)</f>
        <v>880</v>
      </c>
    </row>
    <row r="53" spans="1:4" ht="12" customHeight="1">
      <c r="A53" s="86" t="s">
        <v>63</v>
      </c>
      <c r="B53" s="106" t="s">
        <v>76</v>
      </c>
      <c r="C53" s="107"/>
      <c r="D53" s="108"/>
    </row>
    <row r="54" spans="1:4" ht="12" customHeight="1">
      <c r="A54" s="86" t="s">
        <v>63</v>
      </c>
      <c r="B54" s="86" t="s">
        <v>94</v>
      </c>
      <c r="C54" s="95">
        <v>0</v>
      </c>
      <c r="D54" s="95">
        <v>0</v>
      </c>
    </row>
    <row r="55" spans="1:4" ht="12" customHeight="1">
      <c r="A55" s="86" t="s">
        <v>63</v>
      </c>
      <c r="B55" s="86" t="s">
        <v>95</v>
      </c>
      <c r="C55" s="95">
        <v>0</v>
      </c>
      <c r="D55" s="95">
        <v>0</v>
      </c>
    </row>
    <row r="56" spans="1:4" ht="12" customHeight="1">
      <c r="A56" s="86" t="s">
        <v>63</v>
      </c>
      <c r="B56" s="86" t="s">
        <v>96</v>
      </c>
      <c r="C56" s="95">
        <v>0</v>
      </c>
      <c r="D56" s="95">
        <v>0</v>
      </c>
    </row>
    <row r="57" spans="1:4" ht="24" customHeight="1">
      <c r="A57" s="86" t="s">
        <v>63</v>
      </c>
      <c r="B57" s="86" t="s">
        <v>97</v>
      </c>
      <c r="C57" s="95">
        <v>0</v>
      </c>
      <c r="D57" s="95">
        <v>0</v>
      </c>
    </row>
    <row r="58" spans="1:4" ht="12" customHeight="1">
      <c r="A58" s="86" t="s">
        <v>63</v>
      </c>
      <c r="B58" s="86" t="s">
        <v>98</v>
      </c>
      <c r="C58" s="95">
        <v>0</v>
      </c>
      <c r="D58" s="95">
        <v>0</v>
      </c>
    </row>
    <row r="59" spans="1:4" ht="12" customHeight="1">
      <c r="A59" s="86" t="s">
        <v>63</v>
      </c>
      <c r="B59" s="86" t="s">
        <v>99</v>
      </c>
      <c r="C59" s="95">
        <v>0</v>
      </c>
      <c r="D59" s="95">
        <v>0</v>
      </c>
    </row>
    <row r="60" spans="1:4" ht="12" customHeight="1">
      <c r="A60" s="86" t="s">
        <v>63</v>
      </c>
      <c r="B60" s="86" t="s">
        <v>100</v>
      </c>
      <c r="C60" s="95">
        <v>0</v>
      </c>
      <c r="D60" s="95">
        <v>0</v>
      </c>
    </row>
    <row r="61" spans="1:4" ht="13.5" customHeight="1">
      <c r="A61" s="86" t="s">
        <v>63</v>
      </c>
      <c r="B61" s="86" t="s">
        <v>101</v>
      </c>
      <c r="C61" s="95">
        <v>0</v>
      </c>
      <c r="D61" s="95">
        <v>0</v>
      </c>
    </row>
    <row r="62" spans="1:4" ht="12" customHeight="1">
      <c r="A62" s="86" t="s">
        <v>63</v>
      </c>
      <c r="B62" s="86" t="s">
        <v>102</v>
      </c>
      <c r="C62" s="95">
        <v>0</v>
      </c>
      <c r="D62" s="95">
        <v>0</v>
      </c>
    </row>
    <row r="63" spans="1:4" ht="12" customHeight="1">
      <c r="A63" s="86" t="s">
        <v>63</v>
      </c>
      <c r="B63" s="86" t="s">
        <v>81</v>
      </c>
      <c r="C63" s="95">
        <v>0</v>
      </c>
      <c r="D63" s="95">
        <v>880</v>
      </c>
    </row>
    <row r="64" spans="1:4" ht="12" customHeight="1">
      <c r="A64" s="86" t="s">
        <v>63</v>
      </c>
      <c r="B64" s="86" t="s">
        <v>82</v>
      </c>
      <c r="C64" s="95">
        <v>0</v>
      </c>
      <c r="D64" s="95">
        <v>0</v>
      </c>
    </row>
    <row r="65" spans="1:4" ht="16.5" customHeight="1">
      <c r="A65" s="86" t="s">
        <v>63</v>
      </c>
      <c r="B65" s="88" t="s">
        <v>103</v>
      </c>
      <c r="C65" s="94">
        <f>SUM(C67:C77)</f>
        <v>0</v>
      </c>
      <c r="D65" s="94">
        <f>SUM(D67:D77)</f>
        <v>4251.2</v>
      </c>
    </row>
    <row r="66" spans="1:4" ht="12" customHeight="1">
      <c r="A66" s="86" t="s">
        <v>63</v>
      </c>
      <c r="B66" s="106" t="s">
        <v>76</v>
      </c>
      <c r="C66" s="107"/>
      <c r="D66" s="108"/>
    </row>
    <row r="67" spans="1:4" ht="12" customHeight="1">
      <c r="A67" s="86" t="s">
        <v>63</v>
      </c>
      <c r="B67" s="86" t="s">
        <v>104</v>
      </c>
      <c r="C67" s="95">
        <v>0</v>
      </c>
      <c r="D67" s="95">
        <v>65</v>
      </c>
    </row>
    <row r="68" spans="1:4" ht="12" customHeight="1">
      <c r="A68" s="86" t="s">
        <v>63</v>
      </c>
      <c r="B68" s="86" t="s">
        <v>105</v>
      </c>
      <c r="C68" s="95">
        <v>0</v>
      </c>
      <c r="D68" s="95">
        <v>0</v>
      </c>
    </row>
    <row r="69" spans="1:4" ht="12" customHeight="1">
      <c r="A69" s="86" t="s">
        <v>63</v>
      </c>
      <c r="B69" s="86" t="s">
        <v>106</v>
      </c>
      <c r="C69" s="95">
        <v>0</v>
      </c>
      <c r="D69" s="95">
        <v>0</v>
      </c>
    </row>
    <row r="70" spans="1:4" ht="24" customHeight="1">
      <c r="A70" s="86" t="s">
        <v>63</v>
      </c>
      <c r="B70" s="86" t="s">
        <v>107</v>
      </c>
      <c r="C70" s="95">
        <v>0</v>
      </c>
      <c r="D70" s="95">
        <v>0</v>
      </c>
    </row>
    <row r="71" spans="1:4" ht="12" customHeight="1">
      <c r="A71" s="86" t="s">
        <v>63</v>
      </c>
      <c r="B71" s="86" t="s">
        <v>108</v>
      </c>
      <c r="C71" s="95">
        <v>0</v>
      </c>
      <c r="D71" s="95">
        <v>0</v>
      </c>
    </row>
    <row r="72" spans="1:4" ht="12" customHeight="1">
      <c r="A72" s="86" t="s">
        <v>63</v>
      </c>
      <c r="B72" s="86" t="s">
        <v>109</v>
      </c>
      <c r="C72" s="95">
        <v>0</v>
      </c>
      <c r="D72" s="95">
        <v>0</v>
      </c>
    </row>
    <row r="73" spans="1:4" ht="12" customHeight="1">
      <c r="A73" s="86" t="s">
        <v>63</v>
      </c>
      <c r="B73" s="86" t="s">
        <v>110</v>
      </c>
      <c r="C73" s="95">
        <v>0</v>
      </c>
      <c r="D73" s="95">
        <v>4186.2</v>
      </c>
    </row>
    <row r="74" spans="1:4" ht="12" customHeight="1">
      <c r="A74" s="86" t="s">
        <v>63</v>
      </c>
      <c r="B74" s="86" t="s">
        <v>111</v>
      </c>
      <c r="C74" s="95">
        <v>0</v>
      </c>
      <c r="D74" s="95">
        <v>0</v>
      </c>
    </row>
    <row r="75" spans="1:4" ht="13.5" customHeight="1">
      <c r="A75" s="86" t="s">
        <v>63</v>
      </c>
      <c r="B75" s="86" t="s">
        <v>101</v>
      </c>
      <c r="C75" s="95">
        <v>0</v>
      </c>
      <c r="D75" s="95">
        <v>0</v>
      </c>
    </row>
    <row r="76" spans="1:4" ht="12" customHeight="1">
      <c r="A76" s="86" t="s">
        <v>63</v>
      </c>
      <c r="B76" s="86" t="s">
        <v>112</v>
      </c>
      <c r="C76" s="95">
        <v>0</v>
      </c>
      <c r="D76" s="95">
        <v>0</v>
      </c>
    </row>
    <row r="77" spans="1:4" ht="12" customHeight="1">
      <c r="A77" s="86" t="s">
        <v>63</v>
      </c>
      <c r="B77" s="86" t="s">
        <v>90</v>
      </c>
      <c r="C77" s="95">
        <v>0</v>
      </c>
      <c r="D77" s="95">
        <v>0</v>
      </c>
    </row>
    <row r="78" spans="1:4" ht="24" customHeight="1">
      <c r="A78" s="86" t="s">
        <v>63</v>
      </c>
      <c r="B78" s="88" t="s">
        <v>113</v>
      </c>
      <c r="C78" s="94">
        <f>C52-C65</f>
        <v>0</v>
      </c>
      <c r="D78" s="94">
        <f>D52-D65</f>
        <v>-3371.2</v>
      </c>
    </row>
    <row r="79" spans="1:4" ht="12" customHeight="1">
      <c r="A79" s="86" t="s">
        <v>63</v>
      </c>
      <c r="B79" s="109" t="s">
        <v>114</v>
      </c>
      <c r="C79" s="110"/>
      <c r="D79" s="111"/>
    </row>
    <row r="80" spans="1:4" ht="24" customHeight="1">
      <c r="A80" s="86" t="s">
        <v>63</v>
      </c>
      <c r="B80" s="88" t="s">
        <v>115</v>
      </c>
      <c r="C80" s="94">
        <f>SUM(C82:C85)</f>
        <v>414420</v>
      </c>
      <c r="D80" s="94">
        <f>SUM(D82:D85)</f>
        <v>1127163.6599999999</v>
      </c>
    </row>
    <row r="81" spans="1:4" ht="12" customHeight="1">
      <c r="A81" s="86" t="s">
        <v>63</v>
      </c>
      <c r="B81" s="106" t="s">
        <v>76</v>
      </c>
      <c r="C81" s="107"/>
      <c r="D81" s="108"/>
    </row>
    <row r="82" spans="1:4" ht="12" customHeight="1">
      <c r="A82" s="86" t="s">
        <v>63</v>
      </c>
      <c r="B82" s="86" t="s">
        <v>116</v>
      </c>
      <c r="C82" s="95">
        <v>0</v>
      </c>
      <c r="D82" s="95">
        <v>0</v>
      </c>
    </row>
    <row r="83" spans="1:4" ht="12" customHeight="1">
      <c r="A83" s="86" t="s">
        <v>63</v>
      </c>
      <c r="B83" s="86" t="s">
        <v>117</v>
      </c>
      <c r="C83" s="95">
        <v>414420</v>
      </c>
      <c r="D83" s="95">
        <v>0</v>
      </c>
    </row>
    <row r="84" spans="1:4" ht="12" customHeight="1">
      <c r="A84" s="86" t="s">
        <v>63</v>
      </c>
      <c r="B84" s="86" t="s">
        <v>81</v>
      </c>
      <c r="C84" s="95">
        <v>0</v>
      </c>
      <c r="D84" s="95">
        <v>0</v>
      </c>
    </row>
    <row r="85" spans="1:4" ht="12" customHeight="1">
      <c r="A85" s="86" t="s">
        <v>63</v>
      </c>
      <c r="B85" s="86" t="s">
        <v>82</v>
      </c>
      <c r="C85" s="95">
        <v>0</v>
      </c>
      <c r="D85" s="95">
        <v>1127163.6599999999</v>
      </c>
    </row>
    <row r="86" spans="1:4" ht="16.5" customHeight="1">
      <c r="A86" s="86" t="s">
        <v>63</v>
      </c>
      <c r="B86" s="88" t="s">
        <v>118</v>
      </c>
      <c r="C86" s="94">
        <f>SUM(C88:C92)</f>
        <v>0</v>
      </c>
      <c r="D86" s="94">
        <f>SUM(D88:D92)</f>
        <v>15511</v>
      </c>
    </row>
    <row r="87" spans="1:4" ht="12" customHeight="1">
      <c r="A87" s="86" t="s">
        <v>63</v>
      </c>
      <c r="B87" s="106" t="s">
        <v>76</v>
      </c>
      <c r="C87" s="107"/>
      <c r="D87" s="108"/>
    </row>
    <row r="88" spans="1:4" ht="12" customHeight="1">
      <c r="A88" s="86" t="s">
        <v>63</v>
      </c>
      <c r="B88" s="86" t="s">
        <v>119</v>
      </c>
      <c r="C88" s="95">
        <v>0</v>
      </c>
      <c r="D88" s="95">
        <v>0</v>
      </c>
    </row>
    <row r="89" spans="1:4" ht="12" customHeight="1">
      <c r="A89" s="86" t="s">
        <v>63</v>
      </c>
      <c r="B89" s="86" t="s">
        <v>87</v>
      </c>
      <c r="C89" s="95">
        <v>0</v>
      </c>
      <c r="D89" s="95">
        <v>0</v>
      </c>
    </row>
    <row r="90" spans="1:4" ht="12" customHeight="1">
      <c r="A90" s="86" t="s">
        <v>63</v>
      </c>
      <c r="B90" s="86" t="s">
        <v>120</v>
      </c>
      <c r="C90" s="95">
        <v>0</v>
      </c>
      <c r="D90" s="95">
        <v>0</v>
      </c>
    </row>
    <row r="91" spans="1:4" ht="12" customHeight="1">
      <c r="A91" s="86" t="s">
        <v>63</v>
      </c>
      <c r="B91" s="86" t="s">
        <v>121</v>
      </c>
      <c r="C91" s="95">
        <v>0</v>
      </c>
      <c r="D91" s="95">
        <v>0</v>
      </c>
    </row>
    <row r="92" spans="1:4" ht="12" customHeight="1">
      <c r="A92" s="86" t="s">
        <v>63</v>
      </c>
      <c r="B92" s="86" t="s">
        <v>122</v>
      </c>
      <c r="C92" s="95">
        <v>0</v>
      </c>
      <c r="D92" s="95">
        <v>15511</v>
      </c>
    </row>
    <row r="93" spans="1:4" ht="24" customHeight="1">
      <c r="A93" s="86" t="s">
        <v>63</v>
      </c>
      <c r="B93" s="88" t="s">
        <v>123</v>
      </c>
      <c r="C93" s="94">
        <f>C80-C86</f>
        <v>414420</v>
      </c>
      <c r="D93" s="94">
        <f>D80-D86</f>
        <v>1111652.6599999999</v>
      </c>
    </row>
    <row r="94" spans="1:4" ht="12" customHeight="1">
      <c r="A94" s="86" t="s">
        <v>63</v>
      </c>
      <c r="B94" s="88" t="s">
        <v>124</v>
      </c>
      <c r="C94" s="95">
        <v>3991</v>
      </c>
      <c r="D94" s="95">
        <v>56457</v>
      </c>
    </row>
    <row r="95" spans="1:4" ht="24" customHeight="1">
      <c r="A95" s="86" t="s">
        <v>63</v>
      </c>
      <c r="B95" s="88" t="s">
        <v>125</v>
      </c>
      <c r="C95" s="94">
        <f>C50+C78+C93+C94</f>
        <v>-4878</v>
      </c>
      <c r="D95" s="94">
        <f>D50+D78+D93+D94</f>
        <v>-100496.54000000004</v>
      </c>
    </row>
    <row r="96" spans="1:4" ht="24" customHeight="1">
      <c r="A96" s="86" t="s">
        <v>63</v>
      </c>
      <c r="B96" s="88" t="s">
        <v>126</v>
      </c>
      <c r="C96" s="94">
        <v>5631.59</v>
      </c>
      <c r="D96" s="94">
        <v>435015</v>
      </c>
    </row>
    <row r="97" spans="1:5" ht="24" customHeight="1">
      <c r="A97" s="86" t="s">
        <v>63</v>
      </c>
      <c r="B97" s="88" t="s">
        <v>127</v>
      </c>
      <c r="C97" s="94">
        <f>C95+C96</f>
        <v>753.59000000000015</v>
      </c>
      <c r="D97" s="94">
        <f>D96+D95</f>
        <v>334518.45999999996</v>
      </c>
    </row>
    <row r="98" spans="1:5" ht="12" customHeight="1">
      <c r="B98" s="83" t="s">
        <v>63</v>
      </c>
      <c r="C98" s="96" t="s">
        <v>63</v>
      </c>
      <c r="D98" s="96" t="s">
        <v>63</v>
      </c>
      <c r="E98" s="83"/>
    </row>
    <row r="99" spans="1:5" ht="12" customHeight="1">
      <c r="B99" s="83" t="s">
        <v>63</v>
      </c>
      <c r="C99" s="83" t="s">
        <v>63</v>
      </c>
      <c r="D99" s="83" t="s">
        <v>63</v>
      </c>
      <c r="E99" s="83"/>
    </row>
    <row r="100" spans="1:5" ht="12" customHeight="1">
      <c r="B100" s="93" t="s">
        <v>128</v>
      </c>
      <c r="C100" s="93" t="s">
        <v>63</v>
      </c>
      <c r="D100" s="83" t="s">
        <v>63</v>
      </c>
      <c r="E100" s="83"/>
    </row>
    <row r="101" spans="1:5" ht="12" customHeight="1">
      <c r="B101" s="90" t="s">
        <v>129</v>
      </c>
      <c r="C101" s="91" t="s">
        <v>130</v>
      </c>
      <c r="D101" s="83" t="s">
        <v>63</v>
      </c>
      <c r="E101" s="83"/>
    </row>
    <row r="102" spans="1:5" ht="24.75" customHeight="1">
      <c r="B102" s="93" t="s">
        <v>131</v>
      </c>
      <c r="C102" s="93" t="s">
        <v>63</v>
      </c>
      <c r="D102" s="83" t="s">
        <v>63</v>
      </c>
      <c r="E102" s="83"/>
    </row>
    <row r="103" spans="1:5" ht="12" customHeight="1">
      <c r="B103" s="90" t="s">
        <v>132</v>
      </c>
      <c r="C103" s="91" t="s">
        <v>130</v>
      </c>
      <c r="D103" s="83" t="s">
        <v>63</v>
      </c>
      <c r="E103" s="83"/>
    </row>
    <row r="104" spans="1:5" ht="12" customHeight="1">
      <c r="B104" s="83" t="s">
        <v>133</v>
      </c>
      <c r="C104" s="83" t="s">
        <v>63</v>
      </c>
      <c r="D104" s="83" t="s">
        <v>63</v>
      </c>
      <c r="E104" s="83"/>
    </row>
    <row r="105" spans="1:5" hidden="1"/>
    <row r="106" spans="1:5" hidden="1"/>
    <row r="107" spans="1:5" hidden="1"/>
    <row r="108" spans="1:5" hidden="1"/>
    <row r="109" spans="1:5" hidden="1"/>
    <row r="110" spans="1:5" hidden="1"/>
    <row r="111" spans="1:5" hidden="1"/>
  </sheetData>
  <mergeCells count="18">
    <mergeCell ref="B9:D9"/>
    <mergeCell ref="B1:D1"/>
    <mergeCell ref="B2:D2"/>
    <mergeCell ref="B4:D4"/>
    <mergeCell ref="B5:D5"/>
    <mergeCell ref="B6:D6"/>
    <mergeCell ref="B7:D7"/>
    <mergeCell ref="B8:D8"/>
    <mergeCell ref="B10:D10"/>
    <mergeCell ref="B32:D32"/>
    <mergeCell ref="B34:D34"/>
    <mergeCell ref="B42:D42"/>
    <mergeCell ref="B51:D51"/>
    <mergeCell ref="B53:D53"/>
    <mergeCell ref="B66:D66"/>
    <mergeCell ref="B79:D79"/>
    <mergeCell ref="B81:D81"/>
    <mergeCell ref="B87:D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Zhanar Shynybekova</cp:lastModifiedBy>
  <cp:lastPrinted>2021-11-12T08:14:05Z</cp:lastPrinted>
  <dcterms:created xsi:type="dcterms:W3CDTF">2016-05-13T18:34:15Z</dcterms:created>
  <dcterms:modified xsi:type="dcterms:W3CDTF">2021-11-19T08:46:53Z</dcterms:modified>
</cp:coreProperties>
</file>