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49. Раскрытие информации\2023\май\ФО 1 кв 2023г КОНС\"/>
    </mc:Choice>
  </mc:AlternateContent>
  <xr:revisionPtr revIDLastSave="0" documentId="13_ncr:1_{5671E2FF-3CBD-4CFB-97FE-E9D3B46B6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" sheetId="5" r:id="rId1"/>
    <sheet name="F2" sheetId="2" r:id="rId2"/>
    <sheet name="F3" sheetId="4" r:id="rId3"/>
    <sheet name="F4" sheetId="3" r:id="rId4"/>
  </sheets>
  <externalReferences>
    <externalReference r:id="rId5"/>
    <externalReference r:id="rId6"/>
    <externalReference r:id="rId7"/>
  </externalReferences>
  <definedNames>
    <definedName name="___key2" hidden="1">#N/A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4">#N/A</definedName>
    <definedName name="_25">#N/A</definedName>
    <definedName name="_25A">#N/A</definedName>
    <definedName name="_53">#N/A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218328" hidden="1">{#N/A,#N/A,FALSE,"A";#N/A,#N/A,FALSE,"B"}</definedName>
    <definedName name="_DAT111">#N/A</definedName>
    <definedName name="_DAT123456">#N/A</definedName>
    <definedName name="_DAT131">#N/A</definedName>
    <definedName name="_DAT21">#N/A</definedName>
    <definedName name="_DAT31">#N/A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fg1" hidden="1">{#N/A,#N/A,FALSE,"A";#N/A,#N/A,FALSE,"B"}</definedName>
    <definedName name="_nv1">#N/A</definedName>
    <definedName name="_Order1" hidden="1">0</definedName>
    <definedName name="_Order2" hidden="1">255</definedName>
    <definedName name="_ser111">#N/A</definedName>
    <definedName name="A_EVL">#N/A</definedName>
    <definedName name="A_FIOC">#N/A</definedName>
    <definedName name="A_MOL">#N/A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R_NAME">#N/A</definedName>
    <definedName name="Acres">1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nscount" hidden="1">1</definedName>
    <definedName name="Apr_01">#N/A</definedName>
    <definedName name="Apr_02">#N/A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VersionLS" hidden="1">300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ug_01">#N/A</definedName>
    <definedName name="Aug_02">#N/A</definedName>
    <definedName name="Ave_rates">#N/A</definedName>
    <definedName name="AyanMetalMined">#N/A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_EVL">#N/A</definedName>
    <definedName name="B_FIOC">#N/A</definedName>
    <definedName name="B_MOL">#N/A</definedName>
    <definedName name="BANK_CASH">#N/A</definedName>
    <definedName name="Basa_cena">#N/A</definedName>
    <definedName name="Baza_cena">#N/A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bianiCapexTotal">#N/A</definedName>
    <definedName name="BibianiDepreciation">#N/A</definedName>
    <definedName name="BibianiDirectCosts">#N/A</definedName>
    <definedName name="BibianiDirectCostsPaid">#N/A</definedName>
    <definedName name="BibianiExternalDebtBf">#N/A</definedName>
    <definedName name="BibianiExternalDebtCf">#N/A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GoldSalesOunces">#N/A</definedName>
    <definedName name="BibianiInterCoBf">#N/A</definedName>
    <definedName name="BibianiInterCoCf">#N/A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NBVBf">#N/A</definedName>
    <definedName name="BibianiNBVCf">#N/A</definedName>
    <definedName name="BibianiOpCostPayables">#N/A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Receivables">#N/A</definedName>
    <definedName name="BibianiRecoveredGold">#N/A</definedName>
    <definedName name="BibianiRecovery">#N/A</definedName>
    <definedName name="BibianiRefiningCharges">#N/A</definedName>
    <definedName name="BibianiRevenueReceivables">#N/A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s">#N/A</definedName>
    <definedName name="BibianiStockMetalMined">#N/A</definedName>
    <definedName name="BibianiStockOreMined">#N/A</definedName>
    <definedName name="BibianiTailsMetalMined">#N/A</definedName>
    <definedName name="BibianiTailsMined">#N/A</definedName>
    <definedName name="BibianiTaxDepreciation">#N/A</definedName>
    <definedName name="BibianiTaxDue">#N/A</definedName>
    <definedName name="BibianiUGMetalMined">#N/A</definedName>
    <definedName name="BibianiUGOreMined">#N/A</definedName>
    <definedName name="BibianiWastedMined">#N/A</definedName>
    <definedName name="BibinaiRevenue">#N/A</definedName>
    <definedName name="BibinaiTaxPaid">#N/A</definedName>
    <definedName name="BSrates">#N/A</definedName>
    <definedName name="Bud_02">#N/A</definedName>
    <definedName name="Bunker_Survey_Report">#N/A</definedName>
    <definedName name="CASHFLOW">#N/A</definedName>
    <definedName name="Caustic_Soda">#N/A</definedName>
    <definedName name="cbroc.cbroc">#N/A</definedName>
    <definedName name="Cena">#N/A</definedName>
    <definedName name="CFCALC">#N/A</definedName>
    <definedName name="CFCALC2">#N/A</definedName>
    <definedName name="CFCALCHEAD">#N/A</definedName>
    <definedName name="CFHEADER">#N/A</definedName>
    <definedName name="CHF">91.92</definedName>
    <definedName name="Com_banks_in_D">#N/A</definedName>
    <definedName name="copy1">#N/A</definedName>
    <definedName name="copy16">#N/A</definedName>
    <definedName name="copy2">#N/A</definedName>
    <definedName name="copy6">#N/A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_3">#N/A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10124356">#N/A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sss" hidden="1">{#N/A,#N/A,FALSE,"A";#N/A,#N/A,FALSE,"B"}</definedName>
    <definedName name="Dec_01">#N/A</definedName>
    <definedName name="Dec_02">#N/A</definedName>
    <definedName name="December">#N/A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M">68.91</definedName>
    <definedName name="DEPOSITS">#N/A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hidden="1">{#N/A,#N/A,FALSE,"A";#N/A,#N/A,FALSE,"B"}</definedName>
    <definedName name="diesel">"Chart 8"</definedName>
    <definedName name="Diesel_Oil">#N/A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grewf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qty">#N/A</definedName>
    <definedName name="eqwrer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thfhg" hidden="1">{#N/A,#N/A,FALSE,"A";#N/A,#N/A,FALSE,"B"}</definedName>
    <definedName name="EUR">134.77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fasrtgrgd" hidden="1">{#N/A,#N/A,FALSE,"A";#N/A,#N/A,FALSE,"B"}</definedName>
    <definedName name="fbvs" hidden="1">{#N/A,#N/A,FALSE,"A";#N/A,#N/A,FALSE,"B"}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" hidden="1">{#N/A,#N/A,FALSE,"A";#N/A,#N/A,FALSE,"B"}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_01">#N/A</definedName>
    <definedName name="Feb_02">#N/A</definedName>
    <definedName name="FeedstockBest">23</definedName>
    <definedName name="ff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rdg" hidden="1">{#N/A,#N/A,FALSE,"A";#N/A,#N/A,FALSE,"B"}</definedName>
    <definedName name="FIXEDASSETS">#N/A</definedName>
    <definedName name="FredaNetAssets">#N/A</definedName>
    <definedName name="FredaShareholdersFunds">#N/A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alDBVar_Дата_Конец">#N/A</definedName>
    <definedName name="GalDBVar_Дата_Начало">#N/A</definedName>
    <definedName name="gazp_report">#N/A</definedName>
    <definedName name="gbhgb" hidden="1">{#N/A,#N/A,FALSE,"A";#N/A,#N/A,FALSE,"B"}</definedName>
    <definedName name="gd" hidden="1">{#N/A,#N/A,FALSE,"A";#N/A,#N/A,FALSE,"B"}</definedName>
    <definedName name="General_Information">#N/A</definedName>
    <definedName name="GetSANDValue">#N/A</definedName>
    <definedName name="GetVal">#N/A</definedName>
    <definedName name="gfdsacv" hidden="1">{#N/A,#N/A,FALSE,"A";#N/A,#N/A,FALSE,"B"}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hg" hidden="1">{#N/A,#N/A,FALSE,"A";#N/A,#N/A,FALSE,"B"}</definedName>
    <definedName name="ghgnhg" hidden="1">{#N/A,#N/A,FALSE,"A";#N/A,#N/A,FALSE,"B"}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gdd" hidden="1">{#N/A,#N/A,FALSE,"A";#N/A,#N/A,FALSE,"B"}</definedName>
    <definedName name="hgdjdgyj" hidden="1">{#N/A,#N/A,FALSE,"A";#N/A,#N/A,FALSE,"B"}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story">#N/A</definedName>
    <definedName name="HJ" hidden="1">{#N/A,#N/A,FALSE,"A";#N/A,#N/A,FALSE,"B"}</definedName>
    <definedName name="hjj">#N/A</definedName>
    <definedName name="hjjjjj">#N/A</definedName>
    <definedName name="hndg" hidden="1">{#N/A,#N/A,FALSE,"A";#N/A,#N/A,FALSE,"B"}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duaNetAssets">#N/A</definedName>
    <definedName name="IduaShareholdersFunds">#N/A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stm">#N/A</definedName>
    <definedName name="Indonesia">#N/A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STMENTS">#N/A</definedName>
    <definedName name="iuk" hidden="1">{#N/A,#N/A,FALSE,"A";#N/A,#N/A,FALSE,"B"}</definedName>
    <definedName name="Jan_01">#N/A</definedName>
    <definedName name="Jan_02">#N/A</definedName>
    <definedName name="jgg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k" hidden="1">{#N/A,#N/A,FALSE,"A";#N/A,#N/A,FALSE,"B"}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ik" hidden="1">{#N/A,#N/A,FALSE,"A";#N/A,#N/A,FALSE,"B"}</definedName>
    <definedName name="kikfjhj" hidden="1">{#N/A,#N/A,FALSE,"A";#N/A,#N/A,FALSE,"B"}</definedName>
    <definedName name="KL" hidden="1">{#N/A,#N/A,FALSE,"A";#N/A,#N/A,FALSE,"B"}</definedName>
    <definedName name="Kod">#N/A</definedName>
    <definedName name="kuikui" hidden="1">{#N/A,#N/A,FALSE,"A";#N/A,#N/A,FALSE,"B"}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ast_Row">IF(Values_Entered,Header_Row+Number_of_Payments,Header_Row)</definedName>
    <definedName name="Letter_of_Protest">#N/A</definedName>
    <definedName name="limcount" hidden="1">1</definedName>
    <definedName name="LKff" hidden="1">{#N/A,#N/A,FALSE,"A";#N/A,#N/A,FALSE,"B"}</definedName>
    <definedName name="lkli" hidden="1">{#N/A,#N/A,FALSE,"A";#N/A,#N/A,FALSE,"B"}</definedName>
    <definedName name="LOANS_ADVANCES">#N/A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Mar_01">#N/A</definedName>
    <definedName name="Mar_02">#N/A</definedName>
    <definedName name="May_01">#N/A</definedName>
    <definedName name="May_02">#N/A</definedName>
    <definedName name="Mheading">#N/A</definedName>
    <definedName name="mm">1000000</definedName>
    <definedName name="n_sv">#N/A</definedName>
    <definedName name="NBK">89.57</definedName>
    <definedName name="nhg" hidden="1">{#N/A,#N/A,FALSE,"A";#N/A,#N/A,FALSE,"B"}</definedName>
    <definedName name="nhnh" hidden="1">{#N/A,#N/A,FALSE,"A";#N/A,#N/A,FALSE,"B"}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o">#N/A</definedName>
    <definedName name="ObuasiTaxPaid">#N/A</definedName>
    <definedName name="ObuasiTaxPayables">#N/A</definedName>
    <definedName name="ObuasiWasteMined">#N/A</definedName>
    <definedName name="Oct_01">#N/A</definedName>
    <definedName name="Oct_02">#N/A</definedName>
    <definedName name="OLE_LINK10" localSheetId="0">'F1'!#REF!</definedName>
    <definedName name="OLE_LINK11" localSheetId="0">'F1'!#REF!</definedName>
    <definedName name="OLE_LINK13" localSheetId="1">'F2'!#REF!</definedName>
    <definedName name="OLE_LINK15" localSheetId="1">'F2'!#REF!</definedName>
    <definedName name="OLE_LINK16" localSheetId="1">'F2'!#REF!</definedName>
    <definedName name="OLE_LINK22" localSheetId="0">'F1'!$E$73</definedName>
    <definedName name="OLE_LINK28" localSheetId="0">'F1'!#REF!</definedName>
    <definedName name="OLE_LINK5" localSheetId="0">'F1'!#REF!</definedName>
    <definedName name="OLE_LINK6" localSheetId="0">'F1'!#REF!</definedName>
    <definedName name="OLE_LINK7" localSheetId="0">'F1'!#REF!</definedName>
    <definedName name="OLE_LINK8" localSheetId="0">'F1'!#REF!</definedName>
    <definedName name="OLE_LINK9" localSheetId="0">'F1'!#REF!</definedName>
    <definedName name="ore">#N/A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E_vlookup">#N/A</definedName>
    <definedName name="PgTable">#N/A</definedName>
    <definedName name="Pivot_division">#N/A</definedName>
    <definedName name="plqtr">#N/A</definedName>
    <definedName name="plqtr299">#N/A</definedName>
    <definedName name="plytd2">#N/A</definedName>
    <definedName name="plytd99">#N/A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z1">#N/A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LL">#N/A</definedName>
    <definedName name="PRINTALLLEADS">#N/A</definedName>
    <definedName name="PRINTJ">#N/A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utHeader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gwfcv" hidden="1">{#N/A,#N/A,FALSE,"A";#N/A,#N/A,FALSE,"B"}</definedName>
    <definedName name="regxs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SBSHEADER">#N/A</definedName>
    <definedName name="RUSSIANBS">#N/A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450_G8">#N/A</definedName>
    <definedName name="S600_G9">#N/A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mple_Receipt">#N/A</definedName>
    <definedName name="Sample_Report">#N/A</definedName>
    <definedName name="SAPBEXrevision" hidden="1">1</definedName>
    <definedName name="SAPBEXsysID" hidden="1">"MWD"</definedName>
    <definedName name="SAPBEXwbID" hidden="1">"48IMYQN4LYKTNZOYKAEQLKQOC"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selsel">#N/A</definedName>
    <definedName name="sencount" hidden="1">1</definedName>
    <definedName name="SeniorFacilityMarginIn">#N/A</definedName>
    <definedName name="Sep_01">#N/A</definedName>
    <definedName name="Sep_02">#N/A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re">#N/A</definedName>
    <definedName name="SHARECAPITAL">#N/A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ShareholdersFunds">#N/A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ummary_of_Shore_Tank_Quantities">#N/A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10">#N/A</definedName>
    <definedName name="TEST11">#N/A</definedName>
    <definedName name="TEST12">#N/A</definedName>
    <definedName name="TEST13">#N/A</definedName>
    <definedName name="TEST9">#N/A</definedName>
    <definedName name="TextRefCopy110">#N/A</definedName>
    <definedName name="TextRefCopyRangeCount" hidden="1">3</definedName>
    <definedName name="tfhftsth" hidden="1">{#N/A,#N/A,FALSE,"A";#N/A,#N/A,FALSE,"B"}</definedName>
    <definedName name="TGTp1yrs">#N/A</definedName>
    <definedName name="thertgrtg" hidden="1">{#N/A,#N/A,FALSE,"A";#N/A,#N/A,FALSE,"B"}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RPEC_CFD">#N/A</definedName>
    <definedName name="Total_Spec_graph">#N/A</definedName>
    <definedName name="Total_Sponsor">#N/A</definedName>
    <definedName name="trhwtrsg" hidden="1">{#N/A,#N/A,FALSE,"A";#N/A,#N/A,FALSE,"B"}</definedName>
    <definedName name="trthn" hidden="1">{#N/A,#N/A,FALSE,"A";#N/A,#N/A,FALSE,"B"}</definedName>
    <definedName name="tshtsgb" hidden="1">{#N/A,#N/A,FALSE,"A";#N/A,#N/A,FALSE,"B"}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ty" hidden="1">{#N/A,#N/A,FALSE,"A";#N/A,#N/A,FALSE,"B"}</definedName>
    <definedName name="uyyj" hidden="1">{#N/A,#N/A,FALSE,"A";#N/A,#N/A,FALSE,"B"}</definedName>
    <definedName name="V.E.F.">#N/A</definedName>
    <definedName name="V_доп.об.">#N/A</definedName>
    <definedName name="V_доп.об._Сумм">#N/A</definedName>
    <definedName name="V_нефти">#N/A</definedName>
    <definedName name="Values_Entered">IF(Loan_Amount*Interest_Rate*Loan_Years*Loan_Start&gt;0,1,0)</definedName>
    <definedName name="VAT">16%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ssel_Tanks_History">#N/A</definedName>
    <definedName name="vgjhgj" hidden="1">{#N/A,#N/A,FALSE,"A";#N/A,#N/A,FALSE,"B"}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доп_Сдоп">#N/A</definedName>
    <definedName name="Vдоп_Сдоп_Сумм">#N/A</definedName>
    <definedName name="w" hidden="1">{#N/A,#N/A,FALSE,"A";#N/A,#N/A,FALSE,"B"}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grtgw" hidden="1">{#N/A,#N/A,FALSE,"A";#N/A,#N/A,FALSE,"B"}</definedName>
    <definedName name="XREF_COLUMN_3" hidden="1">[1]Summary!$E$1:$E$65536</definedName>
    <definedName name="XRefActiveRow" hidden="1">[1]XREF!$A$3</definedName>
    <definedName name="XRefColumnsCount" hidden="1">1</definedName>
    <definedName name="XRefCopy10Row" hidden="1">#N/A</definedName>
    <definedName name="XRefCopy11Row" hidden="1">#N/A</definedName>
    <definedName name="XRefCopy12Row" hidden="1">#N/A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Row" hidden="1">#N/A</definedName>
    <definedName name="XRefCopy5" hidden="1">#N/A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4Row" hidden="1">#N/A</definedName>
    <definedName name="XRefPaste15Row" hidden="1">#N/A</definedName>
    <definedName name="XRefPaste16Row" hidden="1">#N/A</definedName>
    <definedName name="XRefPaste2" hidden="1">[1]Summary!$D$58</definedName>
    <definedName name="XRefPaste2Row" hidden="1">[1]XREF!$A$2:$IV$2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13D25119_A61C_42CB_9937_0253374BC77B_.wvu.Cols" hidden="1">'[2]бензин по авто'!$D$1:$H$65536,'[2]бензин по авто'!$J$1:$O$65536,'[2]бензин по авто'!$Q$1:$S$65536,'[2]бензин по авто'!$X$1:$AI$65536</definedName>
    <definedName name="Z_49B855F8_9A64_4701_81D3_EBD04C7F25E1_.wvu.Cols" hidden="1">[3]ДД!$BE$1:$BE$65536,[3]ДД!$BG$1:$BG$65536,[3]ДД!$BI$1:$BI$65536,[3]ДД!$BK$1:$BK$65536</definedName>
    <definedName name="Z_D6FB33F9_9A4E_488C_9B37_01BBC6649059_.wvu.Cols" hidden="1">'[2]Осн.ср-ва'!$C$1:$C$65536,'[2]Осн.ср-ва'!$E$1:$E$65536,'[2]Осн.ср-ва'!$G$1:$G$65536,'[2]Осн.ср-ва'!$I$1:$I$65536,'[2]Осн.ср-ва'!$K$1:$K$65536,'[2]Осн.ср-ва'!$M$1:$M$65536,'[2]Осн.ср-ва'!$O$1:$O$65536,'[2]Осн.ср-ва'!$Q$1:$Q$65536,'[2]Осн.ср-ва'!$S$1:$S$65536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а7">#N/A</definedName>
    <definedName name="Акциз">#N/A</definedName>
    <definedName name="Акциз1">#N/A</definedName>
    <definedName name="АэрофлотОтн">#N/A</definedName>
    <definedName name="АэрофлотСрПок">#N/A</definedName>
    <definedName name="АэрофлотСрПрод">#N/A</definedName>
    <definedName name="База_Сортировки">#N/A</definedName>
    <definedName name="БашкирэнОтн">#N/A</definedName>
    <definedName name="БашкирэнСрПок">#N/A</definedName>
    <definedName name="БашкирэнСрПрод">#N/A</definedName>
    <definedName name="бюджкурс03">#N/A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ыработка">#N/A</definedName>
    <definedName name="Выработка_Сумм">#N/A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Д">153.7</definedName>
    <definedName name="ДоляНДС">#N/A</definedName>
    <definedName name="Дополнительный">#N/A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З_Выработка">#N/A</definedName>
    <definedName name="З_Рента">#N/A</definedName>
    <definedName name="З_СС">#N/A</definedName>
    <definedName name="_xlnm.Print_Titles">#N/A</definedName>
    <definedName name="И">#N/A</definedName>
    <definedName name="индекс_концентрат">#N/A</definedName>
    <definedName name="индекс_окатышей">#N/A</definedName>
    <definedName name="индекс_окатыши">#N/A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К_поправка">#N/A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еу2" hidden="1">#N/A</definedName>
    <definedName name="Код">#N/A</definedName>
    <definedName name="Код_Н">#N/A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рс_фев">#N/A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ямбда">#N/A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ню">#N/A</definedName>
    <definedName name="МИР">#N/A</definedName>
    <definedName name="МЛН">1000000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Н_дорож">#N/A</definedName>
    <definedName name="Наименование">#N/A</definedName>
    <definedName name="накл_обог_ЖОФ">#N/A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Объем_дополн.">#N/A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статок">#N/A</definedName>
    <definedName name="Остаток_новый">#N/A</definedName>
    <definedName name="Отчисления_от_зпл">0.385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ланЗАОсдопзад">#N/A</definedName>
    <definedName name="плюсНДС">#N/A</definedName>
    <definedName name="Последняя_строка">#N/A</definedName>
    <definedName name="ПризнакР">#N/A</definedName>
    <definedName name="ПРО">#N/A</definedName>
    <definedName name="Прочие_материалы">#N/A</definedName>
    <definedName name="прр">#N/A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Р_внепроизв">#N/A</definedName>
    <definedName name="Р_доп">#N/A</definedName>
    <definedName name="Р_общехоз">#N/A</definedName>
    <definedName name="Р_план">#N/A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с_т">#N/A</definedName>
    <definedName name="Расх_внепр">#N/A</definedName>
    <definedName name="Расх_доп">#N/A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рем">#N/A</definedName>
    <definedName name="Рентаб_сред">#N/A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С_дата">#N/A</definedName>
    <definedName name="С_материал_Сумм">#N/A</definedName>
    <definedName name="С_полная">#N/A</definedName>
    <definedName name="С_производ">#N/A</definedName>
    <definedName name="сальдо2584">#N/A</definedName>
    <definedName name="сальдо5098">#N/A</definedName>
    <definedName name="сальдо5223">#N/A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60">#N/A</definedName>
    <definedName name="сальдо6674">#N/A</definedName>
    <definedName name="сальдо8019">#N/A</definedName>
    <definedName name="сальдо8043">#N/A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рос.сброс">#N/A</definedName>
    <definedName name="сброс1">#N/A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ебестоимость">#N/A</definedName>
    <definedName name="СегодняRTS">#N/A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танция">#N/A</definedName>
    <definedName name="Строка">#N/A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П_услуги_обог_ЖОФ">#N/A</definedName>
    <definedName name="Форма_Рент">#N/A</definedName>
    <definedName name="Форма_СС">#N/A</definedName>
    <definedName name="Форма_Цена">#N/A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_без_НДС">#N/A</definedName>
    <definedName name="Цена_нефти">#N/A</definedName>
    <definedName name="Цена_О">#N/A</definedName>
    <definedName name="Цена_с_НДС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я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4" l="1"/>
  <c r="E55" i="4"/>
  <c r="E41" i="4"/>
  <c r="E27" i="4"/>
  <c r="G34" i="3"/>
  <c r="D34" i="3"/>
  <c r="I31" i="3"/>
  <c r="I34" i="3" s="1"/>
  <c r="H31" i="3"/>
  <c r="H34" i="3" s="1"/>
  <c r="G31" i="3"/>
  <c r="F31" i="3"/>
  <c r="F34" i="3" s="1"/>
  <c r="E31" i="3"/>
  <c r="E34" i="3" s="1"/>
  <c r="D31" i="3"/>
  <c r="D55" i="2"/>
  <c r="E55" i="2"/>
  <c r="D52" i="2"/>
  <c r="D45" i="2"/>
  <c r="D14" i="2"/>
  <c r="D25" i="2" s="1"/>
  <c r="D30" i="2" s="1"/>
  <c r="D37" i="2" s="1"/>
  <c r="E44" i="5"/>
  <c r="E49" i="5" s="1"/>
  <c r="D44" i="5"/>
  <c r="D49" i="5" s="1"/>
  <c r="D18" i="5"/>
  <c r="E18" i="5"/>
  <c r="D55" i="4" l="1"/>
  <c r="D27" i="4"/>
  <c r="E76" i="5"/>
  <c r="D76" i="5"/>
  <c r="E63" i="5"/>
  <c r="D63" i="5"/>
  <c r="E29" i="5"/>
  <c r="E32" i="5" s="1"/>
  <c r="D29" i="5"/>
  <c r="D32" i="5" s="1"/>
  <c r="D79" i="5" l="1"/>
  <c r="D82" i="5" s="1"/>
  <c r="E79" i="5"/>
  <c r="E82" i="5" s="1"/>
  <c r="XFB77" i="5"/>
</calcChain>
</file>

<file path=xl/sharedStrings.xml><?xml version="1.0" encoding="utf-8"?>
<sst xmlns="http://schemas.openxmlformats.org/spreadsheetml/2006/main" count="204" uniqueCount="143">
  <si>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</si>
  <si>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</si>
  <si>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</si>
  <si>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</si>
  <si>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</si>
  <si>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</si>
  <si>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</si>
  <si>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</si>
  <si>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</si>
  <si>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</si>
  <si>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</si>
  <si>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</si>
  <si>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</si>
  <si>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</si>
  <si>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</si>
  <si>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</si>
  <si>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</si>
  <si>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</si>
  <si>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</si>
  <si>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</si>
  <si>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</si>
  <si>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</si>
  <si>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</si>
  <si>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</si>
  <si>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</si>
  <si>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ликвидацию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</si>
  <si>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</si>
  <si>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</si>
  <si>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</si>
  <si>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</si>
  <si>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</si>
  <si>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</si>
  <si>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</si>
  <si>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</si>
  <si>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</si>
  <si>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</si>
  <si>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</si>
  <si>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Итого краткосрочные обязательства</t>
  </si>
  <si>
    <t>ИТОГО ОБЯЗАТЕЛЬСТВА</t>
  </si>
  <si>
    <t>ИТОГО ОБЯЗАТЕЛЬСТВА И КАПИТАЛ</t>
  </si>
  <si>
    <t>Выручка</t>
  </si>
  <si>
    <t>Себестоимость продаж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</si>
  <si>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</si>
  <si>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</si>
  <si>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</si>
  <si>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</si>
  <si>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</si>
  <si>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</si>
  <si>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Переоценка обязательств по вознаграждениям по окончании трудовой деятельности</t>
  </si>
  <si>
    <t>Акционерам Группы</t>
  </si>
  <si>
    <t>Неконтролирующим акционерам</t>
  </si>
  <si>
    <t>Причитающиеся акционерам Группы</t>
  </si>
  <si>
    <t>Итого капитал</t>
  </si>
  <si>
    <t>Акционер-ный капитал</t>
  </si>
  <si>
    <t>Итого</t>
  </si>
  <si>
    <t>Движение денежных средств от операционной деятельности</t>
  </si>
  <si>
    <t>Приобретение основных средств</t>
  </si>
  <si>
    <t>Приобретение нематериальных активов</t>
  </si>
  <si>
    <t>Балансовая стоимость одной простой акции</t>
  </si>
  <si>
    <t>Актив в форме права пользования</t>
  </si>
  <si>
    <t>Долгосрочные обязательства по аренде</t>
  </si>
  <si>
    <t>Краткосрочные обязательства по аренде</t>
  </si>
  <si>
    <t>Непокрытый убыток</t>
  </si>
  <si>
    <t>Прочие поступления</t>
  </si>
  <si>
    <t>Прочие выплаты</t>
  </si>
  <si>
    <t>Движение денежных средств от инвестиционной деятельности</t>
  </si>
  <si>
    <t>Прочие доходы</t>
  </si>
  <si>
    <t>Прочие расходы</t>
  </si>
  <si>
    <t>Прибыль до налогообложения</t>
  </si>
  <si>
    <t>Прибыль за период</t>
  </si>
  <si>
    <t xml:space="preserve">Итого совокупный доход за период </t>
  </si>
  <si>
    <t>Прибыль причитающийся:</t>
  </si>
  <si>
    <t xml:space="preserve">Прибыль за период </t>
  </si>
  <si>
    <t xml:space="preserve">Итого совокупный доход причитающийся: </t>
  </si>
  <si>
    <t>Итого совокупный доход за период</t>
  </si>
  <si>
    <t>резервный</t>
  </si>
  <si>
    <t xml:space="preserve"> капитал</t>
  </si>
  <si>
    <t>Прим</t>
  </si>
  <si>
    <t>Инвестиции в совместные предприятия и ассоциированные компании</t>
  </si>
  <si>
    <t>Реализация продукции и товаров</t>
  </si>
  <si>
    <t>Реализация услуг</t>
  </si>
  <si>
    <t>Авансы полученные</t>
  </si>
  <si>
    <t>Полученные вознаграждения по средствам в кредитных учреждениях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</si>
  <si>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</si>
  <si>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</si>
  <si>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</si>
  <si>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 полученным</t>
  </si>
  <si>
    <t>Выплата вознаграждения по финансовой аренде</t>
  </si>
  <si>
    <t>Корпоративный подоходный налог</t>
  </si>
  <si>
    <t>Другие платежи в бюджет</t>
  </si>
  <si>
    <t xml:space="preserve"> </t>
  </si>
  <si>
    <t>Поступления от продажи основных средств и нематериальных активов</t>
  </si>
  <si>
    <t>Возврат банковских вкладов</t>
  </si>
  <si>
    <t>Поступления от погашения долговых инструментов эмитентами</t>
  </si>
  <si>
    <t>Размещение банковских вкладов</t>
  </si>
  <si>
    <t>Движение денежных средств по финансовой деятельности</t>
  </si>
  <si>
    <t>Поступления по краткосрочным займам полученным</t>
  </si>
  <si>
    <t>Поступления по долгосрочным займам полученным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</si>
  <si>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</si>
  <si>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</si>
  <si>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Изменение в резерве на обесценение денежных средств и их эквивалентов</t>
  </si>
  <si>
    <t>Влияние изменений обменного курса на сальдо денежных средств в иностранной валюте</t>
  </si>
  <si>
    <t xml:space="preserve">Денежные средства на начало года: </t>
  </si>
  <si>
    <t xml:space="preserve">Денежные средства на конец отчетного периода </t>
  </si>
  <si>
    <t xml:space="preserve">Прибыль за год на акцию (в казахстанских тенге) </t>
  </si>
  <si>
    <t>Доля в доходах совместных предприятий и ассоциированных компаний</t>
  </si>
  <si>
    <t>(Убытки)/доходы от признания/восстановления обесценения финансовых активов (нетто)</t>
  </si>
  <si>
    <t xml:space="preserve">Выплата основного долга по обязательствам по финансовой аренде </t>
  </si>
  <si>
    <t>Чистое увеличение / (уменьшение) денежных средств</t>
  </si>
  <si>
    <t>Прибыль за период (неаудировано)</t>
  </si>
  <si>
    <t>Прочий совокупный доход (неаудировано)</t>
  </si>
  <si>
    <t>Прочий совокупный (убыток) (неаудировано)</t>
  </si>
  <si>
    <t>Итого совокупный доход/(убыток) (неаудировано)</t>
  </si>
  <si>
    <t>-</t>
  </si>
  <si>
    <t>Остаток на 31 марта 2022 г. (неаудировано)</t>
  </si>
  <si>
    <t>Погашение краткосрочных займов выданных</t>
  </si>
  <si>
    <t>31 марта 2023 г. (неаудировано)</t>
  </si>
  <si>
    <t xml:space="preserve"> 3 месяца закончившиеся 31 марта 2022 г (неаудировано)</t>
  </si>
  <si>
    <t>Прочий совокупный убыток (Статьи которые впоследствии не будут реклассифицированы в состав прибылей или убытков)</t>
  </si>
  <si>
    <t xml:space="preserve"> 3 месяца закончившиеся 31 марта 2023 г (неаудировано)</t>
  </si>
  <si>
    <t>Остаток на 1 января 2022 г.</t>
  </si>
  <si>
    <t>Остаток на 1 января 2023 года</t>
  </si>
  <si>
    <t>Остаток на 31 марта 2023 г. (неаудировано)</t>
  </si>
  <si>
    <t xml:space="preserve">3 месяца закончившихся 
31 марта 2023 г.
(неаудировано)
</t>
  </si>
  <si>
    <t xml:space="preserve">3 месяца закончившихся 
31 марта 2022 г.
(неаудировано)
</t>
  </si>
  <si>
    <t>Поступление денежных средств всего</t>
  </si>
  <si>
    <t>Выбытие денежных средств всего</t>
  </si>
  <si>
    <t>Чистые денежные средства полученные от операционной деятельности</t>
  </si>
  <si>
    <t>Чистые денежные средства использованные в инвестиционной деятельности</t>
  </si>
  <si>
    <t>Дивиденды выплаченные неконтролирующим собственникам</t>
  </si>
  <si>
    <t>Чистые денежные средства использованные от финансовой деятельности</t>
  </si>
  <si>
    <t>31 декабря 2022 г.</t>
  </si>
  <si>
    <t>АО «САМРУК-ЭНЕРГО»</t>
  </si>
  <si>
    <t>Сокращенная консолидированная промежуточная финансовая отчетность (неаудированная) на 31 марта 2023 года</t>
  </si>
  <si>
    <t xml:space="preserve">"Консолидированный отчет о финансовом положении по состоянию на 31 марта 2023 года". </t>
  </si>
  <si>
    <t>__________________________________</t>
  </si>
  <si>
    <t>Рыскулов Айдар Кайратович</t>
  </si>
  <si>
    <t>Тулекова Сауле Бекзадаевна</t>
  </si>
  <si>
    <t>Управляющий директор по</t>
  </si>
  <si>
    <t>экономике и финансам</t>
  </si>
  <si>
    <t>________________________________</t>
  </si>
  <si>
    <t>Директор департамента "Бухгалтерский и налоговый учет"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</si>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</sst>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1" fillId="0" borderId="0" applyFont="0" applyFill="0" applyBorder="0" applyAlignment="0" applyProtection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/>
    <xf numFmtId="0" fontId="15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/>
    <xf numFmtId="3" fontId="4" fillId="0" borderId="0" xfId="0" applyNumberFormat="1" applyFont="1" applyAlignment="1">
      <alignment horizontal="right" vertical="center" wrapText="1"/>
    </xf>
    <xf numFmtId="164" fontId="2" fillId="0" borderId="1" xfId="5" applyFont="1" applyBorder="1" applyAlignment="1">
      <alignment horizontal="right" vertical="center" wrapText="1"/>
    </xf>
    <xf numFmtId="164" fontId="0" fillId="0" borderId="0" xfId="5" applyFont="1" applyAlignment="1">
      <alignment wrapText="1"/>
    </xf>
    <xf numFmtId="164" fontId="2" fillId="0" borderId="2" xfId="5" applyFont="1" applyBorder="1" applyAlignment="1">
      <alignment horizontal="right" vertical="center" wrapText="1"/>
    </xf>
    <xf numFmtId="164" fontId="9" fillId="0" borderId="1" xfId="5" applyFont="1" applyBorder="1" applyAlignment="1">
      <alignment horizontal="right" vertical="center" wrapText="1"/>
    </xf>
    <xf numFmtId="164" fontId="9" fillId="0" borderId="2" xfId="5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164" fontId="1" fillId="0" borderId="2" xfId="5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5" applyFont="1"/>
    <xf numFmtId="164" fontId="18" fillId="0" borderId="0" xfId="5" applyFont="1"/>
    <xf numFmtId="164" fontId="5" fillId="0" borderId="0" xfId="5" applyFont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0" xfId="5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1" fillId="0" borderId="0" xfId="5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3" fontId="2" fillId="0" borderId="0" xfId="0" applyNumberFormat="1" applyFont="1"/>
    <xf numFmtId="3" fontId="1" fillId="0" borderId="2" xfId="5" applyNumberFormat="1" applyFont="1" applyBorder="1" applyAlignment="1">
      <alignment horizontal="right" vertical="center" wrapText="1"/>
    </xf>
    <xf numFmtId="3" fontId="9" fillId="0" borderId="0" xfId="0" applyNumberFormat="1" applyFont="1"/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" fontId="10" fillId="0" borderId="0" xfId="0" applyNumberFormat="1" applyFont="1"/>
    <xf numFmtId="3" fontId="3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0" borderId="0" xfId="0" applyFont="1"/>
  </cellXfs>
  <cellStyles count="6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Финансовый" xfId="5" builtinId="3"/>
    <cellStyle name="Финансовый 2" xfId="1" xr:uid="{00000000-0005-0000-0000-000004000000}"/>
    <cellStyle name="Финансовый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ysbekova\My%20Documents\Zepter\5640%20Fixed%20and%20intangible%20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  <sheetName val="VLOOKUP"/>
      <sheetName val="INPUTMASTER"/>
      <sheetName val="ШРР"/>
      <sheetName val="PP&amp;E mvt for 2003"/>
      <sheetName val="Добыча нефти4"/>
      <sheetName val="WBS"/>
      <sheetName val="Класс_исп"/>
      <sheetName val="PP&amp;E mvt gor 2003"/>
      <sheetName val="3НК"/>
      <sheetName val="7НК"/>
      <sheetName val="2БО"/>
      <sheetName val="КлассификаторЗнач"/>
      <sheetName val="Def"/>
      <sheetName val="calc"/>
      <sheetName val="Data-in"/>
      <sheetName val="К сущ"/>
      <sheetName val="1NK"/>
      <sheetName val="consolidated report"/>
      <sheetName val="Sheet1"/>
      <sheetName val="Свод_затрат_по_ОД_для_МОДЕЛ"/>
      <sheetName val="Автор_надзор"/>
      <sheetName val="Муди_на_24_12"/>
      <sheetName val="мед_страх"/>
      <sheetName val="Маркетинг_и_реклама"/>
      <sheetName val="Др_адм"/>
      <sheetName val="Услуги_сторонних_орг__АУП"/>
      <sheetName val="Свод-подгот_АУП"/>
      <sheetName val="Подгот__и_переп"/>
      <sheetName val="представит_АУП_и_РМТ_"/>
      <sheetName val="командиров_АУП_и_РМТ"/>
      <sheetName val="Расш_к_коман"/>
      <sheetName val="Сред_числ"/>
      <sheetName val="Расчет_по_маслу__и_фильтрам(3)"/>
      <sheetName val="Расчет_по_воздушным_фильтрам"/>
      <sheetName val="Прочее_по_авто"/>
      <sheetName val="бензин_по_авто"/>
      <sheetName val="сот__АУП_и_РМТ_"/>
      <sheetName val="тел_АУП_и__РМТ"/>
      <sheetName val="почта_интернет_и_др"/>
      <sheetName val="Утрата_Трудосп_АУП_и_РМТ"/>
      <sheetName val="комп__при_увольнении_АУП_и_РМТ"/>
      <sheetName val="ЗПЛ_АУП_и_РМТ_2002"/>
      <sheetName val="Подгот_РМТ"/>
      <sheetName val="Услуги_сторон__орг-РМТ"/>
      <sheetName val="Осн_ср-ва"/>
      <sheetName val="%_БАНКАНБ"/>
      <sheetName val="%_БАНКАСитиБанк"/>
      <sheetName val="Изм__и_счет_приб"/>
      <sheetName val="Соц_фонд"/>
      <sheetName val="PP&amp;E_mvt_for_2003"/>
      <sheetName val="Добыча_нефти4"/>
      <sheetName val="PP&amp;E_mvt_gor_2003"/>
      <sheetName val="К_сущ"/>
      <sheetName val="consolidated_report"/>
      <sheetName val="1НК_объемы"/>
      <sheetName val="Свод_затрат_по_ОД_для_МОДЕЛ1"/>
      <sheetName val="Автор_надзор1"/>
      <sheetName val="Муди_на_24_121"/>
      <sheetName val="мед_страх1"/>
      <sheetName val="Маркетинг_и_реклама1"/>
      <sheetName val="Др_адм1"/>
      <sheetName val="Услуги_сторонних_орг__АУП1"/>
      <sheetName val="Свод-подгот_АУП1"/>
      <sheetName val="Подгот__и_переп1"/>
      <sheetName val="представит_АУП_и_РМТ_1"/>
      <sheetName val="командиров_АУП_и_РМТ1"/>
      <sheetName val="Расш_к_коман1"/>
      <sheetName val="Сред_числ1"/>
      <sheetName val="Расчет_по_маслу__и_фильтрам(3)1"/>
      <sheetName val="Расчет_по_воздушным_фильтрам1"/>
      <sheetName val="Прочее_по_авто1"/>
      <sheetName val="бензин_по_авто1"/>
      <sheetName val="сот__АУП_и_РМТ_1"/>
      <sheetName val="тел_АУП_и__РМТ1"/>
      <sheetName val="почта_интернет_и_др1"/>
      <sheetName val="Утрата_Трудосп_АУП_и_РМТ1"/>
      <sheetName val="комп__при_увольнении_АУП_и_РМТ1"/>
      <sheetName val="ЗПЛ_АУП_и_РМТ_20021"/>
      <sheetName val="Подгот_РМТ1"/>
      <sheetName val="Услуги_сторон__орг-РМТ1"/>
      <sheetName val="Осн_ср-ва1"/>
      <sheetName val="%_БАНКАНБ1"/>
      <sheetName val="%_БАНКАСитиБанк1"/>
      <sheetName val="Изм__и_счет_приб1"/>
      <sheetName val="Соц_фонд1"/>
      <sheetName val="PP&amp;E_mvt_for_20031"/>
      <sheetName val="Добыча_нефти41"/>
      <sheetName val="PP&amp;E_mvt_gor_20031"/>
      <sheetName val="К_сущ1"/>
      <sheetName val="consolidated_report1"/>
      <sheetName val="Depr"/>
      <sheetName val="6НК-cт."/>
      <sheetName val="Sold"/>
      <sheetName val="Balance Sheet"/>
      <sheetName val="Imput"/>
      <sheetName val="2003 Assumption"/>
      <sheetName val="Support"/>
    </sheetNames>
    <sheetDataSet>
      <sheetData sheetId="0"/>
      <sheetData sheetId="1">
        <row r="2">
          <cell r="D2" t="str">
            <v>16133</v>
          </cell>
        </row>
      </sheetData>
      <sheetData sheetId="2">
        <row r="7">
          <cell r="E7">
            <v>33.211604237288128</v>
          </cell>
        </row>
      </sheetData>
      <sheetData sheetId="3"/>
      <sheetData sheetId="4">
        <row r="2">
          <cell r="D2" t="str">
            <v>16133</v>
          </cell>
        </row>
      </sheetData>
      <sheetData sheetId="5">
        <row r="7">
          <cell r="E7">
            <v>33.211604237288128</v>
          </cell>
        </row>
      </sheetData>
      <sheetData sheetId="6"/>
      <sheetData sheetId="7">
        <row r="2">
          <cell r="D2" t="str">
            <v>16133</v>
          </cell>
        </row>
      </sheetData>
      <sheetData sheetId="8">
        <row r="7">
          <cell r="E7">
            <v>33.211604237288128</v>
          </cell>
        </row>
      </sheetData>
      <sheetData sheetId="9"/>
      <sheetData sheetId="10">
        <row r="2">
          <cell r="D2" t="str">
            <v>16133</v>
          </cell>
        </row>
      </sheetData>
      <sheetData sheetId="11">
        <row r="7">
          <cell r="E7">
            <v>33.211604237288128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D2" t="str">
            <v>16133</v>
          </cell>
        </row>
      </sheetData>
      <sheetData sheetId="19"/>
      <sheetData sheetId="20">
        <row r="2">
          <cell r="D2" t="str">
            <v>16133</v>
          </cell>
        </row>
      </sheetData>
      <sheetData sheetId="21"/>
      <sheetData sheetId="22">
        <row r="2">
          <cell r="D2" t="str">
            <v>16133</v>
          </cell>
        </row>
      </sheetData>
      <sheetData sheetId="23"/>
      <sheetData sheetId="24">
        <row r="2">
          <cell r="D2" t="str">
            <v>16133</v>
          </cell>
        </row>
      </sheetData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>
        <row r="7">
          <cell r="E7">
            <v>33.211604237288128</v>
          </cell>
        </row>
      </sheetData>
      <sheetData sheetId="33">
        <row r="7">
          <cell r="E7">
            <v>33.211604237288128</v>
          </cell>
        </row>
      </sheetData>
      <sheetData sheetId="34">
        <row r="7">
          <cell r="E7">
            <v>33.211604237288128</v>
          </cell>
        </row>
      </sheetData>
      <sheetData sheetId="35">
        <row r="7">
          <cell r="E7">
            <v>33.211604237288128</v>
          </cell>
        </row>
      </sheetData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2">
          <cell r="D2" t="str">
            <v>16133</v>
          </cell>
        </row>
      </sheetData>
      <sheetData sheetId="77">
        <row r="2">
          <cell r="D2" t="str">
            <v>16133</v>
          </cell>
        </row>
      </sheetData>
      <sheetData sheetId="78">
        <row r="2">
          <cell r="D2" t="str">
            <v>16133</v>
          </cell>
        </row>
      </sheetData>
      <sheetData sheetId="79">
        <row r="2">
          <cell r="D2" t="str">
            <v>16133</v>
          </cell>
        </row>
      </sheetData>
      <sheetData sheetId="80">
        <row r="2">
          <cell r="D2" t="str">
            <v>16133</v>
          </cell>
        </row>
      </sheetData>
      <sheetData sheetId="81">
        <row r="2">
          <cell r="D2" t="str">
            <v>16133</v>
          </cell>
        </row>
      </sheetData>
      <sheetData sheetId="82">
        <row r="2">
          <cell r="D2" t="str">
            <v>16133</v>
          </cell>
        </row>
      </sheetData>
      <sheetData sheetId="83">
        <row r="2">
          <cell r="D2" t="str">
            <v>16133</v>
          </cell>
        </row>
      </sheetData>
      <sheetData sheetId="84">
        <row r="2">
          <cell r="D2" t="str">
            <v>16133</v>
          </cell>
        </row>
      </sheetData>
      <sheetData sheetId="85">
        <row r="2">
          <cell r="D2" t="str">
            <v>16133</v>
          </cell>
        </row>
      </sheetData>
      <sheetData sheetId="86">
        <row r="2">
          <cell r="D2" t="str">
            <v>16133</v>
          </cell>
        </row>
      </sheetData>
      <sheetData sheetId="87">
        <row r="2">
          <cell r="D2" t="str">
            <v>16133</v>
          </cell>
        </row>
      </sheetData>
      <sheetData sheetId="88">
        <row r="2">
          <cell r="D2" t="str">
            <v>16133</v>
          </cell>
        </row>
      </sheetData>
      <sheetData sheetId="89">
        <row r="2">
          <cell r="D2" t="str">
            <v>16133</v>
          </cell>
        </row>
      </sheetData>
      <sheetData sheetId="90">
        <row r="2">
          <cell r="D2" t="str">
            <v>16133</v>
          </cell>
        </row>
      </sheetData>
      <sheetData sheetId="91">
        <row r="7">
          <cell r="E7">
            <v>33.211604237288128</v>
          </cell>
        </row>
      </sheetData>
      <sheetData sheetId="92">
        <row r="7">
          <cell r="E7">
            <v>33.211604237288128</v>
          </cell>
        </row>
      </sheetData>
      <sheetData sheetId="93">
        <row r="7">
          <cell r="E7">
            <v>33.211604237288128</v>
          </cell>
        </row>
      </sheetData>
      <sheetData sheetId="94">
        <row r="7">
          <cell r="E7">
            <v>33.211604237288128</v>
          </cell>
        </row>
      </sheetData>
      <sheetData sheetId="95">
        <row r="7">
          <cell r="E7">
            <v>33.211604237288128</v>
          </cell>
        </row>
      </sheetData>
      <sheetData sheetId="96">
        <row r="7">
          <cell r="E7">
            <v>33.211604237288128</v>
          </cell>
        </row>
      </sheetData>
      <sheetData sheetId="97">
        <row r="7">
          <cell r="E7">
            <v>33.211604237288128</v>
          </cell>
        </row>
      </sheetData>
      <sheetData sheetId="98">
        <row r="7">
          <cell r="E7">
            <v>33.211604237288128</v>
          </cell>
        </row>
      </sheetData>
      <sheetData sheetId="99">
        <row r="7">
          <cell r="E7">
            <v>33.211604237288128</v>
          </cell>
        </row>
      </sheetData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  <sheetName val="К сущ"/>
      <sheetName val="бензин по авто"/>
      <sheetName val="Др адм"/>
      <sheetName val="Осн.ср-ва"/>
      <sheetName val="Налоги"/>
      <sheetName val="Инд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B96"/>
  <sheetViews>
    <sheetView tabSelected="1" zoomScale="80" zoomScaleNormal="80" workbookViewId="0">
      <selection activeCell="B88" sqref="B88"/>
    </sheetView>
  </sheetViews>
  <sheetFormatPr defaultRowHeight="15" x14ac:dyDescent="0.25"/>
  <cols>
    <col min="1" max="1" width="9.140625" style="3"/>
    <col min="2" max="2" width="68.28515625" style="3" customWidth="1"/>
    <col min="3" max="3" width="6.28515625" style="3" bestFit="1" customWidth="1"/>
    <col min="4" max="4" width="15.7109375" style="3" bestFit="1" customWidth="1"/>
    <col min="5" max="5" width="18" style="3" bestFit="1" customWidth="1"/>
    <col min="6" max="16384" width="9.140625" style="3"/>
  </cols>
  <sheetData>
    <row r="1" spans="2:6" x14ac:dyDescent="0.25">
      <c r="B1" s="115" t="s">
        <v>132</v>
      </c>
      <c r="C1" s="115"/>
      <c r="D1" s="115"/>
      <c r="E1" s="115"/>
      <c r="F1" s="115"/>
    </row>
    <row r="2" spans="2:6" ht="30" customHeight="1" x14ac:dyDescent="0.25">
      <c r="B2" s="117" t="s">
        <v>133</v>
      </c>
      <c r="C2" s="117"/>
      <c r="D2" s="117"/>
      <c r="E2" s="117"/>
      <c r="F2" s="117"/>
    </row>
    <row r="4" spans="2:6" ht="18" customHeight="1" x14ac:dyDescent="0.25">
      <c r="B4" s="117" t="s">
        <v>134</v>
      </c>
      <c r="C4" s="117"/>
      <c r="D4" s="117"/>
      <c r="E4" s="117"/>
    </row>
    <row r="5" spans="2:6" ht="44.25" customHeight="1" thickBot="1" x14ac:dyDescent="0.3">
      <c r="B5" s="14" t="s">
        <v>0</v>
      </c>
      <c r="C5" s="14" t="s">
        <v>1</v>
      </c>
      <c r="D5" s="14" t="s">
        <v>116</v>
      </c>
      <c r="E5" s="14" t="s">
        <v>131</v>
      </c>
    </row>
    <row r="6" spans="2:6" x14ac:dyDescent="0.25">
      <c r="B6" s="30"/>
      <c r="C6" s="31"/>
      <c r="D6" s="19"/>
      <c r="E6" s="19"/>
    </row>
    <row r="7" spans="2:6" x14ac:dyDescent="0.25">
      <c r="B7" s="15" t="s">
        <v>2</v>
      </c>
      <c r="C7" s="31"/>
      <c r="D7" s="19"/>
      <c r="E7" s="19"/>
    </row>
    <row r="8" spans="2:6" x14ac:dyDescent="0.25">
      <c r="B8" s="15"/>
      <c r="C8" s="31"/>
      <c r="D8" s="19"/>
      <c r="E8" s="19"/>
    </row>
    <row r="9" spans="2:6" x14ac:dyDescent="0.25">
      <c r="B9" s="15" t="s">
        <v>3</v>
      </c>
      <c r="C9" s="31"/>
      <c r="D9" s="19"/>
      <c r="E9" s="19"/>
    </row>
    <row r="10" spans="2:6" x14ac:dyDescent="0.25">
      <c r="B10" s="30" t="s">
        <v>4</v>
      </c>
      <c r="C10" s="31">
        <v>6</v>
      </c>
      <c r="D10" s="79">
        <v>720844892</v>
      </c>
      <c r="E10" s="79">
        <v>720275568</v>
      </c>
    </row>
    <row r="11" spans="2:6" x14ac:dyDescent="0.25">
      <c r="B11" s="30" t="s">
        <v>5</v>
      </c>
      <c r="C11" s="31"/>
      <c r="D11" s="79">
        <v>104237</v>
      </c>
      <c r="E11" s="79">
        <v>104999</v>
      </c>
    </row>
    <row r="12" spans="2:6" x14ac:dyDescent="0.25">
      <c r="B12" s="30" t="s">
        <v>6</v>
      </c>
      <c r="C12" s="31"/>
      <c r="D12" s="79">
        <v>3552332</v>
      </c>
      <c r="E12" s="79">
        <v>3726203</v>
      </c>
    </row>
    <row r="13" spans="2:6" x14ac:dyDescent="0.25">
      <c r="B13" s="30" t="s">
        <v>59</v>
      </c>
      <c r="C13" s="31"/>
      <c r="D13" s="79">
        <v>2583683</v>
      </c>
      <c r="E13" s="79">
        <v>2652394</v>
      </c>
    </row>
    <row r="14" spans="2:6" ht="44.25" customHeight="1" x14ac:dyDescent="0.25">
      <c r="B14" s="30" t="s">
        <v>78</v>
      </c>
      <c r="C14" s="42">
        <v>7</v>
      </c>
      <c r="D14" s="79">
        <v>97181223</v>
      </c>
      <c r="E14" s="79">
        <v>88567345</v>
      </c>
    </row>
    <row r="15" spans="2:6" x14ac:dyDescent="0.25">
      <c r="B15" s="30" t="s">
        <v>7</v>
      </c>
      <c r="C15" s="42">
        <v>8</v>
      </c>
      <c r="D15" s="79">
        <v>38273789</v>
      </c>
      <c r="E15" s="79">
        <v>40566491</v>
      </c>
    </row>
    <row r="16" spans="2:6" ht="15.75" thickBot="1" x14ac:dyDescent="0.3">
      <c r="B16" s="1"/>
      <c r="C16" s="2"/>
      <c r="D16" s="23"/>
      <c r="E16" s="23"/>
    </row>
    <row r="17" spans="2:9" x14ac:dyDescent="0.25">
      <c r="B17" s="15"/>
      <c r="C17" s="37"/>
      <c r="D17" s="25"/>
      <c r="E17" s="25"/>
    </row>
    <row r="18" spans="2:9" x14ac:dyDescent="0.25">
      <c r="B18" s="15" t="s">
        <v>8</v>
      </c>
      <c r="C18" s="37"/>
      <c r="D18" s="29">
        <f>SUM(D10:D17)</f>
        <v>862540156</v>
      </c>
      <c r="E18" s="29">
        <f>SUM(E10:E17)</f>
        <v>855893000</v>
      </c>
    </row>
    <row r="19" spans="2:9" ht="15.75" thickBot="1" x14ac:dyDescent="0.3">
      <c r="B19" s="14"/>
      <c r="C19" s="38"/>
      <c r="D19" s="65"/>
      <c r="E19" s="65"/>
    </row>
    <row r="20" spans="2:9" x14ac:dyDescent="0.25">
      <c r="B20" s="30"/>
      <c r="C20" s="31"/>
      <c r="D20" s="19"/>
      <c r="E20" s="19"/>
    </row>
    <row r="21" spans="2:9" x14ac:dyDescent="0.25">
      <c r="B21" s="15" t="s">
        <v>9</v>
      </c>
      <c r="C21" s="31"/>
      <c r="D21" s="19"/>
      <c r="E21" s="19"/>
    </row>
    <row r="22" spans="2:9" x14ac:dyDescent="0.25">
      <c r="B22" s="30" t="s">
        <v>10</v>
      </c>
      <c r="C22" s="42">
        <v>9</v>
      </c>
      <c r="D22" s="79">
        <v>16298505</v>
      </c>
      <c r="E22" s="79">
        <v>15432827</v>
      </c>
      <c r="I22" s="44"/>
    </row>
    <row r="23" spans="2:9" ht="24" x14ac:dyDescent="0.25">
      <c r="B23" s="30" t="s">
        <v>11</v>
      </c>
      <c r="C23" s="42">
        <v>10</v>
      </c>
      <c r="D23" s="79">
        <v>38436094</v>
      </c>
      <c r="E23" s="81">
        <v>39619591</v>
      </c>
      <c r="I23" s="44"/>
    </row>
    <row r="24" spans="2:9" x14ac:dyDescent="0.25">
      <c r="B24" s="30" t="s">
        <v>12</v>
      </c>
      <c r="C24" s="42">
        <v>11</v>
      </c>
      <c r="D24" s="79">
        <v>18630238</v>
      </c>
      <c r="E24" s="79">
        <v>16273052</v>
      </c>
      <c r="I24" s="44"/>
    </row>
    <row r="25" spans="2:9" x14ac:dyDescent="0.25">
      <c r="B25" s="30" t="s">
        <v>13</v>
      </c>
      <c r="C25" s="31"/>
      <c r="D25" s="79">
        <v>5588182</v>
      </c>
      <c r="E25" s="79">
        <v>4010796</v>
      </c>
      <c r="I25" s="44"/>
    </row>
    <row r="26" spans="2:9" x14ac:dyDescent="0.25">
      <c r="B26" s="30" t="s">
        <v>14</v>
      </c>
      <c r="C26" s="42">
        <v>12</v>
      </c>
      <c r="D26" s="79">
        <v>28164526</v>
      </c>
      <c r="E26" s="79">
        <v>34616760</v>
      </c>
      <c r="I26" s="44"/>
    </row>
    <row r="27" spans="2:9" ht="15.75" thickBot="1" x14ac:dyDescent="0.3">
      <c r="B27" s="14"/>
      <c r="C27" s="38"/>
      <c r="D27" s="39"/>
      <c r="E27" s="39"/>
      <c r="I27" s="44"/>
    </row>
    <row r="28" spans="2:9" x14ac:dyDescent="0.25">
      <c r="B28" s="15"/>
      <c r="C28" s="37"/>
      <c r="D28" s="25"/>
      <c r="E28" s="44"/>
    </row>
    <row r="29" spans="2:9" x14ac:dyDescent="0.25">
      <c r="B29" s="15" t="s">
        <v>15</v>
      </c>
      <c r="C29" s="31"/>
      <c r="D29" s="29">
        <f>SUM(D22:D28)</f>
        <v>107117545</v>
      </c>
      <c r="E29" s="29">
        <f>SUM(E22:E28)</f>
        <v>109953026</v>
      </c>
    </row>
    <row r="30" spans="2:9" ht="15.75" thickBot="1" x14ac:dyDescent="0.3">
      <c r="B30" s="14"/>
      <c r="C30" s="38"/>
      <c r="D30" s="65"/>
      <c r="E30" s="65"/>
    </row>
    <row r="31" spans="2:9" x14ac:dyDescent="0.25">
      <c r="B31" s="15"/>
      <c r="C31" s="37"/>
      <c r="D31" s="25"/>
      <c r="E31" s="25"/>
    </row>
    <row r="32" spans="2:9" ht="25.5" customHeight="1" x14ac:dyDescent="0.25">
      <c r="B32" s="15" t="s">
        <v>16</v>
      </c>
      <c r="C32" s="37"/>
      <c r="D32" s="29">
        <f>D18+D29</f>
        <v>969657701</v>
      </c>
      <c r="E32" s="29">
        <f>E18+E29</f>
        <v>965846026</v>
      </c>
    </row>
    <row r="33" spans="2:5" ht="15.75" thickBot="1" x14ac:dyDescent="0.3">
      <c r="B33" s="34"/>
      <c r="C33" s="40"/>
      <c r="D33" s="53"/>
      <c r="E33" s="53"/>
    </row>
    <row r="34" spans="2:5" ht="15.75" thickTop="1" x14ac:dyDescent="0.25">
      <c r="D34" s="66"/>
      <c r="E34" s="66"/>
    </row>
    <row r="35" spans="2:5" ht="15.75" thickBot="1" x14ac:dyDescent="0.3">
      <c r="B35" s="46"/>
      <c r="C35" s="38"/>
      <c r="D35" s="39"/>
      <c r="E35" s="39"/>
    </row>
    <row r="36" spans="2:5" x14ac:dyDescent="0.25">
      <c r="B36" s="30"/>
      <c r="C36" s="31"/>
      <c r="D36" s="19"/>
      <c r="E36" s="19"/>
    </row>
    <row r="37" spans="2:5" x14ac:dyDescent="0.25">
      <c r="B37" s="15" t="s">
        <v>17</v>
      </c>
      <c r="C37" s="31"/>
      <c r="D37" s="25"/>
      <c r="E37" s="25"/>
    </row>
    <row r="38" spans="2:5" x14ac:dyDescent="0.25">
      <c r="B38" s="30"/>
      <c r="C38" s="31"/>
      <c r="D38" s="19"/>
      <c r="E38" s="19"/>
    </row>
    <row r="39" spans="2:5" x14ac:dyDescent="0.25">
      <c r="B39" s="30" t="s">
        <v>18</v>
      </c>
      <c r="C39" s="31">
        <v>13</v>
      </c>
      <c r="D39" s="79">
        <v>378531570</v>
      </c>
      <c r="E39" s="81">
        <v>378531570</v>
      </c>
    </row>
    <row r="40" spans="2:5" x14ac:dyDescent="0.25">
      <c r="B40" s="30" t="s">
        <v>19</v>
      </c>
      <c r="C40" s="31"/>
      <c r="D40" s="79">
        <v>124829977</v>
      </c>
      <c r="E40" s="81">
        <v>124850717</v>
      </c>
    </row>
    <row r="41" spans="2:5" x14ac:dyDescent="0.25">
      <c r="B41" s="30" t="s">
        <v>62</v>
      </c>
      <c r="C41" s="31"/>
      <c r="D41" s="79">
        <v>48631612</v>
      </c>
      <c r="E41" s="81">
        <v>28012639</v>
      </c>
    </row>
    <row r="42" spans="2:5" ht="15.75" thickBot="1" x14ac:dyDescent="0.3">
      <c r="B42" s="1"/>
      <c r="C42" s="2"/>
      <c r="D42" s="58"/>
      <c r="E42" s="58"/>
    </row>
    <row r="43" spans="2:5" x14ac:dyDescent="0.25">
      <c r="B43" s="30"/>
      <c r="C43" s="31"/>
      <c r="D43" s="29"/>
      <c r="E43" s="29"/>
    </row>
    <row r="44" spans="2:5" x14ac:dyDescent="0.25">
      <c r="B44" s="15" t="s">
        <v>20</v>
      </c>
      <c r="C44" s="37"/>
      <c r="D44" s="83">
        <f>SUM(D39:D43)</f>
        <v>551993159</v>
      </c>
      <c r="E44" s="83">
        <f>SUM(E39:E43)</f>
        <v>531394926</v>
      </c>
    </row>
    <row r="45" spans="2:5" x14ac:dyDescent="0.25">
      <c r="B45" s="30"/>
      <c r="C45" s="31"/>
      <c r="D45" s="84"/>
      <c r="E45" s="84"/>
    </row>
    <row r="46" spans="2:5" ht="22.5" customHeight="1" x14ac:dyDescent="0.25">
      <c r="B46" s="30" t="s">
        <v>21</v>
      </c>
      <c r="C46" s="31"/>
      <c r="D46" s="79">
        <v>1755255</v>
      </c>
      <c r="E46" s="81">
        <v>1718695</v>
      </c>
    </row>
    <row r="47" spans="2:5" ht="15.75" thickBot="1" x14ac:dyDescent="0.3">
      <c r="B47" s="1"/>
      <c r="C47" s="2"/>
      <c r="D47" s="58"/>
      <c r="E47" s="58"/>
    </row>
    <row r="48" spans="2:5" x14ac:dyDescent="0.25">
      <c r="B48" s="30"/>
      <c r="C48" s="31"/>
      <c r="D48" s="51"/>
      <c r="E48" s="51"/>
    </row>
    <row r="49" spans="2:5" x14ac:dyDescent="0.25">
      <c r="B49" s="15" t="s">
        <v>22</v>
      </c>
      <c r="C49" s="37"/>
      <c r="D49" s="83">
        <f>D44+D46</f>
        <v>553748414</v>
      </c>
      <c r="E49" s="83">
        <f>E44+E46</f>
        <v>533113621</v>
      </c>
    </row>
    <row r="50" spans="2:5" ht="15.75" thickBot="1" x14ac:dyDescent="0.3">
      <c r="B50" s="34"/>
      <c r="C50" s="40"/>
      <c r="D50" s="67"/>
      <c r="E50" s="67"/>
    </row>
    <row r="51" spans="2:5" ht="15.75" thickTop="1" x14ac:dyDescent="0.25">
      <c r="B51" s="30"/>
      <c r="C51" s="31"/>
      <c r="D51" s="19"/>
      <c r="E51" s="19"/>
    </row>
    <row r="52" spans="2:5" x14ac:dyDescent="0.25">
      <c r="B52" s="15" t="s">
        <v>23</v>
      </c>
      <c r="C52" s="31"/>
      <c r="D52" s="19"/>
      <c r="E52" s="19"/>
    </row>
    <row r="53" spans="2:5" x14ac:dyDescent="0.25">
      <c r="B53" s="30"/>
      <c r="C53" s="31"/>
      <c r="D53" s="19"/>
      <c r="E53" s="19"/>
    </row>
    <row r="54" spans="2:5" x14ac:dyDescent="0.25">
      <c r="B54" s="15" t="s">
        <v>24</v>
      </c>
      <c r="C54" s="31"/>
      <c r="D54" s="19"/>
      <c r="E54" s="19"/>
    </row>
    <row r="55" spans="2:5" x14ac:dyDescent="0.25">
      <c r="B55" s="30" t="s">
        <v>25</v>
      </c>
      <c r="C55" s="31"/>
      <c r="D55" s="79">
        <v>21811721</v>
      </c>
      <c r="E55" s="81">
        <v>21561994</v>
      </c>
    </row>
    <row r="56" spans="2:5" x14ac:dyDescent="0.25">
      <c r="B56" s="30" t="s">
        <v>26</v>
      </c>
      <c r="C56" s="31"/>
      <c r="D56" s="79">
        <v>2201144</v>
      </c>
      <c r="E56" s="81">
        <v>2139845</v>
      </c>
    </row>
    <row r="57" spans="2:5" x14ac:dyDescent="0.25">
      <c r="B57" s="30" t="s">
        <v>27</v>
      </c>
      <c r="C57" s="31">
        <v>14</v>
      </c>
      <c r="D57" s="79">
        <v>216371270</v>
      </c>
      <c r="E57" s="81">
        <v>147794163</v>
      </c>
    </row>
    <row r="58" spans="2:5" x14ac:dyDescent="0.25">
      <c r="B58" s="30" t="s">
        <v>28</v>
      </c>
      <c r="C58" s="31">
        <v>15</v>
      </c>
      <c r="D58" s="79">
        <v>262480</v>
      </c>
      <c r="E58" s="81">
        <v>376922</v>
      </c>
    </row>
    <row r="59" spans="2:5" x14ac:dyDescent="0.25">
      <c r="B59" s="48" t="s">
        <v>60</v>
      </c>
      <c r="C59" s="31"/>
      <c r="D59" s="79">
        <v>1091570</v>
      </c>
      <c r="E59" s="81">
        <v>1132295</v>
      </c>
    </row>
    <row r="60" spans="2:5" x14ac:dyDescent="0.25">
      <c r="B60" s="30" t="s">
        <v>29</v>
      </c>
      <c r="C60" s="31"/>
      <c r="D60" s="79">
        <v>65202996</v>
      </c>
      <c r="E60" s="81">
        <v>67254045</v>
      </c>
    </row>
    <row r="61" spans="2:5" ht="15.75" thickBot="1" x14ac:dyDescent="0.3">
      <c r="B61" s="1"/>
      <c r="C61" s="2"/>
      <c r="D61" s="23"/>
      <c r="E61" s="23"/>
    </row>
    <row r="62" spans="2:5" x14ac:dyDescent="0.25">
      <c r="B62" s="15"/>
      <c r="C62" s="31"/>
      <c r="D62" s="25"/>
      <c r="E62" s="19"/>
    </row>
    <row r="63" spans="2:5" x14ac:dyDescent="0.25">
      <c r="B63" s="15" t="s">
        <v>30</v>
      </c>
      <c r="C63" s="31"/>
      <c r="D63" s="47">
        <f>SUM(D55:D62)</f>
        <v>306941181</v>
      </c>
      <c r="E63" s="47">
        <f>SUM(E55:E62)</f>
        <v>240259264</v>
      </c>
    </row>
    <row r="64" spans="2:5" ht="15.75" thickBot="1" x14ac:dyDescent="0.3">
      <c r="B64" s="14"/>
      <c r="C64" s="2"/>
      <c r="D64" s="65"/>
      <c r="E64" s="65"/>
    </row>
    <row r="65" spans="2:9 16382:16382" x14ac:dyDescent="0.25">
      <c r="B65" s="30"/>
      <c r="C65" s="31"/>
      <c r="D65" s="19"/>
      <c r="E65" s="19"/>
    </row>
    <row r="66" spans="2:9 16382:16382" x14ac:dyDescent="0.25">
      <c r="B66" s="15" t="s">
        <v>31</v>
      </c>
      <c r="C66" s="31"/>
      <c r="D66" s="19"/>
      <c r="E66" s="19"/>
    </row>
    <row r="67" spans="2:9 16382:16382" x14ac:dyDescent="0.25">
      <c r="B67" s="30" t="s">
        <v>25</v>
      </c>
      <c r="C67" s="31"/>
      <c r="D67" s="24">
        <v>66400</v>
      </c>
      <c r="E67" s="24">
        <v>66400</v>
      </c>
      <c r="G67" s="44"/>
      <c r="H67" s="48"/>
      <c r="I67" s="48"/>
    </row>
    <row r="68" spans="2:9 16382:16382" x14ac:dyDescent="0.25">
      <c r="B68" s="30" t="s">
        <v>32</v>
      </c>
      <c r="C68" s="31">
        <v>14</v>
      </c>
      <c r="D68" s="24">
        <v>49159832</v>
      </c>
      <c r="E68" s="82">
        <v>118132815</v>
      </c>
      <c r="G68" s="44"/>
      <c r="H68" s="48"/>
      <c r="I68" s="48"/>
    </row>
    <row r="69" spans="2:9 16382:16382" x14ac:dyDescent="0.25">
      <c r="B69" s="30" t="s">
        <v>33</v>
      </c>
      <c r="C69" s="31"/>
      <c r="D69" s="24">
        <v>186113</v>
      </c>
      <c r="E69" s="82">
        <v>187295</v>
      </c>
      <c r="G69" s="44"/>
      <c r="H69" s="48"/>
      <c r="I69" s="48"/>
    </row>
    <row r="70" spans="2:9 16382:16382" ht="24" x14ac:dyDescent="0.25">
      <c r="B70" s="30" t="s">
        <v>34</v>
      </c>
      <c r="C70" s="31">
        <v>16</v>
      </c>
      <c r="D70" s="24">
        <v>40019499</v>
      </c>
      <c r="E70" s="82">
        <v>57497678</v>
      </c>
      <c r="G70" s="44"/>
      <c r="H70" s="48"/>
      <c r="I70" s="48"/>
    </row>
    <row r="71" spans="2:9 16382:16382" x14ac:dyDescent="0.25">
      <c r="B71" s="30" t="s">
        <v>35</v>
      </c>
      <c r="C71" s="31"/>
      <c r="D71" s="24">
        <v>12191308</v>
      </c>
      <c r="E71" s="82">
        <v>11311801</v>
      </c>
      <c r="G71" s="80"/>
      <c r="H71" s="80"/>
      <c r="I71" s="48"/>
    </row>
    <row r="72" spans="2:9 16382:16382" x14ac:dyDescent="0.25">
      <c r="B72" s="30" t="s">
        <v>61</v>
      </c>
      <c r="C72" s="31"/>
      <c r="D72" s="24">
        <v>774631</v>
      </c>
      <c r="E72" s="82">
        <v>925658</v>
      </c>
      <c r="G72" s="44"/>
      <c r="H72" s="48"/>
      <c r="I72" s="48"/>
    </row>
    <row r="73" spans="2:9 16382:16382" x14ac:dyDescent="0.25">
      <c r="B73" s="30" t="s">
        <v>36</v>
      </c>
      <c r="C73" s="31"/>
      <c r="D73" s="24">
        <v>6570323</v>
      </c>
      <c r="E73" s="82">
        <v>4351494</v>
      </c>
      <c r="G73" s="44"/>
      <c r="H73" s="48"/>
      <c r="I73" s="48"/>
    </row>
    <row r="74" spans="2:9 16382:16382" ht="15.75" thickBot="1" x14ac:dyDescent="0.3">
      <c r="B74" s="23"/>
      <c r="C74" s="2"/>
      <c r="D74" s="39"/>
      <c r="E74" s="39"/>
      <c r="G74" s="80"/>
      <c r="H74" s="80"/>
      <c r="I74" s="48"/>
    </row>
    <row r="75" spans="2:9 16382:16382" x14ac:dyDescent="0.25">
      <c r="B75" s="19"/>
      <c r="C75" s="31"/>
      <c r="D75" s="19"/>
      <c r="E75" s="25"/>
      <c r="G75" s="44"/>
      <c r="H75" s="48"/>
      <c r="I75" s="48"/>
    </row>
    <row r="76" spans="2:9 16382:16382" x14ac:dyDescent="0.25">
      <c r="B76" s="15" t="s">
        <v>37</v>
      </c>
      <c r="C76" s="31"/>
      <c r="D76" s="47">
        <f>SUM(D67:D75)</f>
        <v>108968106</v>
      </c>
      <c r="E76" s="47">
        <f>SUM(E67:E75)</f>
        <v>192473141</v>
      </c>
      <c r="G76" s="44"/>
      <c r="H76" s="48"/>
      <c r="I76" s="48"/>
    </row>
    <row r="77" spans="2:9 16382:16382" ht="15.75" thickBot="1" x14ac:dyDescent="0.3">
      <c r="B77" s="14"/>
      <c r="C77" s="2"/>
      <c r="D77" s="68"/>
      <c r="E77" s="68"/>
      <c r="G77" s="44"/>
      <c r="H77" s="48"/>
      <c r="I77" s="48"/>
      <c r="XFB77" s="68">
        <f>XFB76-SUM(XFB67:XFD73)</f>
        <v>0</v>
      </c>
    </row>
    <row r="78" spans="2:9 16382:16382" x14ac:dyDescent="0.25">
      <c r="B78" s="30"/>
      <c r="C78" s="37"/>
      <c r="D78" s="13"/>
      <c r="E78" s="13"/>
    </row>
    <row r="79" spans="2:9 16382:16382" x14ac:dyDescent="0.25">
      <c r="B79" s="15" t="s">
        <v>38</v>
      </c>
      <c r="C79" s="37"/>
      <c r="D79" s="47">
        <f>D63+D76</f>
        <v>415909287</v>
      </c>
      <c r="E79" s="47">
        <f>E63+E76</f>
        <v>432732405</v>
      </c>
    </row>
    <row r="80" spans="2:9 16382:16382" ht="15.75" thickBot="1" x14ac:dyDescent="0.3">
      <c r="B80" s="34"/>
      <c r="C80" s="40"/>
      <c r="D80" s="69"/>
      <c r="E80" s="69"/>
    </row>
    <row r="81" spans="2:10" ht="15.75" thickTop="1" x14ac:dyDescent="0.25">
      <c r="B81" s="15"/>
      <c r="C81" s="37"/>
      <c r="D81" s="13"/>
      <c r="E81" s="13"/>
    </row>
    <row r="82" spans="2:10" x14ac:dyDescent="0.25">
      <c r="B82" s="15" t="s">
        <v>39</v>
      </c>
      <c r="C82" s="37"/>
      <c r="D82" s="47">
        <f>D49+D79</f>
        <v>969657701</v>
      </c>
      <c r="E82" s="47">
        <f>E49+E79</f>
        <v>965846026</v>
      </c>
    </row>
    <row r="83" spans="2:10" ht="15.75" thickBot="1" x14ac:dyDescent="0.3">
      <c r="B83" s="34"/>
      <c r="C83" s="40"/>
      <c r="D83" s="67"/>
      <c r="E83" s="67"/>
    </row>
    <row r="84" spans="2:10" ht="15.75" thickTop="1" x14ac:dyDescent="0.25">
      <c r="B84" s="15"/>
      <c r="C84" s="37"/>
      <c r="D84" s="13"/>
      <c r="E84" s="13"/>
    </row>
    <row r="85" spans="2:10" x14ac:dyDescent="0.25">
      <c r="B85" s="15" t="s">
        <v>58</v>
      </c>
      <c r="C85" s="37">
        <v>26</v>
      </c>
      <c r="D85" s="15">
        <v>97.682000000000002</v>
      </c>
      <c r="E85" s="15">
        <v>93.986999999999995</v>
      </c>
      <c r="H85" s="15"/>
      <c r="I85" s="15"/>
    </row>
    <row r="86" spans="2:10" ht="15.75" thickBot="1" x14ac:dyDescent="0.3">
      <c r="B86" s="34"/>
      <c r="C86" s="40"/>
      <c r="D86" s="41"/>
      <c r="E86" s="41"/>
      <c r="H86" s="85"/>
      <c r="I86" s="85"/>
      <c r="J86" s="15"/>
    </row>
    <row r="87" spans="2:10" ht="15.75" thickTop="1" x14ac:dyDescent="0.25">
      <c r="H87" s="15"/>
      <c r="I87" s="15"/>
      <c r="J87" s="85"/>
    </row>
    <row r="88" spans="2:10" x14ac:dyDescent="0.25">
      <c r="J88" s="15"/>
    </row>
    <row r="91" spans="2:10" x14ac:dyDescent="0.25">
      <c r="B91" s="3" t="s">
        <v>135</v>
      </c>
      <c r="D91" s="114" t="s">
        <v>140</v>
      </c>
      <c r="E91" s="114"/>
    </row>
    <row r="92" spans="2:10" x14ac:dyDescent="0.25">
      <c r="B92" s="115" t="s">
        <v>136</v>
      </c>
      <c r="C92" s="115"/>
      <c r="D92" s="116" t="s">
        <v>137</v>
      </c>
      <c r="E92" s="116"/>
    </row>
    <row r="93" spans="2:10" x14ac:dyDescent="0.25">
      <c r="B93" s="3" t="s">
        <v>138</v>
      </c>
      <c r="D93" s="114" t="s">
        <v>141</v>
      </c>
      <c r="E93" s="114"/>
    </row>
    <row r="94" spans="2:10" x14ac:dyDescent="0.25">
      <c r="B94" s="3" t="s">
        <v>139</v>
      </c>
      <c r="D94" s="114" t="s">
        <v>142</v>
      </c>
      <c r="E94" s="114"/>
    </row>
    <row r="95" spans="2:10" x14ac:dyDescent="0.25">
      <c r="D95" s="114"/>
      <c r="E95" s="114"/>
    </row>
    <row r="96" spans="2:10" x14ac:dyDescent="0.25">
      <c r="D96" s="114"/>
      <c r="E96" s="114"/>
    </row>
  </sheetData>
  <mergeCells count="8">
    <mergeCell ref="D96:E96"/>
    <mergeCell ref="D95:E95"/>
    <mergeCell ref="B2:F2"/>
    <mergeCell ref="B4:E4"/>
    <mergeCell ref="D91:E91"/>
    <mergeCell ref="D92:E92"/>
    <mergeCell ref="D93:E93"/>
    <mergeCell ref="D94:E9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60"/>
  <sheetViews>
    <sheetView topLeftCell="A17" zoomScale="80" zoomScaleNormal="80" zoomScaleSheetLayoutView="70" workbookViewId="0">
      <selection activeCell="D58" sqref="D58"/>
    </sheetView>
  </sheetViews>
  <sheetFormatPr defaultRowHeight="15" x14ac:dyDescent="0.25"/>
  <cols>
    <col min="2" max="2" width="82.7109375" customWidth="1"/>
    <col min="4" max="4" width="15.28515625" bestFit="1" customWidth="1"/>
    <col min="5" max="5" width="22.42578125" bestFit="1" customWidth="1"/>
    <col min="10" max="10" width="23.85546875" customWidth="1"/>
  </cols>
  <sheetData>
    <row r="2" spans="2:10" s="118" customFormat="1" x14ac:dyDescent="0.25">
      <c r="B2" s="118" t="s">
        <v>132</v>
      </c>
    </row>
    <row r="3" spans="2:10" s="118" customFormat="1" x14ac:dyDescent="0.25">
      <c r="B3" s="118" t="s">
        <v>133</v>
      </c>
    </row>
    <row r="4" spans="2:10" s="118" customFormat="1" x14ac:dyDescent="0.25"/>
    <row r="5" spans="2:10" s="118" customFormat="1" x14ac:dyDescent="0.25">
      <c r="B5" s="118" t="s">
        <v>134</v>
      </c>
    </row>
    <row r="8" spans="2:10" ht="48" x14ac:dyDescent="0.25">
      <c r="B8" s="36" t="s">
        <v>0</v>
      </c>
      <c r="C8" s="49" t="s">
        <v>1</v>
      </c>
      <c r="D8" s="13" t="s">
        <v>119</v>
      </c>
      <c r="E8" s="13" t="s">
        <v>117</v>
      </c>
    </row>
    <row r="9" spans="2:10" x14ac:dyDescent="0.25">
      <c r="B9" s="48"/>
      <c r="C9" s="42"/>
      <c r="D9" s="44"/>
      <c r="E9" s="44"/>
    </row>
    <row r="10" spans="2:10" x14ac:dyDescent="0.25">
      <c r="B10" s="30" t="s">
        <v>40</v>
      </c>
      <c r="C10" s="31">
        <v>16</v>
      </c>
      <c r="D10" s="51">
        <v>114317692</v>
      </c>
      <c r="E10" s="24">
        <v>96101332</v>
      </c>
    </row>
    <row r="11" spans="2:10" x14ac:dyDescent="0.25">
      <c r="B11" s="30" t="s">
        <v>41</v>
      </c>
      <c r="C11" s="31">
        <v>17</v>
      </c>
      <c r="D11" s="51">
        <v>-88166186</v>
      </c>
      <c r="E11" s="24">
        <v>-70667058</v>
      </c>
    </row>
    <row r="12" spans="2:10" ht="15.75" thickBot="1" x14ac:dyDescent="0.3">
      <c r="B12" s="1"/>
      <c r="C12" s="2"/>
      <c r="D12" s="58"/>
      <c r="E12" s="23"/>
    </row>
    <row r="13" spans="2:10" x14ac:dyDescent="0.25">
      <c r="B13" s="15"/>
      <c r="C13" s="37"/>
      <c r="D13" s="29"/>
      <c r="E13" s="25"/>
    </row>
    <row r="14" spans="2:10" x14ac:dyDescent="0.25">
      <c r="B14" s="15" t="s">
        <v>42</v>
      </c>
      <c r="C14" s="37"/>
      <c r="D14" s="29">
        <f>SUM(D10:D11)</f>
        <v>26151506</v>
      </c>
      <c r="E14" s="47">
        <v>25434274</v>
      </c>
    </row>
    <row r="15" spans="2:10" x14ac:dyDescent="0.25">
      <c r="B15" s="30" t="s">
        <v>43</v>
      </c>
      <c r="C15" s="31">
        <v>18</v>
      </c>
      <c r="D15" s="51">
        <v>-2418666</v>
      </c>
      <c r="E15" s="24">
        <v>-2346517</v>
      </c>
      <c r="J15" s="44"/>
    </row>
    <row r="16" spans="2:10" x14ac:dyDescent="0.25">
      <c r="B16" s="30" t="s">
        <v>44</v>
      </c>
      <c r="C16" s="31">
        <v>19</v>
      </c>
      <c r="D16" s="51">
        <v>-3290924</v>
      </c>
      <c r="E16" s="24">
        <v>-4701744</v>
      </c>
      <c r="J16" s="44"/>
    </row>
    <row r="17" spans="2:10" x14ac:dyDescent="0.25">
      <c r="B17" s="30" t="s">
        <v>105</v>
      </c>
      <c r="C17" s="31">
        <v>7</v>
      </c>
      <c r="D17" s="51">
        <v>8613878</v>
      </c>
      <c r="E17" s="24">
        <v>4924183</v>
      </c>
      <c r="J17" s="44"/>
    </row>
    <row r="18" spans="2:10" x14ac:dyDescent="0.25">
      <c r="B18" s="30" t="s">
        <v>106</v>
      </c>
      <c r="C18" s="31"/>
      <c r="D18" s="51">
        <v>48638</v>
      </c>
      <c r="E18" s="24">
        <v>-10420</v>
      </c>
      <c r="J18" s="44"/>
    </row>
    <row r="19" spans="2:10" x14ac:dyDescent="0.25">
      <c r="B19" s="30" t="s">
        <v>45</v>
      </c>
      <c r="C19" s="31">
        <v>20</v>
      </c>
      <c r="D19" s="51">
        <v>1358001</v>
      </c>
      <c r="E19" s="24">
        <v>504264</v>
      </c>
      <c r="J19" s="44"/>
    </row>
    <row r="20" spans="2:10" x14ac:dyDescent="0.25">
      <c r="B20" s="30" t="s">
        <v>46</v>
      </c>
      <c r="C20" s="31">
        <v>21</v>
      </c>
      <c r="D20" s="51">
        <v>-6492529</v>
      </c>
      <c r="E20" s="24">
        <v>-8916966</v>
      </c>
      <c r="J20" s="44"/>
    </row>
    <row r="21" spans="2:10" x14ac:dyDescent="0.25">
      <c r="B21" s="30" t="s">
        <v>66</v>
      </c>
      <c r="C21" s="31"/>
      <c r="D21" s="51">
        <v>583239</v>
      </c>
      <c r="E21" s="24">
        <v>515602</v>
      </c>
      <c r="J21" s="44"/>
    </row>
    <row r="22" spans="2:10" x14ac:dyDescent="0.25">
      <c r="B22" s="30" t="s">
        <v>67</v>
      </c>
      <c r="C22" s="31"/>
      <c r="D22" s="51">
        <v>-68574</v>
      </c>
      <c r="E22" s="24">
        <v>-169637</v>
      </c>
      <c r="J22" s="44"/>
    </row>
    <row r="23" spans="2:10" ht="15.75" thickBot="1" x14ac:dyDescent="0.3">
      <c r="B23" s="23"/>
      <c r="C23" s="2"/>
      <c r="D23" s="58"/>
      <c r="E23" s="23"/>
    </row>
    <row r="24" spans="2:10" x14ac:dyDescent="0.25">
      <c r="B24" s="15"/>
      <c r="C24" s="37"/>
      <c r="D24" s="29"/>
      <c r="E24" s="25"/>
    </row>
    <row r="25" spans="2:10" x14ac:dyDescent="0.25">
      <c r="B25" s="15" t="s">
        <v>68</v>
      </c>
      <c r="C25" s="37"/>
      <c r="D25" s="86">
        <f>SUM(D14:D22)</f>
        <v>24484569</v>
      </c>
      <c r="E25" s="47">
        <v>15233039</v>
      </c>
    </row>
    <row r="26" spans="2:10" x14ac:dyDescent="0.25">
      <c r="B26" s="30"/>
      <c r="C26" s="31"/>
      <c r="D26" s="29"/>
      <c r="E26" s="29"/>
    </row>
    <row r="27" spans="2:10" x14ac:dyDescent="0.25">
      <c r="B27" s="30" t="s">
        <v>47</v>
      </c>
      <c r="C27" s="31">
        <v>22</v>
      </c>
      <c r="D27" s="92">
        <v>-3829036</v>
      </c>
      <c r="E27" s="24">
        <v>-3301668</v>
      </c>
    </row>
    <row r="28" spans="2:10" ht="15.75" thickBot="1" x14ac:dyDescent="0.3">
      <c r="B28" s="1"/>
      <c r="C28" s="2"/>
      <c r="D28" s="58"/>
      <c r="E28" s="23"/>
    </row>
    <row r="29" spans="2:10" x14ac:dyDescent="0.25">
      <c r="B29" s="30"/>
      <c r="C29" s="31"/>
      <c r="D29" s="29"/>
      <c r="E29" s="19"/>
    </row>
    <row r="30" spans="2:10" x14ac:dyDescent="0.25">
      <c r="B30" s="15" t="s">
        <v>69</v>
      </c>
      <c r="C30" s="37"/>
      <c r="D30" s="86">
        <f>SUM(D25:D27)</f>
        <v>20655533</v>
      </c>
      <c r="E30" s="47">
        <v>11931371</v>
      </c>
    </row>
    <row r="31" spans="2:10" ht="15.75" thickBot="1" x14ac:dyDescent="0.3">
      <c r="B31" s="45"/>
      <c r="C31" s="35"/>
      <c r="D31" s="87"/>
      <c r="E31" s="71"/>
    </row>
    <row r="32" spans="2:10" ht="15.75" thickTop="1" x14ac:dyDescent="0.25">
      <c r="B32" s="30"/>
      <c r="C32" s="31"/>
      <c r="D32" s="51"/>
      <c r="E32" s="19"/>
    </row>
    <row r="33" spans="2:5" ht="24" x14ac:dyDescent="0.25">
      <c r="B33" s="30" t="s">
        <v>118</v>
      </c>
      <c r="C33" s="31"/>
      <c r="D33" s="51"/>
      <c r="E33" s="19"/>
    </row>
    <row r="34" spans="2:5" x14ac:dyDescent="0.25">
      <c r="B34" s="30" t="s">
        <v>48</v>
      </c>
      <c r="C34" s="31"/>
      <c r="D34" s="92">
        <v>-20740</v>
      </c>
      <c r="E34" s="51">
        <v>14892</v>
      </c>
    </row>
    <row r="35" spans="2:5" ht="15.75" thickBot="1" x14ac:dyDescent="0.3">
      <c r="B35" s="1"/>
      <c r="C35" s="2"/>
      <c r="D35" s="58"/>
      <c r="E35" s="23"/>
    </row>
    <row r="36" spans="2:5" x14ac:dyDescent="0.25">
      <c r="B36" s="30"/>
      <c r="C36" s="31"/>
      <c r="D36" s="51"/>
      <c r="E36" s="19"/>
    </row>
    <row r="37" spans="2:5" x14ac:dyDescent="0.25">
      <c r="B37" s="15" t="s">
        <v>70</v>
      </c>
      <c r="C37" s="37"/>
      <c r="D37" s="88">
        <f>SUM(D30:D34)</f>
        <v>20634793</v>
      </c>
      <c r="E37" s="47">
        <v>11946263</v>
      </c>
    </row>
    <row r="38" spans="2:5" ht="15.75" thickBot="1" x14ac:dyDescent="0.3">
      <c r="B38" s="1"/>
      <c r="C38" s="2"/>
      <c r="D38" s="58"/>
      <c r="E38" s="58"/>
    </row>
    <row r="39" spans="2:5" x14ac:dyDescent="0.25">
      <c r="B39" s="30"/>
      <c r="C39" s="31"/>
      <c r="D39" s="51"/>
      <c r="E39" s="19"/>
    </row>
    <row r="40" spans="2:5" x14ac:dyDescent="0.25">
      <c r="B40" s="15" t="s">
        <v>71</v>
      </c>
      <c r="C40" s="31"/>
      <c r="D40" s="51"/>
      <c r="E40" s="19"/>
    </row>
    <row r="41" spans="2:5" x14ac:dyDescent="0.25">
      <c r="B41" s="30" t="s">
        <v>49</v>
      </c>
      <c r="C41" s="31"/>
      <c r="D41" s="79">
        <v>20618973</v>
      </c>
      <c r="E41" s="24">
        <v>11848549</v>
      </c>
    </row>
    <row r="42" spans="2:5" x14ac:dyDescent="0.25">
      <c r="B42" s="30" t="s">
        <v>50</v>
      </c>
      <c r="C42" s="31"/>
      <c r="D42" s="79">
        <v>36560</v>
      </c>
      <c r="E42" s="51">
        <v>82822</v>
      </c>
    </row>
    <row r="43" spans="2:5" ht="15.75" thickBot="1" x14ac:dyDescent="0.3">
      <c r="B43" s="1"/>
      <c r="C43" s="2"/>
      <c r="D43" s="58"/>
      <c r="E43" s="23"/>
    </row>
    <row r="44" spans="2:5" x14ac:dyDescent="0.25">
      <c r="B44" s="19"/>
      <c r="C44" s="31"/>
      <c r="D44" s="51"/>
      <c r="E44" s="19"/>
    </row>
    <row r="45" spans="2:5" x14ac:dyDescent="0.25">
      <c r="B45" s="15" t="s">
        <v>72</v>
      </c>
      <c r="C45" s="37"/>
      <c r="D45" s="88">
        <f>SUM(D41:D44)</f>
        <v>20655533</v>
      </c>
      <c r="E45" s="47">
        <v>11931371</v>
      </c>
    </row>
    <row r="46" spans="2:5" ht="15.75" thickBot="1" x14ac:dyDescent="0.3">
      <c r="B46" s="45"/>
      <c r="C46" s="35"/>
      <c r="D46" s="70"/>
      <c r="E46" s="70"/>
    </row>
    <row r="47" spans="2:5" ht="15.75" thickTop="1" x14ac:dyDescent="0.25">
      <c r="B47" s="15" t="s">
        <v>73</v>
      </c>
      <c r="C47" s="31"/>
      <c r="D47" s="51"/>
      <c r="E47" s="19"/>
    </row>
    <row r="48" spans="2:5" x14ac:dyDescent="0.25">
      <c r="B48" s="30" t="s">
        <v>49</v>
      </c>
      <c r="C48" s="31"/>
      <c r="D48" s="79">
        <v>20598233</v>
      </c>
      <c r="E48" s="24">
        <v>11863441</v>
      </c>
    </row>
    <row r="49" spans="2:5" x14ac:dyDescent="0.25">
      <c r="B49" s="30" t="s">
        <v>50</v>
      </c>
      <c r="C49" s="31"/>
      <c r="D49" s="79">
        <v>36560</v>
      </c>
      <c r="E49" s="24">
        <v>82822</v>
      </c>
    </row>
    <row r="50" spans="2:5" ht="15.75" thickBot="1" x14ac:dyDescent="0.3">
      <c r="B50" s="1"/>
      <c r="C50" s="2"/>
      <c r="D50" s="58"/>
      <c r="E50" s="43"/>
    </row>
    <row r="51" spans="2:5" x14ac:dyDescent="0.25">
      <c r="B51" s="30"/>
      <c r="C51" s="31"/>
      <c r="D51" s="51"/>
      <c r="E51" s="19"/>
    </row>
    <row r="52" spans="2:5" x14ac:dyDescent="0.25">
      <c r="B52" s="15" t="s">
        <v>74</v>
      </c>
      <c r="C52" s="37"/>
      <c r="D52" s="88">
        <f>SUM(D48:D51)</f>
        <v>20634793</v>
      </c>
      <c r="E52" s="47">
        <v>11946263</v>
      </c>
    </row>
    <row r="53" spans="2:5" ht="15.75" thickBot="1" x14ac:dyDescent="0.3">
      <c r="B53" s="14"/>
      <c r="C53" s="38"/>
      <c r="D53" s="72"/>
      <c r="E53" s="72"/>
    </row>
    <row r="54" spans="2:5" x14ac:dyDescent="0.25">
      <c r="B54" s="15"/>
      <c r="C54" s="37"/>
      <c r="D54" s="47"/>
      <c r="E54" s="13"/>
    </row>
    <row r="55" spans="2:5" x14ac:dyDescent="0.25">
      <c r="B55" s="30" t="s">
        <v>104</v>
      </c>
      <c r="C55" s="31"/>
      <c r="D55" s="24">
        <f>D41/5632537*1000</f>
        <v>3660.6902005259794</v>
      </c>
      <c r="E55" s="24">
        <f>E41/5601812*1000</f>
        <v>2115.1279264637942</v>
      </c>
    </row>
    <row r="57" spans="2:5" x14ac:dyDescent="0.25">
      <c r="B57" t="s">
        <v>135</v>
      </c>
      <c r="D57" t="s">
        <v>140</v>
      </c>
    </row>
    <row r="58" spans="2:5" x14ac:dyDescent="0.25">
      <c r="B58" s="118" t="s">
        <v>136</v>
      </c>
      <c r="D58" s="118" t="s">
        <v>137</v>
      </c>
    </row>
    <row r="59" spans="2:5" x14ac:dyDescent="0.25">
      <c r="B59" t="s">
        <v>138</v>
      </c>
      <c r="D59" t="s">
        <v>141</v>
      </c>
    </row>
    <row r="60" spans="2:5" x14ac:dyDescent="0.25">
      <c r="B60" t="s">
        <v>139</v>
      </c>
      <c r="D60" t="s">
        <v>142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75"/>
  <sheetViews>
    <sheetView zoomScale="80" zoomScaleNormal="80" workbookViewId="0">
      <selection activeCell="D73" sqref="D73"/>
    </sheetView>
  </sheetViews>
  <sheetFormatPr defaultColWidth="10.7109375" defaultRowHeight="15" customHeight="1" x14ac:dyDescent="0.25"/>
  <cols>
    <col min="2" max="2" width="85.7109375" bestFit="1" customWidth="1"/>
    <col min="3" max="3" width="7.85546875" customWidth="1"/>
    <col min="4" max="4" width="16.7109375" bestFit="1" customWidth="1"/>
    <col min="5" max="5" width="16.28515625" bestFit="1" customWidth="1"/>
  </cols>
  <sheetData>
    <row r="2" spans="2:7" ht="19.5" customHeight="1" x14ac:dyDescent="0.25">
      <c r="B2" s="118" t="s">
        <v>132</v>
      </c>
    </row>
    <row r="3" spans="2:7" ht="15" customHeight="1" x14ac:dyDescent="0.25">
      <c r="B3" s="118" t="s">
        <v>133</v>
      </c>
    </row>
    <row r="4" spans="2:7" ht="15" customHeight="1" x14ac:dyDescent="0.25">
      <c r="B4" s="118"/>
    </row>
    <row r="5" spans="2:7" ht="15" customHeight="1" x14ac:dyDescent="0.25">
      <c r="B5" s="118" t="s">
        <v>134</v>
      </c>
    </row>
    <row r="9" spans="2:7" ht="78.75" customHeight="1" thickBot="1" x14ac:dyDescent="0.3">
      <c r="B9" s="46" t="s">
        <v>0</v>
      </c>
      <c r="C9" s="38" t="s">
        <v>1</v>
      </c>
      <c r="D9" s="14" t="s">
        <v>123</v>
      </c>
      <c r="E9" s="39" t="s">
        <v>124</v>
      </c>
    </row>
    <row r="10" spans="2:7" ht="15" customHeight="1" x14ac:dyDescent="0.25">
      <c r="B10" s="54"/>
      <c r="C10" s="54"/>
      <c r="D10" s="15"/>
      <c r="E10" s="25"/>
    </row>
    <row r="11" spans="2:7" ht="15" customHeight="1" x14ac:dyDescent="0.25">
      <c r="B11" s="15" t="s">
        <v>55</v>
      </c>
      <c r="C11" s="15"/>
      <c r="D11" s="30"/>
      <c r="E11" s="19"/>
    </row>
    <row r="12" spans="2:7" ht="15" customHeight="1" x14ac:dyDescent="0.25">
      <c r="B12" s="56" t="s">
        <v>125</v>
      </c>
      <c r="C12" s="56"/>
      <c r="D12" s="29">
        <v>131561454</v>
      </c>
      <c r="E12" s="29">
        <v>98614701</v>
      </c>
      <c r="G12" s="73"/>
    </row>
    <row r="13" spans="2:7" ht="15" customHeight="1" x14ac:dyDescent="0.25">
      <c r="B13" s="30" t="s">
        <v>79</v>
      </c>
      <c r="C13" s="30"/>
      <c r="D13" s="51">
        <v>80061622</v>
      </c>
      <c r="E13" s="51">
        <v>58593969</v>
      </c>
    </row>
    <row r="14" spans="2:7" ht="15" customHeight="1" x14ac:dyDescent="0.25">
      <c r="B14" s="30" t="s">
        <v>80</v>
      </c>
      <c r="C14" s="30"/>
      <c r="D14" s="51">
        <v>6282761</v>
      </c>
      <c r="E14" s="51">
        <v>3794809</v>
      </c>
    </row>
    <row r="15" spans="2:7" ht="15" customHeight="1" x14ac:dyDescent="0.25">
      <c r="B15" s="30" t="s">
        <v>81</v>
      </c>
      <c r="C15" s="30"/>
      <c r="D15" s="51">
        <v>43196782</v>
      </c>
      <c r="E15" s="51">
        <v>35543765</v>
      </c>
    </row>
    <row r="16" spans="2:7" ht="15" customHeight="1" x14ac:dyDescent="0.25">
      <c r="B16" s="30" t="s">
        <v>82</v>
      </c>
      <c r="C16" s="30"/>
      <c r="D16" s="51">
        <v>1066764</v>
      </c>
      <c r="E16" s="51">
        <v>243758</v>
      </c>
    </row>
    <row r="17" spans="2:7" ht="15" customHeight="1" x14ac:dyDescent="0.25">
      <c r="B17" s="30" t="s">
        <v>63</v>
      </c>
      <c r="C17" s="30"/>
      <c r="D17" s="51">
        <v>953525</v>
      </c>
      <c r="E17" s="51">
        <v>438400</v>
      </c>
    </row>
    <row r="18" spans="2:7" ht="15" customHeight="1" x14ac:dyDescent="0.25">
      <c r="B18" s="56" t="s">
        <v>126</v>
      </c>
      <c r="C18" s="56"/>
      <c r="D18" s="90">
        <v>-108948185</v>
      </c>
      <c r="E18" s="90">
        <v>-83894873</v>
      </c>
      <c r="G18" s="73"/>
    </row>
    <row r="19" spans="2:7" ht="15" customHeight="1" x14ac:dyDescent="0.25">
      <c r="B19" s="30" t="s">
        <v>83</v>
      </c>
      <c r="C19" s="30"/>
      <c r="D19" s="32">
        <v>-64384397</v>
      </c>
      <c r="E19" s="32">
        <v>-47765114</v>
      </c>
    </row>
    <row r="20" spans="2:7" ht="15" customHeight="1" x14ac:dyDescent="0.25">
      <c r="B20" s="30" t="s">
        <v>84</v>
      </c>
      <c r="C20" s="30"/>
      <c r="D20" s="32">
        <v>-12714675</v>
      </c>
      <c r="E20" s="32">
        <v>-5148665</v>
      </c>
    </row>
    <row r="21" spans="2:7" ht="15" customHeight="1" x14ac:dyDescent="0.25">
      <c r="B21" s="30" t="s">
        <v>85</v>
      </c>
      <c r="C21" s="30"/>
      <c r="D21" s="32">
        <v>-13364536</v>
      </c>
      <c r="E21" s="32">
        <v>-11184294</v>
      </c>
    </row>
    <row r="22" spans="2:7" ht="15" customHeight="1" x14ac:dyDescent="0.25">
      <c r="B22" s="30" t="s">
        <v>86</v>
      </c>
      <c r="C22" s="30"/>
      <c r="D22" s="32">
        <v>-5050302</v>
      </c>
      <c r="E22" s="32">
        <v>-5345285</v>
      </c>
    </row>
    <row r="23" spans="2:7" ht="15" customHeight="1" x14ac:dyDescent="0.25">
      <c r="B23" s="30" t="s">
        <v>87</v>
      </c>
      <c r="C23" s="30"/>
      <c r="D23" s="32">
        <v>-32679</v>
      </c>
      <c r="E23" s="32">
        <v>-73292</v>
      </c>
    </row>
    <row r="24" spans="2:7" ht="15" customHeight="1" x14ac:dyDescent="0.25">
      <c r="B24" s="30" t="s">
        <v>88</v>
      </c>
      <c r="C24" s="30"/>
      <c r="D24" s="32">
        <v>-5156299</v>
      </c>
      <c r="E24" s="32">
        <v>-5728922</v>
      </c>
    </row>
    <row r="25" spans="2:7" ht="15" customHeight="1" x14ac:dyDescent="0.25">
      <c r="B25" s="30" t="s">
        <v>89</v>
      </c>
      <c r="C25" s="30"/>
      <c r="D25" s="32">
        <v>-6284231</v>
      </c>
      <c r="E25" s="32">
        <v>-6355842</v>
      </c>
    </row>
    <row r="26" spans="2:7" ht="15" customHeight="1" x14ac:dyDescent="0.25">
      <c r="B26" s="30" t="s">
        <v>64</v>
      </c>
      <c r="C26" s="30"/>
      <c r="D26" s="51">
        <v>-1961066</v>
      </c>
      <c r="E26" s="51">
        <v>-2293459</v>
      </c>
    </row>
    <row r="27" spans="2:7" ht="15" customHeight="1" thickBot="1" x14ac:dyDescent="0.3">
      <c r="B27" s="14" t="s">
        <v>127</v>
      </c>
      <c r="C27" s="14"/>
      <c r="D27" s="89">
        <f>D12+D18</f>
        <v>22613269</v>
      </c>
      <c r="E27" s="89">
        <f>E12+E18</f>
        <v>14719828</v>
      </c>
      <c r="G27" s="74"/>
    </row>
    <row r="28" spans="2:7" ht="15" customHeight="1" x14ac:dyDescent="0.25">
      <c r="B28" s="15"/>
      <c r="C28" s="15"/>
      <c r="D28" s="29"/>
      <c r="E28" s="29"/>
    </row>
    <row r="29" spans="2:7" ht="15" customHeight="1" x14ac:dyDescent="0.25">
      <c r="B29" s="15" t="s">
        <v>65</v>
      </c>
      <c r="C29" s="15"/>
      <c r="D29" s="29"/>
      <c r="E29" s="29" t="s">
        <v>90</v>
      </c>
    </row>
    <row r="30" spans="2:7" ht="15" customHeight="1" x14ac:dyDescent="0.25">
      <c r="B30" s="56" t="s">
        <v>125</v>
      </c>
      <c r="C30" s="56"/>
      <c r="D30" s="90">
        <v>1401207</v>
      </c>
      <c r="E30" s="90">
        <v>9840297</v>
      </c>
      <c r="F30" s="73"/>
      <c r="G30" s="73"/>
    </row>
    <row r="31" spans="2:7" ht="15" customHeight="1" x14ac:dyDescent="0.25">
      <c r="B31" s="30" t="s">
        <v>91</v>
      </c>
      <c r="C31" s="30"/>
      <c r="D31" s="32">
        <v>207</v>
      </c>
      <c r="E31" s="32">
        <v>53597</v>
      </c>
    </row>
    <row r="32" spans="2:7" ht="15" customHeight="1" x14ac:dyDescent="0.25">
      <c r="B32" s="30" t="s">
        <v>92</v>
      </c>
      <c r="C32" s="30"/>
      <c r="D32" s="32">
        <v>11</v>
      </c>
      <c r="E32" s="32">
        <v>68000</v>
      </c>
    </row>
    <row r="33" spans="2:7" ht="15" customHeight="1" x14ac:dyDescent="0.25">
      <c r="B33" s="30" t="s">
        <v>93</v>
      </c>
      <c r="C33" s="30"/>
      <c r="D33" s="32"/>
      <c r="E33" s="32">
        <v>9200000</v>
      </c>
    </row>
    <row r="34" spans="2:7" ht="15" customHeight="1" x14ac:dyDescent="0.25">
      <c r="B34" s="30" t="s">
        <v>63</v>
      </c>
      <c r="C34" s="30"/>
      <c r="D34" s="32">
        <v>1390000</v>
      </c>
      <c r="E34" s="32">
        <v>518700</v>
      </c>
    </row>
    <row r="35" spans="2:7" ht="15" customHeight="1" x14ac:dyDescent="0.25">
      <c r="B35" s="56" t="s">
        <v>126</v>
      </c>
      <c r="C35" s="56"/>
      <c r="D35" s="90">
        <v>-26768498</v>
      </c>
      <c r="E35" s="90">
        <v>-13581089</v>
      </c>
      <c r="F35" s="73"/>
      <c r="G35" s="73"/>
    </row>
    <row r="36" spans="2:7" ht="15" customHeight="1" x14ac:dyDescent="0.25">
      <c r="B36" s="30" t="s">
        <v>56</v>
      </c>
      <c r="C36" s="30"/>
      <c r="D36" s="32">
        <v>-26762859</v>
      </c>
      <c r="E36" s="32">
        <v>-12710642</v>
      </c>
    </row>
    <row r="37" spans="2:7" ht="15" customHeight="1" x14ac:dyDescent="0.25">
      <c r="B37" s="30" t="s">
        <v>57</v>
      </c>
      <c r="C37" s="30"/>
      <c r="D37" s="32">
        <v>-5625</v>
      </c>
      <c r="E37" s="32">
        <v>-320687</v>
      </c>
    </row>
    <row r="38" spans="2:7" ht="15" customHeight="1" x14ac:dyDescent="0.25">
      <c r="B38" s="30" t="s">
        <v>115</v>
      </c>
      <c r="C38" s="30"/>
      <c r="D38" s="32"/>
      <c r="E38" s="32">
        <v>-518700</v>
      </c>
    </row>
    <row r="39" spans="2:7" ht="15" customHeight="1" thickBot="1" x14ac:dyDescent="0.3">
      <c r="B39" s="30" t="s">
        <v>94</v>
      </c>
      <c r="C39" s="1"/>
      <c r="D39" s="91">
        <v>-14</v>
      </c>
      <c r="E39" s="91">
        <v>-31060</v>
      </c>
    </row>
    <row r="40" spans="2:7" ht="15" customHeight="1" x14ac:dyDescent="0.25">
      <c r="B40" s="57"/>
      <c r="C40" s="15"/>
      <c r="D40" s="29"/>
      <c r="E40" s="29"/>
    </row>
    <row r="41" spans="2:7" ht="15" customHeight="1" thickBot="1" x14ac:dyDescent="0.3">
      <c r="B41" s="14" t="s">
        <v>128</v>
      </c>
      <c r="C41" s="14"/>
      <c r="D41" s="52">
        <f>D30+D35</f>
        <v>-25367291</v>
      </c>
      <c r="E41" s="52">
        <f>E30+E35</f>
        <v>-3740792</v>
      </c>
      <c r="F41" s="73"/>
      <c r="G41" s="73"/>
    </row>
    <row r="42" spans="2:7" ht="15" customHeight="1" x14ac:dyDescent="0.25">
      <c r="B42" s="15"/>
      <c r="C42" s="15"/>
      <c r="D42" s="95"/>
      <c r="E42" s="95"/>
    </row>
    <row r="43" spans="2:7" ht="15" customHeight="1" x14ac:dyDescent="0.25">
      <c r="B43" s="15" t="s">
        <v>95</v>
      </c>
      <c r="C43" s="15"/>
      <c r="D43" s="90"/>
      <c r="E43" s="90"/>
    </row>
    <row r="44" spans="2:7" ht="15" customHeight="1" x14ac:dyDescent="0.25">
      <c r="B44" s="56" t="s">
        <v>125</v>
      </c>
      <c r="C44" s="56"/>
      <c r="D44" s="90">
        <v>19247186</v>
      </c>
      <c r="E44" s="90">
        <v>23967277</v>
      </c>
      <c r="G44" s="73"/>
    </row>
    <row r="45" spans="2:7" ht="15" customHeight="1" x14ac:dyDescent="0.25">
      <c r="B45" s="30" t="s">
        <v>96</v>
      </c>
      <c r="C45" s="30"/>
      <c r="D45" s="32">
        <v>10443922</v>
      </c>
      <c r="E45" s="32">
        <v>22889388</v>
      </c>
    </row>
    <row r="46" spans="2:7" ht="15" customHeight="1" x14ac:dyDescent="0.25">
      <c r="B46" s="30" t="s">
        <v>97</v>
      </c>
      <c r="C46" s="30"/>
      <c r="D46" s="32">
        <v>8803264</v>
      </c>
      <c r="E46" s="32">
        <v>1072889</v>
      </c>
    </row>
    <row r="47" spans="2:7" ht="15" customHeight="1" x14ac:dyDescent="0.25">
      <c r="B47" s="30" t="s">
        <v>63</v>
      </c>
      <c r="C47" s="30"/>
      <c r="D47" s="32" t="s">
        <v>113</v>
      </c>
      <c r="E47" s="32">
        <v>5000</v>
      </c>
    </row>
    <row r="48" spans="2:7" ht="15" customHeight="1" x14ac:dyDescent="0.25">
      <c r="B48" s="56" t="s">
        <v>126</v>
      </c>
      <c r="C48" s="56"/>
      <c r="D48" s="90">
        <v>-22942583</v>
      </c>
      <c r="E48" s="90">
        <v>-33711713</v>
      </c>
      <c r="G48" s="73"/>
    </row>
    <row r="49" spans="2:7" ht="15" customHeight="1" x14ac:dyDescent="0.25">
      <c r="B49" s="30" t="s">
        <v>98</v>
      </c>
      <c r="C49" s="30"/>
      <c r="D49" s="32">
        <v>-17264242</v>
      </c>
      <c r="E49" s="32">
        <v>-10800558</v>
      </c>
    </row>
    <row r="50" spans="2:7" ht="15" customHeight="1" x14ac:dyDescent="0.25">
      <c r="B50" s="30" t="s">
        <v>99</v>
      </c>
      <c r="C50" s="30"/>
      <c r="D50" s="32">
        <v>-5453122</v>
      </c>
      <c r="E50" s="32">
        <v>-22744039</v>
      </c>
    </row>
    <row r="51" spans="2:7" ht="15" customHeight="1" x14ac:dyDescent="0.25">
      <c r="B51" s="30" t="s">
        <v>107</v>
      </c>
      <c r="C51" s="30"/>
      <c r="D51" s="32" t="s">
        <v>90</v>
      </c>
      <c r="E51" s="32">
        <v>0</v>
      </c>
    </row>
    <row r="52" spans="2:7" ht="15" customHeight="1" x14ac:dyDescent="0.25">
      <c r="B52" s="30" t="s">
        <v>129</v>
      </c>
      <c r="C52" s="30"/>
      <c r="D52" s="32">
        <v>-225219</v>
      </c>
      <c r="E52" s="32">
        <v>-167116</v>
      </c>
    </row>
    <row r="53" spans="2:7" ht="15" customHeight="1" thickBot="1" x14ac:dyDescent="0.3">
      <c r="B53" s="30" t="s">
        <v>64</v>
      </c>
      <c r="C53" s="30"/>
      <c r="D53" s="32"/>
      <c r="E53" s="32"/>
    </row>
    <row r="54" spans="2:7" ht="15" customHeight="1" x14ac:dyDescent="0.25">
      <c r="B54" s="33"/>
      <c r="C54" s="33"/>
      <c r="D54" s="96"/>
      <c r="E54" s="96"/>
    </row>
    <row r="55" spans="2:7" ht="15" customHeight="1" x14ac:dyDescent="0.25">
      <c r="B55" s="15" t="s">
        <v>130</v>
      </c>
      <c r="C55" s="15"/>
      <c r="D55" s="29">
        <f>D44+D48</f>
        <v>-3695397</v>
      </c>
      <c r="E55" s="29">
        <f>E44+E48</f>
        <v>-9744436</v>
      </c>
      <c r="G55" s="73"/>
    </row>
    <row r="56" spans="2:7" ht="15" customHeight="1" thickBot="1" x14ac:dyDescent="0.3">
      <c r="B56" s="1"/>
      <c r="C56" s="1"/>
      <c r="D56" s="97"/>
      <c r="E56" s="97"/>
    </row>
    <row r="57" spans="2:7" ht="15" customHeight="1" x14ac:dyDescent="0.25">
      <c r="B57" s="55"/>
      <c r="C57" s="55"/>
      <c r="D57" s="73"/>
      <c r="E57" s="73"/>
    </row>
    <row r="58" spans="2:7" ht="15" customHeight="1" x14ac:dyDescent="0.25">
      <c r="B58" s="15" t="s">
        <v>100</v>
      </c>
      <c r="C58" s="15"/>
      <c r="D58" s="29">
        <v>-6370</v>
      </c>
      <c r="E58" s="29">
        <v>-5067</v>
      </c>
    </row>
    <row r="59" spans="2:7" ht="15" customHeight="1" x14ac:dyDescent="0.25">
      <c r="B59" s="15" t="s">
        <v>101</v>
      </c>
      <c r="C59" s="15"/>
      <c r="D59" s="29">
        <v>3555</v>
      </c>
      <c r="E59" s="29">
        <v>83238</v>
      </c>
    </row>
    <row r="60" spans="2:7" ht="15" customHeight="1" thickBot="1" x14ac:dyDescent="0.3">
      <c r="B60" s="59"/>
      <c r="C60" s="59"/>
      <c r="D60" s="98"/>
      <c r="E60" s="98"/>
    </row>
    <row r="61" spans="2:7" ht="15" customHeight="1" x14ac:dyDescent="0.25">
      <c r="B61" s="60"/>
      <c r="C61" s="60"/>
      <c r="D61" s="99"/>
      <c r="E61" s="99"/>
    </row>
    <row r="62" spans="2:7" ht="15" customHeight="1" x14ac:dyDescent="0.25">
      <c r="B62" s="15" t="s">
        <v>108</v>
      </c>
      <c r="C62" s="15"/>
      <c r="D62" s="29">
        <v>-6452234</v>
      </c>
      <c r="E62" s="29">
        <v>1312771</v>
      </c>
    </row>
    <row r="63" spans="2:7" ht="15" customHeight="1" thickBot="1" x14ac:dyDescent="0.3">
      <c r="B63" s="61"/>
      <c r="C63" s="61"/>
      <c r="D63" s="100"/>
      <c r="E63" s="100"/>
    </row>
    <row r="64" spans="2:7" ht="15" customHeight="1" x14ac:dyDescent="0.25">
      <c r="B64" s="62"/>
      <c r="C64" s="62"/>
      <c r="D64" s="101"/>
      <c r="E64" s="101"/>
    </row>
    <row r="65" spans="2:5" ht="15" customHeight="1" x14ac:dyDescent="0.25">
      <c r="B65" s="15" t="s">
        <v>102</v>
      </c>
      <c r="C65" s="15">
        <v>12</v>
      </c>
      <c r="D65" s="29">
        <v>34616760</v>
      </c>
      <c r="E65" s="29">
        <v>12138171</v>
      </c>
    </row>
    <row r="66" spans="2:5" ht="15" customHeight="1" thickBot="1" x14ac:dyDescent="0.3">
      <c r="B66" s="34" t="s">
        <v>103</v>
      </c>
      <c r="C66" s="53">
        <v>12</v>
      </c>
      <c r="D66" s="53">
        <v>28164526</v>
      </c>
      <c r="E66" s="53">
        <v>13450942</v>
      </c>
    </row>
    <row r="67" spans="2:5" ht="15" customHeight="1" thickTop="1" x14ac:dyDescent="0.25">
      <c r="B67" s="15"/>
      <c r="C67" s="15"/>
      <c r="D67" s="15"/>
      <c r="E67" s="19"/>
    </row>
    <row r="72" spans="2:5" ht="15" customHeight="1" x14ac:dyDescent="0.25">
      <c r="B72" t="s">
        <v>135</v>
      </c>
      <c r="D72" t="s">
        <v>140</v>
      </c>
    </row>
    <row r="73" spans="2:5" ht="15" customHeight="1" x14ac:dyDescent="0.25">
      <c r="B73" s="118" t="s">
        <v>136</v>
      </c>
      <c r="D73" s="118" t="s">
        <v>137</v>
      </c>
    </row>
    <row r="74" spans="2:5" ht="15" customHeight="1" x14ac:dyDescent="0.25">
      <c r="B74" t="s">
        <v>138</v>
      </c>
      <c r="D74" t="s">
        <v>141</v>
      </c>
    </row>
    <row r="75" spans="2:5" ht="15" customHeight="1" x14ac:dyDescent="0.25">
      <c r="B75" t="s">
        <v>139</v>
      </c>
      <c r="D75" t="s">
        <v>142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1"/>
  <sheetViews>
    <sheetView zoomScale="80" zoomScaleNormal="80" workbookViewId="0">
      <selection activeCell="D39" sqref="D39"/>
    </sheetView>
  </sheetViews>
  <sheetFormatPr defaultRowHeight="15" x14ac:dyDescent="0.25"/>
  <cols>
    <col min="2" max="2" width="27.28515625" bestFit="1" customWidth="1"/>
    <col min="4" max="5" width="12.7109375" bestFit="1" customWidth="1"/>
    <col min="6" max="6" width="11.7109375" bestFit="1" customWidth="1"/>
    <col min="7" max="7" width="12.7109375" bestFit="1" customWidth="1"/>
    <col min="8" max="8" width="11.42578125" bestFit="1" customWidth="1"/>
    <col min="9" max="9" width="12.7109375" bestFit="1" customWidth="1"/>
  </cols>
  <sheetData>
    <row r="2" spans="2:12" x14ac:dyDescent="0.25">
      <c r="B2" s="118" t="s">
        <v>132</v>
      </c>
    </row>
    <row r="3" spans="2:12" x14ac:dyDescent="0.25">
      <c r="B3" s="118" t="s">
        <v>133</v>
      </c>
    </row>
    <row r="4" spans="2:12" x14ac:dyDescent="0.25">
      <c r="B4" s="118"/>
    </row>
    <row r="5" spans="2:12" x14ac:dyDescent="0.25">
      <c r="B5" s="118" t="s">
        <v>134</v>
      </c>
    </row>
    <row r="7" spans="2:12" ht="21.75" customHeight="1" thickBot="1" x14ac:dyDescent="0.3">
      <c r="D7" s="111" t="s">
        <v>51</v>
      </c>
      <c r="E7" s="111"/>
      <c r="F7" s="111"/>
      <c r="G7" s="111"/>
      <c r="H7" s="110"/>
      <c r="I7" s="110"/>
    </row>
    <row r="8" spans="2:12" x14ac:dyDescent="0.25">
      <c r="B8" s="102" t="s">
        <v>0</v>
      </c>
      <c r="C8" s="112" t="s">
        <v>77</v>
      </c>
      <c r="D8" s="104" t="s">
        <v>53</v>
      </c>
      <c r="E8" s="104" t="s">
        <v>19</v>
      </c>
      <c r="F8" s="104" t="s">
        <v>62</v>
      </c>
      <c r="G8" s="107" t="s">
        <v>54</v>
      </c>
      <c r="H8" s="107" t="s">
        <v>21</v>
      </c>
      <c r="I8" s="107" t="s">
        <v>52</v>
      </c>
    </row>
    <row r="9" spans="2:12" x14ac:dyDescent="0.25">
      <c r="B9" s="102"/>
      <c r="C9" s="112"/>
      <c r="D9" s="105"/>
      <c r="E9" s="105" t="s">
        <v>75</v>
      </c>
      <c r="F9" s="105"/>
      <c r="G9" s="108"/>
      <c r="H9" s="108" t="s">
        <v>21</v>
      </c>
      <c r="I9" s="108"/>
    </row>
    <row r="10" spans="2:12" x14ac:dyDescent="0.25">
      <c r="B10" s="102"/>
      <c r="C10" s="112"/>
      <c r="D10" s="105"/>
      <c r="E10" s="105" t="s">
        <v>76</v>
      </c>
      <c r="F10" s="105"/>
      <c r="G10" s="108"/>
      <c r="H10" s="108"/>
      <c r="I10" s="108"/>
    </row>
    <row r="11" spans="2:12" ht="15.75" thickBot="1" x14ac:dyDescent="0.3">
      <c r="B11" s="103"/>
      <c r="C11" s="113"/>
      <c r="D11" s="106"/>
      <c r="E11" s="106"/>
      <c r="F11" s="106"/>
      <c r="G11" s="109"/>
      <c r="H11" s="109"/>
      <c r="I11" s="109"/>
    </row>
    <row r="12" spans="2:12" x14ac:dyDescent="0.25">
      <c r="B12" s="16"/>
      <c r="C12" s="17"/>
      <c r="D12" s="22"/>
      <c r="E12" s="22"/>
      <c r="F12" s="28"/>
      <c r="G12" s="22"/>
      <c r="H12" s="22"/>
      <c r="I12" s="22"/>
    </row>
    <row r="13" spans="2:12" x14ac:dyDescent="0.25">
      <c r="B13" s="63" t="s">
        <v>120</v>
      </c>
      <c r="C13" s="5"/>
      <c r="D13" s="21">
        <v>376045927</v>
      </c>
      <c r="E13" s="21">
        <v>125128460</v>
      </c>
      <c r="F13" s="21">
        <v>-78038</v>
      </c>
      <c r="G13" s="21">
        <v>501096349</v>
      </c>
      <c r="H13" s="21">
        <v>1544103</v>
      </c>
      <c r="I13" s="21">
        <v>502640452</v>
      </c>
      <c r="K13" s="75"/>
      <c r="L13" s="75"/>
    </row>
    <row r="14" spans="2:12" ht="15.75" thickBot="1" x14ac:dyDescent="0.3">
      <c r="B14" s="7"/>
      <c r="C14" s="9"/>
      <c r="D14" s="9"/>
      <c r="E14" s="9"/>
      <c r="F14" s="9"/>
      <c r="G14" s="9"/>
      <c r="H14" s="9"/>
      <c r="I14" s="9"/>
      <c r="K14" s="75"/>
      <c r="L14" s="75"/>
    </row>
    <row r="15" spans="2:12" x14ac:dyDescent="0.25">
      <c r="B15" s="5"/>
      <c r="C15" s="17"/>
      <c r="D15" s="22"/>
      <c r="E15" s="22"/>
      <c r="F15" s="22"/>
      <c r="G15" s="22"/>
      <c r="H15" s="22"/>
      <c r="I15" s="22"/>
      <c r="K15" s="75"/>
      <c r="L15" s="75"/>
    </row>
    <row r="16" spans="2:12" ht="22.5" x14ac:dyDescent="0.25">
      <c r="B16" s="16" t="s">
        <v>109</v>
      </c>
      <c r="C16" s="26"/>
      <c r="D16" s="76" t="s">
        <v>113</v>
      </c>
      <c r="E16" s="76" t="s">
        <v>113</v>
      </c>
      <c r="F16" s="27">
        <v>11848549</v>
      </c>
      <c r="G16" s="27">
        <v>11848549</v>
      </c>
      <c r="H16" s="27">
        <v>82822</v>
      </c>
      <c r="I16" s="27">
        <v>11931371</v>
      </c>
      <c r="K16" s="75"/>
      <c r="L16" s="75"/>
    </row>
    <row r="17" spans="2:12" ht="33.75" customHeight="1" x14ac:dyDescent="0.25">
      <c r="B17" s="16" t="s">
        <v>110</v>
      </c>
      <c r="C17" s="26"/>
      <c r="D17" s="76" t="s">
        <v>113</v>
      </c>
      <c r="E17" s="27">
        <v>14891</v>
      </c>
      <c r="F17" s="76"/>
      <c r="G17" s="27">
        <v>14891</v>
      </c>
      <c r="H17" s="76"/>
      <c r="I17" s="27">
        <v>14891</v>
      </c>
      <c r="K17" s="75"/>
      <c r="L17" s="75"/>
    </row>
    <row r="18" spans="2:12" ht="15.75" thickBot="1" x14ac:dyDescent="0.3">
      <c r="B18" s="6"/>
      <c r="C18" s="4"/>
      <c r="D18" s="4"/>
      <c r="E18" s="4"/>
      <c r="F18" s="4"/>
      <c r="G18" s="4"/>
      <c r="H18" s="4"/>
      <c r="I18" s="4"/>
      <c r="K18" s="75"/>
      <c r="L18" s="75"/>
    </row>
    <row r="19" spans="2:12" x14ac:dyDescent="0.25">
      <c r="B19" s="16"/>
      <c r="C19" s="26"/>
      <c r="D19" s="20"/>
      <c r="E19" s="20"/>
      <c r="F19" s="20"/>
      <c r="G19" s="20"/>
      <c r="H19" s="20"/>
      <c r="I19" s="20"/>
      <c r="K19" s="75"/>
      <c r="L19" s="75"/>
    </row>
    <row r="20" spans="2:12" ht="56.25" customHeight="1" x14ac:dyDescent="0.25">
      <c r="B20" s="16" t="s">
        <v>112</v>
      </c>
      <c r="C20" s="26"/>
      <c r="D20" s="76">
        <v>0</v>
      </c>
      <c r="E20" s="27">
        <v>14891</v>
      </c>
      <c r="F20" s="27">
        <v>11848549</v>
      </c>
      <c r="G20" s="27">
        <v>11863440</v>
      </c>
      <c r="H20" s="27">
        <v>82822</v>
      </c>
      <c r="I20" s="27">
        <v>11946262</v>
      </c>
      <c r="K20" s="75"/>
      <c r="L20" s="75"/>
    </row>
    <row r="21" spans="2:12" ht="15.75" thickBot="1" x14ac:dyDescent="0.3">
      <c r="B21" s="6"/>
      <c r="C21" s="4"/>
      <c r="D21" s="4"/>
      <c r="E21" s="4"/>
      <c r="F21" s="4"/>
      <c r="G21" s="4"/>
      <c r="H21" s="4"/>
      <c r="I21" s="4"/>
      <c r="K21" s="75"/>
      <c r="L21" s="75"/>
    </row>
    <row r="22" spans="2:12" ht="22.5" x14ac:dyDescent="0.25">
      <c r="B22" s="5" t="s">
        <v>114</v>
      </c>
      <c r="C22" s="50"/>
      <c r="D22" s="21">
        <v>376045927</v>
      </c>
      <c r="E22" s="21">
        <v>125143351</v>
      </c>
      <c r="F22" s="21">
        <v>11770511</v>
      </c>
      <c r="G22" s="21">
        <v>512959789</v>
      </c>
      <c r="H22" s="21">
        <v>1626925</v>
      </c>
      <c r="I22" s="21">
        <v>514586714</v>
      </c>
      <c r="K22" s="75"/>
      <c r="L22" s="75"/>
    </row>
    <row r="23" spans="2:12" ht="15.75" thickBot="1" x14ac:dyDescent="0.3">
      <c r="B23" s="8"/>
      <c r="C23" s="11"/>
      <c r="D23" s="11"/>
      <c r="E23" s="11"/>
      <c r="F23" s="11"/>
      <c r="G23" s="11"/>
      <c r="H23" s="11"/>
      <c r="I23" s="11"/>
      <c r="K23" s="75"/>
      <c r="L23" s="75"/>
    </row>
    <row r="24" spans="2:12" ht="15.75" thickTop="1" x14ac:dyDescent="0.25">
      <c r="B24" s="5"/>
      <c r="C24" s="12"/>
      <c r="D24" s="28"/>
      <c r="E24" s="28"/>
      <c r="F24" s="20"/>
      <c r="G24" s="28"/>
      <c r="H24" s="28"/>
      <c r="I24" s="28"/>
      <c r="K24" s="75"/>
      <c r="L24" s="75"/>
    </row>
    <row r="25" spans="2:12" ht="15.75" thickBot="1" x14ac:dyDescent="0.3">
      <c r="B25" s="7" t="s">
        <v>121</v>
      </c>
      <c r="C25" s="9"/>
      <c r="D25" s="94">
        <v>378531570</v>
      </c>
      <c r="E25" s="94">
        <v>124850717</v>
      </c>
      <c r="F25" s="94">
        <v>28012639</v>
      </c>
      <c r="G25" s="94">
        <v>531394926</v>
      </c>
      <c r="H25" s="94">
        <v>1718695</v>
      </c>
      <c r="I25" s="94">
        <v>533113621</v>
      </c>
      <c r="K25" s="75"/>
      <c r="L25" s="75"/>
    </row>
    <row r="26" spans="2:12" x14ac:dyDescent="0.25">
      <c r="B26" s="5"/>
      <c r="C26" s="12"/>
      <c r="D26" s="93"/>
      <c r="E26" s="93"/>
      <c r="F26" s="64"/>
      <c r="G26" s="93"/>
      <c r="H26" s="93"/>
      <c r="I26" s="93"/>
      <c r="K26" s="75"/>
      <c r="L26" s="75"/>
    </row>
    <row r="27" spans="2:12" ht="22.5" x14ac:dyDescent="0.25">
      <c r="B27" s="16" t="s">
        <v>109</v>
      </c>
      <c r="C27" s="12"/>
      <c r="D27" s="27" t="s">
        <v>113</v>
      </c>
      <c r="E27" s="27" t="s">
        <v>113</v>
      </c>
      <c r="F27" s="27">
        <v>20618973</v>
      </c>
      <c r="G27" s="27">
        <v>20618973</v>
      </c>
      <c r="H27" s="27">
        <v>3656</v>
      </c>
      <c r="I27" s="27">
        <v>20655533</v>
      </c>
      <c r="K27" s="75"/>
      <c r="L27" s="75"/>
    </row>
    <row r="28" spans="2:12" ht="33.75" customHeight="1" x14ac:dyDescent="0.25">
      <c r="B28" s="16" t="s">
        <v>111</v>
      </c>
      <c r="C28" s="12"/>
      <c r="D28" s="27" t="s">
        <v>113</v>
      </c>
      <c r="E28" s="27">
        <v>-20740</v>
      </c>
      <c r="F28" s="27"/>
      <c r="G28" s="27">
        <v>-20740</v>
      </c>
      <c r="H28" s="27"/>
      <c r="I28" s="27">
        <v>-20740</v>
      </c>
      <c r="K28" s="75"/>
      <c r="L28" s="75"/>
    </row>
    <row r="29" spans="2:12" ht="15.75" thickBot="1" x14ac:dyDescent="0.3">
      <c r="B29" s="6"/>
      <c r="C29" s="10"/>
      <c r="D29" s="77"/>
      <c r="E29" s="77"/>
      <c r="F29" s="77"/>
      <c r="G29" s="77"/>
      <c r="H29" s="77"/>
      <c r="I29" s="77"/>
      <c r="K29" s="75"/>
      <c r="L29" s="75"/>
    </row>
    <row r="30" spans="2:12" x14ac:dyDescent="0.25">
      <c r="B30" s="16"/>
      <c r="C30" s="12"/>
      <c r="D30" s="64"/>
      <c r="E30" s="64"/>
      <c r="F30" s="64"/>
      <c r="G30" s="64"/>
      <c r="H30" s="64"/>
      <c r="I30" s="64"/>
      <c r="K30" s="75"/>
      <c r="L30" s="75"/>
    </row>
    <row r="31" spans="2:12" ht="22.5" x14ac:dyDescent="0.25">
      <c r="B31" s="16" t="s">
        <v>112</v>
      </c>
      <c r="C31" s="12"/>
      <c r="D31" s="78">
        <f>SUM(D27:D28)</f>
        <v>0</v>
      </c>
      <c r="E31" s="78">
        <f t="shared" ref="E31:I31" si="0">SUM(E27:E28)</f>
        <v>-20740</v>
      </c>
      <c r="F31" s="78">
        <f t="shared" si="0"/>
        <v>20618973</v>
      </c>
      <c r="G31" s="78">
        <f t="shared" si="0"/>
        <v>20598233</v>
      </c>
      <c r="H31" s="78">
        <f t="shared" si="0"/>
        <v>3656</v>
      </c>
      <c r="I31" s="78">
        <f t="shared" si="0"/>
        <v>20634793</v>
      </c>
      <c r="K31" s="75"/>
      <c r="L31" s="75"/>
    </row>
    <row r="32" spans="2:12" ht="15.75" thickBot="1" x14ac:dyDescent="0.3">
      <c r="B32" s="6"/>
      <c r="C32" s="10"/>
      <c r="D32" s="77"/>
      <c r="E32" s="77"/>
      <c r="F32" s="77"/>
      <c r="G32" s="77"/>
      <c r="H32" s="77"/>
      <c r="I32" s="77"/>
      <c r="K32" s="75"/>
      <c r="L32" s="75"/>
    </row>
    <row r="33" spans="2:12" x14ac:dyDescent="0.25">
      <c r="B33" s="16"/>
      <c r="C33" s="12"/>
      <c r="D33" s="64"/>
      <c r="E33" s="64"/>
      <c r="F33" s="64"/>
      <c r="G33" s="64"/>
      <c r="H33" s="64"/>
      <c r="I33" s="64"/>
      <c r="K33" s="75"/>
      <c r="L33" s="75"/>
    </row>
    <row r="34" spans="2:12" ht="22.5" x14ac:dyDescent="0.25">
      <c r="B34" s="5" t="s">
        <v>122</v>
      </c>
      <c r="C34" s="17"/>
      <c r="D34" s="21">
        <f>D25+D31</f>
        <v>378531570</v>
      </c>
      <c r="E34" s="21">
        <f t="shared" ref="E34:I34" si="1">E25+E31</f>
        <v>124829977</v>
      </c>
      <c r="F34" s="21">
        <f t="shared" si="1"/>
        <v>48631612</v>
      </c>
      <c r="G34" s="21">
        <f t="shared" si="1"/>
        <v>551993159</v>
      </c>
      <c r="H34" s="21">
        <f t="shared" si="1"/>
        <v>1722351</v>
      </c>
      <c r="I34" s="21">
        <f t="shared" si="1"/>
        <v>553748414</v>
      </c>
      <c r="K34" s="75"/>
      <c r="L34" s="75"/>
    </row>
    <row r="35" spans="2:12" ht="15.75" thickBot="1" x14ac:dyDescent="0.3">
      <c r="B35" s="8"/>
      <c r="C35" s="18"/>
      <c r="D35" s="8"/>
      <c r="E35" s="18"/>
      <c r="F35" s="8"/>
      <c r="G35" s="18"/>
      <c r="H35" s="8"/>
      <c r="I35" s="18"/>
    </row>
    <row r="36" spans="2:12" ht="15.75" thickTop="1" x14ac:dyDescent="0.25">
      <c r="D36" s="75"/>
      <c r="E36" s="75"/>
      <c r="F36" s="75"/>
      <c r="G36" s="75"/>
      <c r="H36" s="75"/>
      <c r="I36" s="75"/>
    </row>
    <row r="38" spans="2:12" x14ac:dyDescent="0.25">
      <c r="B38" t="s">
        <v>135</v>
      </c>
      <c r="D38" t="s">
        <v>140</v>
      </c>
    </row>
    <row r="39" spans="2:12" x14ac:dyDescent="0.25">
      <c r="B39" s="118" t="s">
        <v>136</v>
      </c>
      <c r="D39" s="118" t="s">
        <v>137</v>
      </c>
    </row>
    <row r="40" spans="2:12" x14ac:dyDescent="0.25">
      <c r="B40" t="s">
        <v>138</v>
      </c>
      <c r="D40" t="s">
        <v>141</v>
      </c>
    </row>
    <row r="41" spans="2:12" x14ac:dyDescent="0.25">
      <c r="B41" t="s">
        <v>139</v>
      </c>
      <c r="D41" t="s">
        <v>142</v>
      </c>
    </row>
  </sheetData>
  <mergeCells count="10">
    <mergeCell ref="B8:B11"/>
    <mergeCell ref="E8:E11"/>
    <mergeCell ref="H8:H11"/>
    <mergeCell ref="H7:I7"/>
    <mergeCell ref="D8:D11"/>
    <mergeCell ref="F8:F11"/>
    <mergeCell ref="G8:G11"/>
    <mergeCell ref="I8:I11"/>
    <mergeCell ref="D7:G7"/>
    <mergeCell ref="C8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F1</vt:lpstr>
      <vt:lpstr>F2</vt:lpstr>
      <vt:lpstr>F3</vt:lpstr>
      <vt:lpstr>F4</vt:lpstr>
      <vt:lpstr>'F1'!OLE_LINK22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Абикова Жанар</dc:creator>
  <cp:lastModifiedBy>Айтпаева Динара</cp:lastModifiedBy>
  <dcterms:created xsi:type="dcterms:W3CDTF">2018-08-14T04:53:03Z</dcterms:created>
  <dcterms:modified xsi:type="dcterms:W3CDTF">2023-05-12T10:52:34Z</dcterms:modified>
</cp:coreProperties>
</file>