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!Абдулла\4. Отчет KASE\3 квартал 2020\"/>
    </mc:Choice>
  </mc:AlternateContent>
  <bookViews>
    <workbookView xWindow="0" yWindow="0" windowWidth="23040" windowHeight="8910"/>
  </bookViews>
  <sheets>
    <sheet name="НефинФ1" sheetId="1" r:id="rId1"/>
    <sheet name="НефинФ2" sheetId="2" r:id="rId2"/>
    <sheet name="Ф3_1" sheetId="5" r:id="rId3"/>
    <sheet name="Ф4" sheetId="6" r:id="rId4"/>
  </sheets>
  <definedNames>
    <definedName name="AS2DocOpenMode" hidden="1">"AS2DocumentEdit"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НефинФ1!$41:$41</definedName>
    <definedName name="_xlnm.Print_Titles" localSheetId="2">Ф3_1!$29:$29</definedName>
    <definedName name="_xlnm.Print_Titles" localSheetId="3">Ф4!$27:$28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62913"/>
</workbook>
</file>

<file path=xl/calcChain.xml><?xml version="1.0" encoding="utf-8"?>
<calcChain xmlns="http://schemas.openxmlformats.org/spreadsheetml/2006/main">
  <c r="E98" i="5" l="1"/>
  <c r="D67" i="2" l="1"/>
  <c r="D100" i="5" l="1"/>
  <c r="E119" i="1" l="1"/>
  <c r="K86" i="6" l="1"/>
  <c r="D79" i="6"/>
  <c r="K79" i="6" s="1"/>
  <c r="H63" i="6" l="1"/>
  <c r="H65" i="6" s="1"/>
  <c r="D63" i="6"/>
  <c r="D65" i="6" s="1"/>
  <c r="D95" i="6" s="1"/>
  <c r="H47" i="6"/>
  <c r="K47" i="6" s="1"/>
  <c r="K60" i="6"/>
  <c r="H34" i="6"/>
  <c r="K35" i="6"/>
  <c r="K34" i="6" s="1"/>
  <c r="K33" i="6"/>
  <c r="H33" i="6"/>
  <c r="D33" i="6"/>
  <c r="K31" i="6"/>
  <c r="K63" i="6" l="1"/>
  <c r="K65" i="6" s="1"/>
  <c r="E88" i="5" l="1"/>
  <c r="D88" i="5"/>
  <c r="E82" i="5"/>
  <c r="E95" i="5" s="1"/>
  <c r="D82" i="5"/>
  <c r="D95" i="5" s="1"/>
  <c r="E65" i="5"/>
  <c r="D65" i="5"/>
  <c r="E51" i="5"/>
  <c r="D51" i="5"/>
  <c r="E40" i="5"/>
  <c r="D40" i="5"/>
  <c r="E32" i="5"/>
  <c r="D32" i="5"/>
  <c r="E49" i="5" l="1"/>
  <c r="E80" i="5"/>
  <c r="E100" i="5" s="1"/>
  <c r="D80" i="5"/>
  <c r="D49" i="5"/>
  <c r="D98" i="5" l="1"/>
  <c r="E62" i="2"/>
  <c r="D62" i="2"/>
  <c r="E56" i="2"/>
  <c r="D56" i="2"/>
  <c r="E29" i="2"/>
  <c r="E32" i="2" s="1"/>
  <c r="D29" i="2"/>
  <c r="D32" i="2" s="1"/>
  <c r="D38" i="2" s="1"/>
  <c r="D40" i="2" s="1"/>
  <c r="D42" i="2" s="1"/>
  <c r="F119" i="1"/>
  <c r="F121" i="1" s="1"/>
  <c r="E121" i="1"/>
  <c r="F111" i="1"/>
  <c r="E111" i="1"/>
  <c r="F96" i="1"/>
  <c r="E96" i="1"/>
  <c r="F79" i="1"/>
  <c r="E79" i="1"/>
  <c r="F58" i="1"/>
  <c r="E58" i="1"/>
  <c r="E38" i="2" l="1"/>
  <c r="E40" i="2" s="1"/>
  <c r="E42" i="2" s="1"/>
  <c r="D45" i="2"/>
  <c r="D63" i="2" s="1"/>
  <c r="E45" i="2"/>
  <c r="E80" i="1"/>
  <c r="E122" i="1"/>
  <c r="F122" i="1"/>
  <c r="F80" i="1"/>
  <c r="E63" i="2" l="1"/>
  <c r="E67" i="2" s="1"/>
  <c r="H67" i="6"/>
  <c r="H66" i="6" s="1"/>
  <c r="K67" i="6" l="1"/>
  <c r="K66" i="6"/>
  <c r="K95" i="6" s="1"/>
  <c r="H95" i="6"/>
</calcChain>
</file>

<file path=xl/sharedStrings.xml><?xml version="1.0" encoding="utf-8"?>
<sst xmlns="http://schemas.openxmlformats.org/spreadsheetml/2006/main" count="1065" uniqueCount="305">
  <si>
    <t/>
  </si>
  <si>
    <t>Приложение 2</t>
  </si>
  <si>
    <t>к приказу Министра финансов</t>
  </si>
  <si>
    <t>Республики Казахстан</t>
  </si>
  <si>
    <t>от 1 января 2020 года № 665</t>
  </si>
  <si>
    <t>Форма 1</t>
  </si>
  <si>
    <t>Наименование организации: АКЦИОНЕРНОЕ ОБЩЕСТВО "ШАЛКИЯЦИНК ЛТД"</t>
  </si>
  <si>
    <t xml:space="preserve">Сведения о реорганизации:  - </t>
  </si>
  <si>
    <t>Организационно-правовая форма: Акционерное общество</t>
  </si>
  <si>
    <t xml:space="preserve">Юридический адрес (организации): 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</si>
  <si>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</si>
  <si>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</si>
  <si>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</si>
  <si>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</si>
  <si>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</si>
  <si>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</si>
  <si>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</si>
  <si>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</si>
  <si>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</si>
  <si>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</si>
  <si>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Краткосрочные финансовые активы, оцениваемые по амортизированной стоимости</t>
  </si>
  <si>
    <t>011</t>
  </si>
  <si>
    <t>Краткосрочные финансовые активы, оцениваемые по справедливой стоимости через прочий совокупный доход</t>
  </si>
  <si>
    <t>012</t>
  </si>
  <si>
    <t>Краткосрочные финансовые активы, учитываемые по справедливой стоимости через прибыли или убытки</t>
  </si>
  <si>
    <t>013</t>
  </si>
  <si>
    <t>Краткосрочные производные финансовые инструменты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</si>
  <si>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</si>
  <si>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</si>
  <si>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</si>
  <si>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</si>
  <si>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</si>
  <si>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Краткосрочная дебиторская задолженность по аренде</t>
  </si>
  <si>
    <t>017</t>
  </si>
  <si>
    <t>Краткосрочные активы по договорам с покупателями</t>
  </si>
  <si>
    <t>018</t>
  </si>
  <si>
    <t>Текущий подоходный налог</t>
  </si>
  <si>
    <t>019</t>
  </si>
  <si>
    <t>Запасы</t>
  </si>
  <si>
    <t>020</t>
  </si>
  <si>
    <t>Биологические активы</t>
  </si>
  <si>
    <t>021</t>
  </si>
  <si>
    <t>Прочие краткосрочные активы</t>
  </si>
  <si>
    <t>022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</si>
  <si>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</si>
  <si>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</si>
  <si>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</si>
  <si>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</si>
  <si>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</si>
  <si>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</si>
  <si>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</si>
  <si>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</si>
  <si>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</si>
  <si>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</si>
  <si>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</si>
  <si>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</si>
  <si>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</si>
  <si>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</si>
  <si>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</si>
  <si>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</si>
  <si>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</si>
  <si>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</si>
  <si>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</si>
  <si>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</si>
  <si>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</si>
  <si>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+строка 101+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</si>
  <si>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</si>
  <si>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</si>
  <si>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</si>
  <si>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</si>
  <si>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</si>
  <si>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</si>
  <si>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 xml:space="preserve">Краткосрочные оценочные обязательства </t>
  </si>
  <si>
    <t xml:space="preserve">Текущие налоговые обязательства по подоходному налогу 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</si>
  <si>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</si>
  <si>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</si>
  <si>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</si>
  <si>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</si>
  <si>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</si>
  <si>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</si>
  <si>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</si>
  <si>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</si>
  <si>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</si>
  <si>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</si>
  <si>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</si>
  <si>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</si>
  <si>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</si>
  <si>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</si>
  <si>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</si>
  <si>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</si>
  <si>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</si>
  <si>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</si>
  <si>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</si>
  <si>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</si>
  <si>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</si>
  <si>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</si>
  <si>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</si>
  <si>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</si>
  <si>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</si>
  <si>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</si>
  <si>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</si>
  <si>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</si>
  <si>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</si>
  <si>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</si>
  <si>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Карим Дамир Амангельдыулы</t>
  </si>
  <si>
    <t>                                                (фамилия, имя, отчество) </t>
  </si>
  <si>
    <t>(подпись)</t>
  </si>
  <si>
    <t>Главный бухгалтер: Кабылбаева Гульчехра Иманкуловна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</si>
  <si>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</si>
  <si>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</si>
  <si>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</si>
  <si>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</si>
  <si>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</si>
  <si>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</si>
  <si>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</si>
  <si>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</si>
  <si>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</si>
  <si>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</si>
  <si>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</si>
  <si>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</si>
  <si>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</si>
  <si>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</si>
  <si>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</si>
  <si>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</si>
  <si>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</si>
  <si>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</si>
  <si>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доходы</t>
  </si>
  <si>
    <t>024</t>
  </si>
  <si>
    <t>Прочие расходы</t>
  </si>
  <si>
    <t>025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</si>
  <si>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</si>
  <si>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</si>
  <si>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</si>
  <si>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</si>
  <si>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</si>
  <si>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</si>
  <si>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</si>
  <si>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</si>
  <si>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</si>
  <si>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</si>
  <si>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</si>
  <si>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</si>
  <si>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</si>
  <si>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</si>
  <si>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</si>
  <si>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</si>
  <si>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</si>
  <si>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</si>
  <si>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</si>
  <si>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</si>
  <si>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</si>
  <si>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</si>
  <si>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</si>
  <si>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</si>
  <si>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</si>
  <si>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</si>
  <si>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</si>
  <si>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</si>
  <si>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</si>
  <si>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</si>
  <si>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</si>
  <si>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Вид деятельности организации: Добыча и обогащение свинцово-цинковой руды</t>
  </si>
  <si>
    <t>Тип отчета: Не консолидированный</t>
  </si>
  <si>
    <t>Субъект предпринимательства: Крупный</t>
  </si>
  <si>
    <t>Казахстан, 120302, Кызылординская область, Жанакорганский район, поселок Шалкия, ул. Мустафа Шокай, дом 32, тел: +777243579107, e-mail: a.sunnatov@zinc.kz, веб-сайт: www. zinc.kz</t>
  </si>
  <si>
    <t>Форма 3</t>
  </si>
  <si>
    <t>Отчет о движении денежных средств (прямой метод)</t>
  </si>
  <si>
    <t>тыс.тенге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</si>
  <si>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</si>
  <si>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</si>
  <si>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</si>
  <si>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</si>
  <si>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</si>
  <si>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</si>
  <si>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</si>
  <si>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</si>
  <si>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</si>
  <si>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</si>
  <si>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</si>
  <si>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</si>
  <si>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</si>
  <si>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</si>
  <si>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</si>
  <si>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</si>
  <si>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</si>
  <si>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</si>
  <si>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</si>
  <si>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040</t>
  </si>
  <si>
    <t>реализация основных средств</t>
  </si>
  <si>
    <t>041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</si>
  <si>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</si>
  <si>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</si>
  <si>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</si>
  <si>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</si>
  <si>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</si>
  <si>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</si>
  <si>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</si>
  <si>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</si>
  <si>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</si>
  <si>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</si>
  <si>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</si>
  <si>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</si>
  <si>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</si>
  <si>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</si>
  <si>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</si>
  <si>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</si>
  <si>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</si>
  <si>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</si>
  <si>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</si>
  <si>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</si>
  <si>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</si>
  <si>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</si>
  <si>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</si>
  <si>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</si>
  <si>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</si>
  <si>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</si>
  <si>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</si>
  <si>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</si>
  <si>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</si>
  <si>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</si>
  <si>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</si>
  <si>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</si>
  <si>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</si>
  <si>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</si>
  <si>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</si>
  <si>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</si>
  <si>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</si>
  <si>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</si>
  <si>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</si>
  <si>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</si>
  <si>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1. Поступление денежных средств, всего (сумма строк с 091 по 094)</t>
  </si>
  <si>
    <t>090</t>
  </si>
  <si>
    <t>091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</si>
  <si>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</si>
  <si>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</si>
  <si>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</si>
  <si>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</si>
  <si>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</si>
  <si>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</si>
  <si>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</si>
  <si>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</si>
  <si>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</si>
  <si>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</si>
  <si>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Форма 4</t>
  </si>
  <si>
    <t>Отчет об изменениях в капитале</t>
  </si>
  <si>
    <t>Наименование компонентов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</si>
  <si>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</si>
  <si>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</si>
  <si>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</si>
  <si>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</si>
  <si>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</si>
  <si>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Прибыль (убыток) за год</t>
  </si>
  <si>
    <t>Прочая совокупная прибыль, всего (сумма строк с 221 по 229):</t>
  </si>
  <si>
    <t>Эффект изменения в ставке подоходного налога на отсроченный налог дочерних организаций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</si>
  <si>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</si>
  <si>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</si>
  <si>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</si>
  <si>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</si>
  <si>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</si>
  <si>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</si>
  <si>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</si>
  <si>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</si>
  <si>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</si>
  <si>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</si>
  <si>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</si>
  <si>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</si>
  <si>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</si>
  <si>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</si>
  <si>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</si>
  <si>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</si>
  <si>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</si>
  <si>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</si>
  <si>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</si>
  <si>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</si>
  <si>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Приложение 4</t>
  </si>
  <si>
    <t> Наименование показателей</t>
  </si>
  <si>
    <t>I. Движение денежных средств от операционной деятельности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</si>
  <si>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</si>
  <si>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</si>
  <si>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нематериальных активов</t>
  </si>
  <si>
    <t>изъятие денежных вкладов</t>
  </si>
  <si>
    <t>052</t>
  </si>
  <si>
    <t>2. Выбытие денежных средств, всего (сумма строк с 061 по 073)</t>
  </si>
  <si>
    <t>размещение денежных вкладов</t>
  </si>
  <si>
    <t>072</t>
  </si>
  <si>
    <t>073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</si>
  <si>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</si>
  <si>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</si>
  <si>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</si>
  <si>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</si>
  <si>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</si>
  <si>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</si>
  <si>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</si>
  <si>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Прочие операции</t>
  </si>
  <si>
    <t>переоценка основных средств и нематериальных активов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</si>
  <si>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</si>
  <si>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</si>
  <si>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Прочий совокупный доход, всего (сумма строк с 621 по 629):</t>
  </si>
  <si>
    <t>Сальдо на 1 января отчетного года (строка 100 + строка 200 + строка 300 + строка 319)</t>
  </si>
  <si>
    <t>Общий совокупный доход, всего(строка 210 + строка 220):</t>
  </si>
  <si>
    <t>Капитал, относимый на собственников</t>
  </si>
  <si>
    <t>Приложение 6</t>
  </si>
  <si>
    <t>Сальдо на 30 июня отчетного года (строка 500 + строка 600 + строка 700 + строка 719)</t>
  </si>
  <si>
    <t>по состоянию на 30.09.2020</t>
  </si>
  <si>
    <t>Среднегодовая численность работников:  615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</si>
</sst>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_);_(* \(#,##0\);_(* &quot;-&quot;??_);_(@_)"/>
    <numFmt numFmtId="165" formatCode="_(* #,##0.00_);_(* \(#,##0.00\);_(* &quot;-&quot;??_);_(@_)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2" fillId="0" borderId="0"/>
    <xf numFmtId="0" fontId="23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8" fillId="33" borderId="0" xfId="0" applyFont="1" applyFill="1" applyAlignment="1">
      <alignment horizontal="left" wrapText="1"/>
    </xf>
    <xf numFmtId="0" fontId="20" fillId="34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right" wrapText="1"/>
    </xf>
    <xf numFmtId="0" fontId="20" fillId="33" borderId="0" xfId="0" applyFont="1" applyFill="1" applyAlignment="1">
      <alignment horizontal="right" wrapText="1"/>
    </xf>
    <xf numFmtId="0" fontId="20" fillId="35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justify" wrapText="1"/>
    </xf>
    <xf numFmtId="0" fontId="20" fillId="36" borderId="10" xfId="0" applyFont="1" applyFill="1" applyBorder="1" applyAlignment="1">
      <alignment horizontal="left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center" vertical="center" wrapText="1"/>
    </xf>
    <xf numFmtId="4" fontId="20" fillId="33" borderId="11" xfId="0" applyNumberFormat="1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horizontal="left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right" vertical="center" wrapText="1"/>
    </xf>
    <xf numFmtId="0" fontId="20" fillId="33" borderId="15" xfId="0" applyFont="1" applyFill="1" applyBorder="1" applyAlignment="1">
      <alignment horizontal="left" wrapText="1"/>
    </xf>
    <xf numFmtId="0" fontId="20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wrapText="1"/>
    </xf>
    <xf numFmtId="0" fontId="20" fillId="36" borderId="18" xfId="0" applyFont="1" applyFill="1" applyBorder="1" applyAlignment="1">
      <alignment horizontal="left" vertical="center" wrapText="1"/>
    </xf>
    <xf numFmtId="0" fontId="19" fillId="36" borderId="18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wrapText="1"/>
    </xf>
    <xf numFmtId="49" fontId="19" fillId="33" borderId="18" xfId="0" applyNumberFormat="1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left" vertical="center" wrapText="1"/>
    </xf>
    <xf numFmtId="49" fontId="20" fillId="33" borderId="18" xfId="0" applyNumberFormat="1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left" wrapText="1"/>
    </xf>
    <xf numFmtId="0" fontId="20" fillId="36" borderId="20" xfId="0" applyFont="1" applyFill="1" applyBorder="1" applyAlignment="1">
      <alignment horizontal="left" vertical="center" wrapText="1"/>
    </xf>
    <xf numFmtId="4" fontId="20" fillId="33" borderId="18" xfId="0" applyNumberFormat="1" applyFont="1" applyFill="1" applyBorder="1" applyAlignment="1">
      <alignment horizontal="right" vertical="center" wrapText="1"/>
    </xf>
    <xf numFmtId="0" fontId="24" fillId="33" borderId="18" xfId="0" applyFont="1" applyFill="1" applyBorder="1" applyAlignment="1">
      <alignment horizontal="left" vertical="center" wrapText="1"/>
    </xf>
    <xf numFmtId="164" fontId="25" fillId="37" borderId="24" xfId="45" applyNumberFormat="1" applyFont="1" applyFill="1" applyBorder="1"/>
    <xf numFmtId="164" fontId="25" fillId="37" borderId="24" xfId="45" applyNumberFormat="1" applyFont="1" applyFill="1" applyBorder="1" applyAlignment="1">
      <alignment vertical="center"/>
    </xf>
    <xf numFmtId="164" fontId="26" fillId="0" borderId="24" xfId="45" applyNumberFormat="1" applyFont="1" applyFill="1" applyBorder="1" applyAlignment="1">
      <alignment vertical="center"/>
    </xf>
    <xf numFmtId="164" fontId="25" fillId="0" borderId="24" xfId="45" applyNumberFormat="1" applyFont="1" applyFill="1" applyBorder="1" applyAlignment="1">
      <alignment vertical="center"/>
    </xf>
    <xf numFmtId="165" fontId="25" fillId="37" borderId="24" xfId="45" applyNumberFormat="1" applyFont="1" applyFill="1" applyBorder="1"/>
    <xf numFmtId="164" fontId="25" fillId="0" borderId="24" xfId="45" applyNumberFormat="1" applyFont="1" applyFill="1" applyBorder="1"/>
    <xf numFmtId="164" fontId="27" fillId="37" borderId="24" xfId="45" applyNumberFormat="1" applyFont="1" applyFill="1" applyBorder="1"/>
    <xf numFmtId="164" fontId="28" fillId="0" borderId="24" xfId="45" applyNumberFormat="1" applyFont="1" applyFill="1" applyBorder="1" applyAlignment="1">
      <alignment vertical="center"/>
    </xf>
    <xf numFmtId="164" fontId="18" fillId="33" borderId="0" xfId="0" applyNumberFormat="1" applyFont="1" applyFill="1" applyAlignment="1">
      <alignment horizontal="left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64" fontId="20" fillId="33" borderId="0" xfId="0" applyNumberFormat="1" applyFont="1" applyFill="1" applyAlignment="1">
      <alignment horizontal="left" vertical="center" wrapText="1"/>
    </xf>
    <xf numFmtId="0" fontId="20" fillId="33" borderId="0" xfId="0" applyFont="1" applyFill="1" applyAlignment="1">
      <alignment horizontal="right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wrapText="1"/>
    </xf>
    <xf numFmtId="0" fontId="20" fillId="33" borderId="14" xfId="0" applyFont="1" applyFill="1" applyBorder="1" applyAlignment="1">
      <alignment horizontal="left" wrapText="1"/>
    </xf>
    <xf numFmtId="0" fontId="20" fillId="33" borderId="13" xfId="0" applyFont="1" applyFill="1" applyBorder="1" applyAlignment="1">
      <alignment horizontal="left" vertical="center" wrapText="1"/>
    </xf>
    <xf numFmtId="0" fontId="20" fillId="33" borderId="20" xfId="0" applyFont="1" applyFill="1" applyBorder="1" applyAlignment="1">
      <alignment horizontal="left" vertical="center" wrapText="1"/>
    </xf>
    <xf numFmtId="0" fontId="20" fillId="33" borderId="21" xfId="0" applyFont="1" applyFill="1" applyBorder="1" applyAlignment="1">
      <alignment horizontal="left" vertical="center" wrapText="1"/>
    </xf>
    <xf numFmtId="0" fontId="20" fillId="33" borderId="22" xfId="0" applyFont="1" applyFill="1" applyBorder="1" applyAlignment="1">
      <alignment horizontal="left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6" borderId="19" xfId="0" applyFont="1" applyFill="1" applyBorder="1" applyAlignment="1">
      <alignment horizontal="center" vertical="center" wrapText="1"/>
    </xf>
    <xf numFmtId="0" fontId="19" fillId="36" borderId="2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9" fillId="36" borderId="21" xfId="0" applyFont="1" applyFill="1" applyBorder="1" applyAlignment="1">
      <alignment horizontal="center" vertical="center" wrapText="1"/>
    </xf>
    <xf numFmtId="0" fontId="19" fillId="36" borderId="22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left" wrapText="1"/>
    </xf>
    <xf numFmtId="0" fontId="20" fillId="33" borderId="17" xfId="0" applyFont="1" applyFill="1" applyBorder="1" applyAlignment="1">
      <alignment horizontal="left" wrapText="1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Comma 2 2" xfId="45"/>
    <cellStyle name="Normal 2" xfId="44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3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36"/>
  <sheetViews>
    <sheetView tabSelected="1" topLeftCell="B74" workbookViewId="0">
      <selection activeCell="I56" sqref="I56"/>
    </sheetView>
  </sheetViews>
  <sheetFormatPr defaultColWidth="8.85546875" defaultRowHeight="15" x14ac:dyDescent="0.25"/>
  <cols>
    <col min="1" max="1" width="2.7109375" style="1" hidden="1" customWidth="1"/>
    <col min="2" max="2" width="26.140625" style="1" customWidth="1"/>
    <col min="3" max="3" width="29.5703125" style="1" customWidth="1"/>
    <col min="4" max="4" width="9.5703125" style="1" customWidth="1"/>
    <col min="5" max="5" width="15.5703125" style="1" customWidth="1"/>
    <col min="6" max="6" width="15.7109375" style="1" customWidth="1"/>
    <col min="7" max="7" width="3.28515625" style="1" hidden="1" customWidth="1"/>
    <col min="8" max="9" width="8.85546875" style="1"/>
    <col min="10" max="10" width="10.7109375" style="1" bestFit="1" customWidth="1"/>
    <col min="11" max="16384" width="8.85546875" style="1"/>
  </cols>
  <sheetData>
    <row r="1" spans="1:7" ht="12" customHeight="1" x14ac:dyDescent="0.25">
      <c r="A1" s="2" t="s">
        <v>0</v>
      </c>
      <c r="B1" s="50" t="s">
        <v>1</v>
      </c>
      <c r="C1" s="50"/>
      <c r="D1" s="50"/>
      <c r="E1" s="50"/>
      <c r="F1" s="50"/>
      <c r="G1" s="5"/>
    </row>
    <row r="2" spans="1:7" ht="12" customHeight="1" x14ac:dyDescent="0.25">
      <c r="A2" s="2" t="s">
        <v>0</v>
      </c>
      <c r="B2" s="50" t="s">
        <v>2</v>
      </c>
      <c r="C2" s="50"/>
      <c r="D2" s="50"/>
      <c r="E2" s="50"/>
      <c r="F2" s="50"/>
      <c r="G2" s="5"/>
    </row>
    <row r="3" spans="1:7" ht="12" customHeight="1" x14ac:dyDescent="0.25">
      <c r="A3" s="2" t="s">
        <v>0</v>
      </c>
      <c r="B3" s="50" t="s">
        <v>3</v>
      </c>
      <c r="C3" s="50"/>
      <c r="D3" s="50"/>
      <c r="E3" s="50"/>
      <c r="F3" s="50"/>
      <c r="G3" s="5"/>
    </row>
    <row r="4" spans="1:7" ht="12" customHeight="1" x14ac:dyDescent="0.25">
      <c r="A4" s="2" t="s">
        <v>0</v>
      </c>
      <c r="B4" s="50" t="s">
        <v>4</v>
      </c>
      <c r="C4" s="50"/>
      <c r="D4" s="50"/>
      <c r="E4" s="50"/>
      <c r="F4" s="50"/>
      <c r="G4" s="5"/>
    </row>
    <row r="5" spans="1:7" ht="12" customHeight="1" x14ac:dyDescent="0.25">
      <c r="A5" s="2" t="s">
        <v>0</v>
      </c>
      <c r="B5" s="51" t="s">
        <v>0</v>
      </c>
      <c r="C5" s="51"/>
      <c r="D5" s="51"/>
      <c r="E5" s="51"/>
      <c r="F5" s="51"/>
      <c r="G5" s="5"/>
    </row>
    <row r="6" spans="1:7" ht="12" customHeight="1" x14ac:dyDescent="0.25">
      <c r="A6" s="2" t="s">
        <v>0</v>
      </c>
      <c r="B6" s="50" t="s">
        <v>5</v>
      </c>
      <c r="C6" s="50"/>
      <c r="D6" s="50"/>
      <c r="E6" s="50"/>
      <c r="F6" s="50"/>
      <c r="G6" s="5"/>
    </row>
    <row r="7" spans="1:7" ht="12" customHeight="1" x14ac:dyDescent="0.25">
      <c r="A7" s="2" t="s">
        <v>0</v>
      </c>
      <c r="B7" s="51" t="s">
        <v>6</v>
      </c>
      <c r="C7" s="51"/>
      <c r="D7" s="51"/>
      <c r="E7" s="51"/>
      <c r="F7" s="51"/>
      <c r="G7" s="5"/>
    </row>
    <row r="8" spans="1:7" ht="12" customHeight="1" x14ac:dyDescent="0.25">
      <c r="A8" s="2" t="s">
        <v>0</v>
      </c>
      <c r="B8" s="6" t="s">
        <v>0</v>
      </c>
      <c r="C8" s="6" t="s">
        <v>0</v>
      </c>
      <c r="D8" s="6" t="s">
        <v>0</v>
      </c>
      <c r="E8" s="6" t="s">
        <v>0</v>
      </c>
      <c r="F8" s="6" t="s">
        <v>0</v>
      </c>
      <c r="G8" s="5"/>
    </row>
    <row r="9" spans="1:7" ht="12" customHeight="1" x14ac:dyDescent="0.25">
      <c r="A9" s="2" t="s">
        <v>0</v>
      </c>
      <c r="B9" s="51" t="s">
        <v>7</v>
      </c>
      <c r="C9" s="51"/>
      <c r="D9" s="51"/>
      <c r="E9" s="51"/>
      <c r="F9" s="51"/>
      <c r="G9" s="5"/>
    </row>
    <row r="10" spans="1:7" ht="12" customHeight="1" x14ac:dyDescent="0.25">
      <c r="A10" s="2" t="s">
        <v>0</v>
      </c>
      <c r="B10" s="51" t="s">
        <v>161</v>
      </c>
      <c r="C10" s="51"/>
      <c r="D10" s="51"/>
      <c r="E10" s="51"/>
      <c r="F10" s="51"/>
      <c r="G10" s="5"/>
    </row>
    <row r="11" spans="1:7" ht="12" customHeight="1" x14ac:dyDescent="0.25">
      <c r="A11" s="2" t="s">
        <v>0</v>
      </c>
      <c r="B11" s="51" t="s">
        <v>8</v>
      </c>
      <c r="C11" s="51"/>
      <c r="D11" s="51"/>
      <c r="E11" s="51"/>
      <c r="F11" s="51"/>
      <c r="G11" s="5"/>
    </row>
    <row r="12" spans="1:7" ht="12" customHeight="1" x14ac:dyDescent="0.25">
      <c r="A12" s="2" t="s">
        <v>0</v>
      </c>
      <c r="B12" s="51" t="s">
        <v>162</v>
      </c>
      <c r="C12" s="51"/>
      <c r="D12" s="51"/>
      <c r="E12" s="51"/>
      <c r="F12" s="51"/>
      <c r="G12" s="5"/>
    </row>
    <row r="13" spans="1:7" ht="12" customHeight="1" x14ac:dyDescent="0.25">
      <c r="A13" s="2" t="s">
        <v>0</v>
      </c>
      <c r="B13" s="51" t="s">
        <v>304</v>
      </c>
      <c r="C13" s="51"/>
      <c r="D13" s="51"/>
      <c r="E13" s="51"/>
      <c r="F13" s="51"/>
      <c r="G13" s="5"/>
    </row>
    <row r="14" spans="1:7" ht="12" customHeight="1" x14ac:dyDescent="0.25">
      <c r="A14" s="2" t="s">
        <v>0</v>
      </c>
      <c r="B14" s="51" t="s">
        <v>163</v>
      </c>
      <c r="C14" s="51"/>
      <c r="D14" s="51"/>
      <c r="E14" s="51"/>
      <c r="F14" s="51"/>
      <c r="G14" s="5"/>
    </row>
    <row r="15" spans="1:7" ht="36" customHeight="1" x14ac:dyDescent="0.25">
      <c r="A15" s="2" t="s">
        <v>0</v>
      </c>
      <c r="B15" s="8" t="s">
        <v>9</v>
      </c>
      <c r="C15" s="52" t="s">
        <v>164</v>
      </c>
      <c r="D15" s="52"/>
      <c r="E15" s="52"/>
      <c r="F15" s="52"/>
      <c r="G15" s="5"/>
    </row>
    <row r="16" spans="1:7" ht="12" customHeight="1" x14ac:dyDescent="0.25">
      <c r="A16" s="2" t="s">
        <v>0</v>
      </c>
      <c r="B16" s="9" t="s">
        <v>0</v>
      </c>
      <c r="C16" s="9" t="s">
        <v>0</v>
      </c>
      <c r="D16" s="6" t="s">
        <v>0</v>
      </c>
      <c r="E16" s="6" t="s">
        <v>0</v>
      </c>
      <c r="F16" s="3" t="s">
        <v>0</v>
      </c>
      <c r="G16" s="5"/>
    </row>
    <row r="17" spans="1:7" ht="14.25" customHeight="1" x14ac:dyDescent="0.25">
      <c r="A17" s="2" t="s">
        <v>0</v>
      </c>
      <c r="B17" s="53" t="s">
        <v>10</v>
      </c>
      <c r="C17" s="53"/>
      <c r="D17" s="53"/>
      <c r="E17" s="53"/>
      <c r="F17" s="53"/>
      <c r="G17" s="5"/>
    </row>
    <row r="18" spans="1:7" ht="12" customHeight="1" x14ac:dyDescent="0.25">
      <c r="A18" s="2" t="s">
        <v>0</v>
      </c>
      <c r="B18" s="54" t="s">
        <v>303</v>
      </c>
      <c r="C18" s="54"/>
      <c r="D18" s="54"/>
      <c r="E18" s="54"/>
      <c r="F18" s="54"/>
      <c r="G18" s="5"/>
    </row>
    <row r="19" spans="1:7" ht="12" customHeight="1" x14ac:dyDescent="0.25">
      <c r="A19" s="2" t="s">
        <v>0</v>
      </c>
      <c r="B19" s="10" t="s">
        <v>0</v>
      </c>
      <c r="C19" s="10" t="s">
        <v>0</v>
      </c>
      <c r="D19" s="6" t="s">
        <v>0</v>
      </c>
      <c r="E19" s="6" t="s">
        <v>0</v>
      </c>
      <c r="F19" s="6" t="s">
        <v>0</v>
      </c>
      <c r="G19" s="5"/>
    </row>
    <row r="20" spans="1:7" ht="12" customHeight="1" x14ac:dyDescent="0.25">
      <c r="A20" s="2" t="s">
        <v>0</v>
      </c>
      <c r="B20" s="6" t="s">
        <v>0</v>
      </c>
      <c r="C20" s="6" t="s">
        <v>0</v>
      </c>
      <c r="D20" s="6" t="s">
        <v>0</v>
      </c>
      <c r="E20" s="6" t="s">
        <v>0</v>
      </c>
      <c r="F20" s="3" t="s">
        <v>11</v>
      </c>
      <c r="G20" s="5"/>
    </row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spans="1:6" hidden="1" x14ac:dyDescent="0.25"/>
    <row r="34" spans="1:6" hidden="1" x14ac:dyDescent="0.25"/>
    <row r="35" spans="1:6" hidden="1" x14ac:dyDescent="0.25"/>
    <row r="36" spans="1:6" hidden="1" x14ac:dyDescent="0.25"/>
    <row r="37" spans="1:6" hidden="1" x14ac:dyDescent="0.25"/>
    <row r="38" spans="1:6" hidden="1" x14ac:dyDescent="0.25"/>
    <row r="39" spans="1:6" hidden="1" x14ac:dyDescent="0.25"/>
    <row r="40" spans="1:6" hidden="1" x14ac:dyDescent="0.25"/>
    <row r="41" spans="1:6" ht="24" customHeight="1" x14ac:dyDescent="0.25">
      <c r="A41" s="11" t="s">
        <v>0</v>
      </c>
      <c r="B41" s="55" t="s">
        <v>12</v>
      </c>
      <c r="C41" s="56"/>
      <c r="D41" s="12" t="s">
        <v>13</v>
      </c>
      <c r="E41" s="12" t="s">
        <v>14</v>
      </c>
      <c r="F41" s="12" t="s">
        <v>15</v>
      </c>
    </row>
    <row r="42" spans="1:6" hidden="1" x14ac:dyDescent="0.25"/>
    <row r="43" spans="1:6" ht="12" customHeight="1" x14ac:dyDescent="0.25">
      <c r="A43" s="11" t="s">
        <v>0</v>
      </c>
      <c r="B43" s="57" t="s">
        <v>16</v>
      </c>
      <c r="C43" s="58"/>
      <c r="D43" s="58"/>
      <c r="E43" s="58"/>
      <c r="F43" s="59"/>
    </row>
    <row r="44" spans="1:6" ht="12" customHeight="1" x14ac:dyDescent="0.25">
      <c r="A44" s="11" t="s">
        <v>0</v>
      </c>
      <c r="B44" s="62" t="s">
        <v>17</v>
      </c>
      <c r="C44" s="63"/>
      <c r="D44" s="15" t="s">
        <v>0</v>
      </c>
      <c r="E44" s="16" t="s">
        <v>0</v>
      </c>
      <c r="F44" s="16" t="s">
        <v>0</v>
      </c>
    </row>
    <row r="45" spans="1:6" ht="12" customHeight="1" x14ac:dyDescent="0.25">
      <c r="A45" s="11" t="s">
        <v>0</v>
      </c>
      <c r="B45" s="60" t="s">
        <v>18</v>
      </c>
      <c r="C45" s="61"/>
      <c r="D45" s="46" t="s">
        <v>19</v>
      </c>
      <c r="E45" s="42">
        <v>69698</v>
      </c>
      <c r="F45" s="42">
        <v>39674</v>
      </c>
    </row>
    <row r="46" spans="1:6" ht="24" customHeight="1" x14ac:dyDescent="0.25">
      <c r="A46" s="11" t="s">
        <v>0</v>
      </c>
      <c r="B46" s="60" t="s">
        <v>20</v>
      </c>
      <c r="C46" s="61"/>
      <c r="D46" s="46" t="s">
        <v>21</v>
      </c>
      <c r="E46" s="42"/>
      <c r="F46" s="42"/>
    </row>
    <row r="47" spans="1:6" ht="24" customHeight="1" x14ac:dyDescent="0.25">
      <c r="A47" s="11" t="s">
        <v>0</v>
      </c>
      <c r="B47" s="60" t="s">
        <v>22</v>
      </c>
      <c r="C47" s="61"/>
      <c r="D47" s="46" t="s">
        <v>23</v>
      </c>
      <c r="E47" s="42"/>
      <c r="F47" s="42"/>
    </row>
    <row r="48" spans="1:6" ht="24" customHeight="1" x14ac:dyDescent="0.25">
      <c r="A48" s="11" t="s">
        <v>0</v>
      </c>
      <c r="B48" s="60" t="s">
        <v>24</v>
      </c>
      <c r="C48" s="61"/>
      <c r="D48" s="46" t="s">
        <v>25</v>
      </c>
      <c r="E48" s="42"/>
      <c r="F48" s="42"/>
    </row>
    <row r="49" spans="1:6" ht="12" customHeight="1" x14ac:dyDescent="0.25">
      <c r="A49" s="11" t="s">
        <v>0</v>
      </c>
      <c r="B49" s="60" t="s">
        <v>26</v>
      </c>
      <c r="C49" s="61"/>
      <c r="D49" s="46" t="s">
        <v>27</v>
      </c>
      <c r="E49" s="42"/>
      <c r="F49" s="42"/>
    </row>
    <row r="50" spans="1:6" ht="12" customHeight="1" x14ac:dyDescent="0.25">
      <c r="A50" s="11" t="s">
        <v>0</v>
      </c>
      <c r="B50" s="60" t="s">
        <v>28</v>
      </c>
      <c r="C50" s="61"/>
      <c r="D50" s="46" t="s">
        <v>29</v>
      </c>
      <c r="E50" s="42">
        <v>41295</v>
      </c>
      <c r="F50" s="42">
        <v>51253</v>
      </c>
    </row>
    <row r="51" spans="1:6" ht="12" customHeight="1" x14ac:dyDescent="0.25">
      <c r="A51" s="11" t="s">
        <v>0</v>
      </c>
      <c r="B51" s="60" t="s">
        <v>30</v>
      </c>
      <c r="C51" s="61"/>
      <c r="D51" s="46" t="s">
        <v>31</v>
      </c>
      <c r="E51" s="42">
        <v>69058</v>
      </c>
      <c r="F51" s="42">
        <v>248555</v>
      </c>
    </row>
    <row r="52" spans="1:6" ht="12" customHeight="1" x14ac:dyDescent="0.25">
      <c r="A52" s="11" t="s">
        <v>0</v>
      </c>
      <c r="B52" s="60" t="s">
        <v>32</v>
      </c>
      <c r="C52" s="61"/>
      <c r="D52" s="46" t="s">
        <v>33</v>
      </c>
      <c r="E52" s="42"/>
      <c r="F52" s="42"/>
    </row>
    <row r="53" spans="1:6" ht="12" customHeight="1" x14ac:dyDescent="0.25">
      <c r="A53" s="11" t="s">
        <v>0</v>
      </c>
      <c r="B53" s="60" t="s">
        <v>34</v>
      </c>
      <c r="C53" s="61"/>
      <c r="D53" s="46" t="s">
        <v>35</v>
      </c>
      <c r="E53" s="42"/>
      <c r="F53" s="42"/>
    </row>
    <row r="54" spans="1:6" ht="12" customHeight="1" x14ac:dyDescent="0.25">
      <c r="A54" s="11" t="s">
        <v>0</v>
      </c>
      <c r="B54" s="60" t="s">
        <v>36</v>
      </c>
      <c r="C54" s="61"/>
      <c r="D54" s="46" t="s">
        <v>37</v>
      </c>
      <c r="E54" s="42"/>
      <c r="F54" s="42"/>
    </row>
    <row r="55" spans="1:6" ht="12" customHeight="1" x14ac:dyDescent="0.25">
      <c r="A55" s="11" t="s">
        <v>0</v>
      </c>
      <c r="B55" s="60" t="s">
        <v>38</v>
      </c>
      <c r="C55" s="61"/>
      <c r="D55" s="46" t="s">
        <v>39</v>
      </c>
      <c r="E55" s="42"/>
      <c r="F55" s="42"/>
    </row>
    <row r="56" spans="1:6" ht="12" customHeight="1" x14ac:dyDescent="0.25">
      <c r="A56" s="11" t="s">
        <v>0</v>
      </c>
      <c r="B56" s="60" t="s">
        <v>40</v>
      </c>
      <c r="C56" s="61"/>
      <c r="D56" s="46" t="s">
        <v>41</v>
      </c>
      <c r="E56" s="42"/>
      <c r="F56" s="42"/>
    </row>
    <row r="57" spans="1:6" ht="12" customHeight="1" x14ac:dyDescent="0.25">
      <c r="A57" s="11" t="s">
        <v>0</v>
      </c>
      <c r="B57" s="60" t="s">
        <v>42</v>
      </c>
      <c r="C57" s="61"/>
      <c r="D57" s="46" t="s">
        <v>43</v>
      </c>
      <c r="E57" s="42">
        <v>12290</v>
      </c>
      <c r="F57" s="42">
        <v>11673</v>
      </c>
    </row>
    <row r="58" spans="1:6" ht="24.75" customHeight="1" x14ac:dyDescent="0.25">
      <c r="A58" s="11" t="s">
        <v>0</v>
      </c>
      <c r="B58" s="62" t="s">
        <v>44</v>
      </c>
      <c r="C58" s="63"/>
      <c r="D58" s="13">
        <v>100</v>
      </c>
      <c r="E58" s="38">
        <f>SUM(E45:E57)</f>
        <v>192341</v>
      </c>
      <c r="F58" s="38">
        <f>SUM(F45:F57)</f>
        <v>351155</v>
      </c>
    </row>
    <row r="59" spans="1:6" ht="12" customHeight="1" x14ac:dyDescent="0.25">
      <c r="A59" s="11" t="s">
        <v>0</v>
      </c>
      <c r="B59" s="60" t="s">
        <v>45</v>
      </c>
      <c r="C59" s="61"/>
      <c r="D59" s="15">
        <v>101</v>
      </c>
      <c r="E59" s="36"/>
      <c r="F59" s="36"/>
    </row>
    <row r="60" spans="1:6" ht="12" customHeight="1" x14ac:dyDescent="0.25">
      <c r="A60" s="11" t="s">
        <v>0</v>
      </c>
      <c r="B60" s="62" t="s">
        <v>46</v>
      </c>
      <c r="C60" s="63"/>
      <c r="D60" s="13" t="s">
        <v>0</v>
      </c>
      <c r="E60" s="19" t="s">
        <v>0</v>
      </c>
      <c r="F60" s="19" t="s">
        <v>0</v>
      </c>
    </row>
    <row r="61" spans="1:6" ht="24" customHeight="1" x14ac:dyDescent="0.25">
      <c r="A61" s="11" t="s">
        <v>0</v>
      </c>
      <c r="B61" s="60" t="s">
        <v>47</v>
      </c>
      <c r="C61" s="61"/>
      <c r="D61" s="15">
        <v>110</v>
      </c>
      <c r="E61" s="36"/>
      <c r="F61" s="36"/>
    </row>
    <row r="62" spans="1:6" ht="24" customHeight="1" x14ac:dyDescent="0.25">
      <c r="A62" s="11" t="s">
        <v>0</v>
      </c>
      <c r="B62" s="60" t="s">
        <v>48</v>
      </c>
      <c r="C62" s="61"/>
      <c r="D62" s="15">
        <v>111</v>
      </c>
      <c r="E62" s="36"/>
      <c r="F62" s="36"/>
    </row>
    <row r="63" spans="1:6" ht="24" customHeight="1" x14ac:dyDescent="0.25">
      <c r="A63" s="11" t="s">
        <v>0</v>
      </c>
      <c r="B63" s="60" t="s">
        <v>49</v>
      </c>
      <c r="C63" s="61"/>
      <c r="D63" s="15">
        <v>112</v>
      </c>
      <c r="E63" s="36"/>
      <c r="F63" s="36"/>
    </row>
    <row r="64" spans="1:6" ht="12" customHeight="1" x14ac:dyDescent="0.25">
      <c r="A64" s="11" t="s">
        <v>0</v>
      </c>
      <c r="B64" s="60" t="s">
        <v>50</v>
      </c>
      <c r="C64" s="61"/>
      <c r="D64" s="15">
        <v>113</v>
      </c>
      <c r="E64" s="36"/>
      <c r="F64" s="36"/>
    </row>
    <row r="65" spans="1:6" ht="12" customHeight="1" x14ac:dyDescent="0.25">
      <c r="A65" s="11" t="s">
        <v>0</v>
      </c>
      <c r="B65" s="60" t="s">
        <v>51</v>
      </c>
      <c r="C65" s="61"/>
      <c r="D65" s="48">
        <v>114</v>
      </c>
      <c r="E65" s="36"/>
      <c r="F65" s="36"/>
    </row>
    <row r="66" spans="1:6" ht="12" customHeight="1" x14ac:dyDescent="0.25">
      <c r="A66" s="11" t="s">
        <v>0</v>
      </c>
      <c r="B66" s="60" t="s">
        <v>52</v>
      </c>
      <c r="C66" s="61"/>
      <c r="D66" s="48">
        <v>115</v>
      </c>
      <c r="E66" s="36"/>
      <c r="F66" s="36"/>
    </row>
    <row r="67" spans="1:6" ht="12" customHeight="1" x14ac:dyDescent="0.25">
      <c r="A67" s="11" t="s">
        <v>0</v>
      </c>
      <c r="B67" s="60" t="s">
        <v>53</v>
      </c>
      <c r="C67" s="61"/>
      <c r="D67" s="48">
        <v>116</v>
      </c>
      <c r="E67" s="36"/>
      <c r="F67" s="36"/>
    </row>
    <row r="68" spans="1:6" ht="12" customHeight="1" x14ac:dyDescent="0.25">
      <c r="A68" s="11" t="s">
        <v>0</v>
      </c>
      <c r="B68" s="60" t="s">
        <v>54</v>
      </c>
      <c r="C68" s="61"/>
      <c r="D68" s="48">
        <v>117</v>
      </c>
      <c r="E68" s="36"/>
      <c r="F68" s="36"/>
    </row>
    <row r="69" spans="1:6" ht="12" customHeight="1" x14ac:dyDescent="0.25">
      <c r="A69" s="11" t="s">
        <v>0</v>
      </c>
      <c r="B69" s="60" t="s">
        <v>55</v>
      </c>
      <c r="C69" s="61"/>
      <c r="D69" s="48">
        <v>118</v>
      </c>
      <c r="E69" s="36"/>
      <c r="F69" s="36"/>
    </row>
    <row r="70" spans="1:6" ht="12" customHeight="1" x14ac:dyDescent="0.25">
      <c r="A70" s="11" t="s">
        <v>0</v>
      </c>
      <c r="B70" s="60" t="s">
        <v>56</v>
      </c>
      <c r="C70" s="61"/>
      <c r="D70" s="48">
        <v>119</v>
      </c>
      <c r="E70" s="36"/>
      <c r="F70" s="36"/>
    </row>
    <row r="71" spans="1:6" ht="12" customHeight="1" x14ac:dyDescent="0.25">
      <c r="A71" s="11" t="s">
        <v>0</v>
      </c>
      <c r="B71" s="60" t="s">
        <v>57</v>
      </c>
      <c r="C71" s="61"/>
      <c r="D71" s="48">
        <v>120</v>
      </c>
      <c r="E71" s="36"/>
      <c r="F71" s="36"/>
    </row>
    <row r="72" spans="1:6" ht="12" customHeight="1" x14ac:dyDescent="0.25">
      <c r="A72" s="11" t="s">
        <v>0</v>
      </c>
      <c r="B72" s="60" t="s">
        <v>58</v>
      </c>
      <c r="C72" s="61"/>
      <c r="D72" s="48">
        <v>121</v>
      </c>
      <c r="E72" s="36">
        <v>42077807</v>
      </c>
      <c r="F72" s="36">
        <v>39767073</v>
      </c>
    </row>
    <row r="73" spans="1:6" ht="12" customHeight="1" x14ac:dyDescent="0.25">
      <c r="A73" s="11" t="s">
        <v>0</v>
      </c>
      <c r="B73" s="60" t="s">
        <v>59</v>
      </c>
      <c r="C73" s="61"/>
      <c r="D73" s="48">
        <v>122</v>
      </c>
      <c r="E73" s="36"/>
      <c r="F73" s="36"/>
    </row>
    <row r="74" spans="1:6" ht="12" customHeight="1" x14ac:dyDescent="0.25">
      <c r="A74" s="11" t="s">
        <v>0</v>
      </c>
      <c r="B74" s="60" t="s">
        <v>40</v>
      </c>
      <c r="C74" s="61"/>
      <c r="D74" s="48">
        <v>123</v>
      </c>
      <c r="E74" s="36"/>
      <c r="F74" s="36"/>
    </row>
    <row r="75" spans="1:6" ht="12" customHeight="1" x14ac:dyDescent="0.25">
      <c r="A75" s="11" t="s">
        <v>0</v>
      </c>
      <c r="B75" s="60" t="s">
        <v>60</v>
      </c>
      <c r="C75" s="61"/>
      <c r="D75" s="48">
        <v>124</v>
      </c>
      <c r="E75" s="36"/>
      <c r="F75" s="36"/>
    </row>
    <row r="76" spans="1:6" ht="12" customHeight="1" x14ac:dyDescent="0.25">
      <c r="A76" s="11" t="s">
        <v>0</v>
      </c>
      <c r="B76" s="60" t="s">
        <v>61</v>
      </c>
      <c r="C76" s="61"/>
      <c r="D76" s="48">
        <v>125</v>
      </c>
      <c r="E76" s="36">
        <v>113751</v>
      </c>
      <c r="F76" s="36">
        <v>130142</v>
      </c>
    </row>
    <row r="77" spans="1:6" ht="12" customHeight="1" x14ac:dyDescent="0.25">
      <c r="A77" s="11" t="s">
        <v>0</v>
      </c>
      <c r="B77" s="60" t="s">
        <v>62</v>
      </c>
      <c r="C77" s="61"/>
      <c r="D77" s="48">
        <v>126</v>
      </c>
      <c r="E77" s="36"/>
      <c r="F77" s="36"/>
    </row>
    <row r="78" spans="1:6" ht="12" customHeight="1" x14ac:dyDescent="0.25">
      <c r="A78" s="11" t="s">
        <v>0</v>
      </c>
      <c r="B78" s="60" t="s">
        <v>63</v>
      </c>
      <c r="C78" s="61"/>
      <c r="D78" s="48">
        <v>127</v>
      </c>
      <c r="E78" s="42">
        <v>11947896</v>
      </c>
      <c r="F78" s="42">
        <v>10505171</v>
      </c>
    </row>
    <row r="79" spans="1:6" ht="24" customHeight="1" x14ac:dyDescent="0.25">
      <c r="A79" s="11" t="s">
        <v>0</v>
      </c>
      <c r="B79" s="62" t="s">
        <v>64</v>
      </c>
      <c r="C79" s="63"/>
      <c r="D79" s="13">
        <v>200</v>
      </c>
      <c r="E79" s="38">
        <f>SUM(E61:E78)</f>
        <v>54139454</v>
      </c>
      <c r="F79" s="38">
        <f>SUM(F61:F78)</f>
        <v>50402386</v>
      </c>
    </row>
    <row r="80" spans="1:6" ht="12" customHeight="1" x14ac:dyDescent="0.25">
      <c r="A80" s="11" t="s">
        <v>0</v>
      </c>
      <c r="B80" s="62" t="s">
        <v>65</v>
      </c>
      <c r="C80" s="63"/>
      <c r="D80" s="13" t="s">
        <v>0</v>
      </c>
      <c r="E80" s="38">
        <f>E58+E59+E79</f>
        <v>54331795</v>
      </c>
      <c r="F80" s="38">
        <f>F58+F59+F79</f>
        <v>50753541</v>
      </c>
    </row>
    <row r="81" spans="1:6" ht="12" customHeight="1" x14ac:dyDescent="0.25">
      <c r="A81" s="11" t="s">
        <v>0</v>
      </c>
      <c r="B81" s="57" t="s">
        <v>66</v>
      </c>
      <c r="C81" s="58"/>
      <c r="D81" s="58"/>
      <c r="E81" s="58"/>
      <c r="F81" s="59"/>
    </row>
    <row r="82" spans="1:6" ht="12" customHeight="1" x14ac:dyDescent="0.25">
      <c r="A82" s="11" t="s">
        <v>0</v>
      </c>
      <c r="B82" s="62" t="s">
        <v>67</v>
      </c>
      <c r="C82" s="63"/>
      <c r="D82" s="13" t="s">
        <v>0</v>
      </c>
      <c r="E82" s="13" t="s">
        <v>0</v>
      </c>
      <c r="F82" s="13" t="s">
        <v>0</v>
      </c>
    </row>
    <row r="83" spans="1:6" ht="24" customHeight="1" x14ac:dyDescent="0.25">
      <c r="A83" s="11" t="s">
        <v>0</v>
      </c>
      <c r="B83" s="60" t="s">
        <v>68</v>
      </c>
      <c r="C83" s="61"/>
      <c r="D83" s="15">
        <v>210</v>
      </c>
      <c r="E83" s="36"/>
      <c r="F83" s="36"/>
    </row>
    <row r="84" spans="1:6" ht="24" customHeight="1" x14ac:dyDescent="0.25">
      <c r="A84" s="11" t="s">
        <v>0</v>
      </c>
      <c r="B84" s="60" t="s">
        <v>69</v>
      </c>
      <c r="C84" s="61"/>
      <c r="D84" s="15">
        <v>211</v>
      </c>
      <c r="E84" s="36"/>
      <c r="F84" s="36"/>
    </row>
    <row r="85" spans="1:6" ht="12" customHeight="1" x14ac:dyDescent="0.25">
      <c r="A85" s="11" t="s">
        <v>0</v>
      </c>
      <c r="B85" s="60" t="s">
        <v>26</v>
      </c>
      <c r="C85" s="61"/>
      <c r="D85" s="15">
        <v>212</v>
      </c>
      <c r="E85" s="36"/>
      <c r="F85" s="36"/>
    </row>
    <row r="86" spans="1:6" ht="12" customHeight="1" x14ac:dyDescent="0.25">
      <c r="A86" s="11" t="s">
        <v>0</v>
      </c>
      <c r="B86" s="60" t="s">
        <v>70</v>
      </c>
      <c r="C86" s="61"/>
      <c r="D86" s="15">
        <v>213</v>
      </c>
      <c r="E86" s="36"/>
      <c r="F86" s="36"/>
    </row>
    <row r="87" spans="1:6" ht="12" customHeight="1" x14ac:dyDescent="0.25">
      <c r="A87" s="11" t="s">
        <v>0</v>
      </c>
      <c r="B87" s="60" t="s">
        <v>71</v>
      </c>
      <c r="C87" s="61"/>
      <c r="D87" s="48">
        <v>214</v>
      </c>
      <c r="E87" s="42">
        <v>407475</v>
      </c>
      <c r="F87" s="42">
        <v>577762</v>
      </c>
    </row>
    <row r="88" spans="1:6" ht="12" customHeight="1" x14ac:dyDescent="0.25">
      <c r="A88" s="11" t="s">
        <v>0</v>
      </c>
      <c r="B88" s="60" t="s">
        <v>72</v>
      </c>
      <c r="C88" s="61"/>
      <c r="D88" s="48">
        <v>215</v>
      </c>
      <c r="E88" s="42">
        <v>5645</v>
      </c>
      <c r="F88" s="42">
        <v>123776</v>
      </c>
    </row>
    <row r="89" spans="1:6" ht="12" customHeight="1" x14ac:dyDescent="0.25">
      <c r="A89" s="11" t="s">
        <v>0</v>
      </c>
      <c r="B89" s="60" t="s">
        <v>73</v>
      </c>
      <c r="C89" s="61"/>
      <c r="D89" s="48">
        <v>216</v>
      </c>
      <c r="E89" s="42">
        <v>928</v>
      </c>
      <c r="F89" s="42">
        <v>928</v>
      </c>
    </row>
    <row r="90" spans="1:6" ht="12" customHeight="1" x14ac:dyDescent="0.25">
      <c r="A90" s="11" t="s">
        <v>0</v>
      </c>
      <c r="B90" s="60" t="s">
        <v>74</v>
      </c>
      <c r="C90" s="61"/>
      <c r="D90" s="48">
        <v>217</v>
      </c>
      <c r="E90" s="42">
        <v>106767</v>
      </c>
      <c r="F90" s="42">
        <v>9074</v>
      </c>
    </row>
    <row r="91" spans="1:6" ht="12" customHeight="1" x14ac:dyDescent="0.25">
      <c r="A91" s="11" t="s">
        <v>0</v>
      </c>
      <c r="B91" s="60" t="s">
        <v>75</v>
      </c>
      <c r="C91" s="61"/>
      <c r="D91" s="48">
        <v>218</v>
      </c>
      <c r="E91" s="42"/>
      <c r="F91" s="42"/>
    </row>
    <row r="92" spans="1:6" ht="12" customHeight="1" x14ac:dyDescent="0.25">
      <c r="A92" s="11" t="s">
        <v>0</v>
      </c>
      <c r="B92" s="60" t="s">
        <v>76</v>
      </c>
      <c r="C92" s="61"/>
      <c r="D92" s="48">
        <v>219</v>
      </c>
      <c r="E92" s="42"/>
      <c r="F92" s="42"/>
    </row>
    <row r="93" spans="1:6" ht="12" customHeight="1" x14ac:dyDescent="0.25">
      <c r="A93" s="11" t="s">
        <v>0</v>
      </c>
      <c r="B93" s="60" t="s">
        <v>77</v>
      </c>
      <c r="C93" s="61"/>
      <c r="D93" s="48">
        <v>220</v>
      </c>
      <c r="E93" s="42"/>
      <c r="F93" s="42"/>
    </row>
    <row r="94" spans="1:6" ht="12" customHeight="1" x14ac:dyDescent="0.25">
      <c r="A94" s="11" t="s">
        <v>0</v>
      </c>
      <c r="B94" s="60" t="s">
        <v>78</v>
      </c>
      <c r="C94" s="61"/>
      <c r="D94" s="48">
        <v>221</v>
      </c>
      <c r="E94" s="42"/>
      <c r="F94" s="42"/>
    </row>
    <row r="95" spans="1:6" ht="12" customHeight="1" x14ac:dyDescent="0.25">
      <c r="A95" s="11" t="s">
        <v>0</v>
      </c>
      <c r="B95" s="60" t="s">
        <v>79</v>
      </c>
      <c r="C95" s="61"/>
      <c r="D95" s="48">
        <v>222</v>
      </c>
      <c r="E95" s="42">
        <v>122133</v>
      </c>
      <c r="F95" s="42">
        <v>852693</v>
      </c>
    </row>
    <row r="96" spans="1:6" ht="24.75" customHeight="1" x14ac:dyDescent="0.25">
      <c r="A96" s="11" t="s">
        <v>0</v>
      </c>
      <c r="B96" s="62" t="s">
        <v>80</v>
      </c>
      <c r="C96" s="63"/>
      <c r="D96" s="47">
        <v>300</v>
      </c>
      <c r="E96" s="38">
        <f>SUM(E83:E95)</f>
        <v>642948</v>
      </c>
      <c r="F96" s="38">
        <f>SUM(F83:F95)</f>
        <v>1564233</v>
      </c>
    </row>
    <row r="97" spans="1:6" ht="12" customHeight="1" x14ac:dyDescent="0.25">
      <c r="A97" s="11" t="s">
        <v>0</v>
      </c>
      <c r="B97" s="60" t="s">
        <v>81</v>
      </c>
      <c r="C97" s="61"/>
      <c r="D97" s="15">
        <v>301</v>
      </c>
      <c r="E97" s="36"/>
      <c r="F97" s="36"/>
    </row>
    <row r="98" spans="1:6" ht="12" customHeight="1" x14ac:dyDescent="0.25">
      <c r="A98" s="11" t="s">
        <v>0</v>
      </c>
      <c r="B98" s="62" t="s">
        <v>82</v>
      </c>
      <c r="C98" s="63"/>
      <c r="D98" s="13" t="s">
        <v>0</v>
      </c>
      <c r="E98" s="19" t="s">
        <v>0</v>
      </c>
      <c r="F98" s="19" t="s">
        <v>0</v>
      </c>
    </row>
    <row r="99" spans="1:6" ht="24" customHeight="1" x14ac:dyDescent="0.25">
      <c r="A99" s="11" t="s">
        <v>0</v>
      </c>
      <c r="B99" s="60" t="s">
        <v>83</v>
      </c>
      <c r="C99" s="61"/>
      <c r="D99" s="15">
        <v>310</v>
      </c>
      <c r="E99" s="36"/>
      <c r="F99" s="36"/>
    </row>
    <row r="100" spans="1:6" ht="24" customHeight="1" x14ac:dyDescent="0.25">
      <c r="A100" s="11" t="s">
        <v>0</v>
      </c>
      <c r="B100" s="60" t="s">
        <v>84</v>
      </c>
      <c r="C100" s="61"/>
      <c r="D100" s="15">
        <v>311</v>
      </c>
      <c r="E100" s="36"/>
      <c r="F100" s="36"/>
    </row>
    <row r="101" spans="1:6" ht="12" customHeight="1" x14ac:dyDescent="0.25">
      <c r="A101" s="11" t="s">
        <v>0</v>
      </c>
      <c r="B101" s="60" t="s">
        <v>50</v>
      </c>
      <c r="C101" s="61"/>
      <c r="D101" s="48">
        <v>312</v>
      </c>
      <c r="E101" s="36"/>
      <c r="F101" s="36"/>
    </row>
    <row r="102" spans="1:6" ht="12" customHeight="1" x14ac:dyDescent="0.25">
      <c r="A102" s="11" t="s">
        <v>0</v>
      </c>
      <c r="B102" s="60" t="s">
        <v>85</v>
      </c>
      <c r="C102" s="61"/>
      <c r="D102" s="48">
        <v>313</v>
      </c>
      <c r="E102" s="36"/>
      <c r="F102" s="36"/>
    </row>
    <row r="103" spans="1:6" ht="12" customHeight="1" x14ac:dyDescent="0.25">
      <c r="A103" s="11" t="s">
        <v>0</v>
      </c>
      <c r="B103" s="60" t="s">
        <v>86</v>
      </c>
      <c r="C103" s="61"/>
      <c r="D103" s="48">
        <v>314</v>
      </c>
      <c r="E103" s="42">
        <v>304941</v>
      </c>
      <c r="F103" s="42">
        <v>291528</v>
      </c>
    </row>
    <row r="104" spans="1:6" ht="12" customHeight="1" x14ac:dyDescent="0.25">
      <c r="A104" s="11" t="s">
        <v>0</v>
      </c>
      <c r="B104" s="60" t="s">
        <v>87</v>
      </c>
      <c r="C104" s="61"/>
      <c r="D104" s="48">
        <v>315</v>
      </c>
      <c r="E104" s="42">
        <v>169703</v>
      </c>
      <c r="F104" s="42">
        <v>178995</v>
      </c>
    </row>
    <row r="105" spans="1:6" ht="12" customHeight="1" x14ac:dyDescent="0.25">
      <c r="A105" s="11" t="s">
        <v>0</v>
      </c>
      <c r="B105" s="60" t="s">
        <v>88</v>
      </c>
      <c r="C105" s="61"/>
      <c r="D105" s="48">
        <v>316</v>
      </c>
      <c r="E105" s="42">
        <v>238797</v>
      </c>
      <c r="F105" s="42">
        <v>238797</v>
      </c>
    </row>
    <row r="106" spans="1:6" ht="12" customHeight="1" x14ac:dyDescent="0.25">
      <c r="A106" s="11" t="s">
        <v>0</v>
      </c>
      <c r="B106" s="60" t="s">
        <v>74</v>
      </c>
      <c r="C106" s="61"/>
      <c r="D106" s="48">
        <v>317</v>
      </c>
      <c r="E106" s="42"/>
      <c r="F106" s="42"/>
    </row>
    <row r="107" spans="1:6" ht="12" customHeight="1" x14ac:dyDescent="0.25">
      <c r="A107" s="11" t="s">
        <v>0</v>
      </c>
      <c r="B107" s="60" t="s">
        <v>89</v>
      </c>
      <c r="C107" s="61"/>
      <c r="D107" s="48">
        <v>318</v>
      </c>
      <c r="E107" s="42"/>
      <c r="F107" s="42"/>
    </row>
    <row r="108" spans="1:6" ht="12" customHeight="1" x14ac:dyDescent="0.25">
      <c r="A108" s="11" t="s">
        <v>0</v>
      </c>
      <c r="B108" s="60" t="s">
        <v>90</v>
      </c>
      <c r="C108" s="61"/>
      <c r="D108" s="48">
        <v>319</v>
      </c>
      <c r="E108" s="36"/>
      <c r="F108" s="36"/>
    </row>
    <row r="109" spans="1:6" ht="12" customHeight="1" x14ac:dyDescent="0.25">
      <c r="A109" s="11" t="s">
        <v>0</v>
      </c>
      <c r="B109" s="60" t="s">
        <v>77</v>
      </c>
      <c r="C109" s="61"/>
      <c r="D109" s="15">
        <v>320</v>
      </c>
      <c r="E109" s="36"/>
      <c r="F109" s="36"/>
    </row>
    <row r="110" spans="1:6" ht="12" customHeight="1" x14ac:dyDescent="0.25">
      <c r="A110" s="11" t="s">
        <v>0</v>
      </c>
      <c r="B110" s="60" t="s">
        <v>91</v>
      </c>
      <c r="C110" s="61"/>
      <c r="D110" s="15">
        <v>321</v>
      </c>
      <c r="E110" s="36"/>
      <c r="F110" s="36"/>
    </row>
    <row r="111" spans="1:6" ht="24" customHeight="1" x14ac:dyDescent="0.25">
      <c r="A111" s="11" t="s">
        <v>0</v>
      </c>
      <c r="B111" s="62" t="s">
        <v>92</v>
      </c>
      <c r="C111" s="63"/>
      <c r="D111" s="13">
        <v>400</v>
      </c>
      <c r="E111" s="38">
        <f>SUM(E99:E110)</f>
        <v>713441</v>
      </c>
      <c r="F111" s="38">
        <f>SUM(F99:F110)</f>
        <v>709320</v>
      </c>
    </row>
    <row r="112" spans="1:6" ht="12" customHeight="1" x14ac:dyDescent="0.25">
      <c r="A112" s="11" t="s">
        <v>0</v>
      </c>
      <c r="B112" s="62" t="s">
        <v>93</v>
      </c>
      <c r="C112" s="63"/>
      <c r="D112" s="13" t="s">
        <v>0</v>
      </c>
      <c r="E112" s="19" t="s">
        <v>0</v>
      </c>
      <c r="F112" s="19" t="s">
        <v>0</v>
      </c>
    </row>
    <row r="113" spans="1:10" ht="12" customHeight="1" x14ac:dyDescent="0.25">
      <c r="A113" s="11" t="s">
        <v>0</v>
      </c>
      <c r="B113" s="60" t="s">
        <v>94</v>
      </c>
      <c r="C113" s="61"/>
      <c r="D113" s="15">
        <v>410</v>
      </c>
      <c r="E113" s="42">
        <v>53958224</v>
      </c>
      <c r="F113" s="42">
        <v>49108877</v>
      </c>
    </row>
    <row r="114" spans="1:10" ht="12" customHeight="1" x14ac:dyDescent="0.25">
      <c r="A114" s="11" t="s">
        <v>0</v>
      </c>
      <c r="B114" s="60" t="s">
        <v>95</v>
      </c>
      <c r="C114" s="61"/>
      <c r="D114" s="15">
        <v>411</v>
      </c>
      <c r="E114" s="42"/>
      <c r="F114" s="42"/>
    </row>
    <row r="115" spans="1:10" ht="12" customHeight="1" x14ac:dyDescent="0.25">
      <c r="A115" s="11" t="s">
        <v>0</v>
      </c>
      <c r="B115" s="60" t="s">
        <v>96</v>
      </c>
      <c r="C115" s="61"/>
      <c r="D115" s="15">
        <v>412</v>
      </c>
      <c r="E115" s="42"/>
      <c r="F115" s="42"/>
    </row>
    <row r="116" spans="1:10" ht="12" customHeight="1" x14ac:dyDescent="0.25">
      <c r="A116" s="11" t="s">
        <v>0</v>
      </c>
      <c r="B116" s="60" t="s">
        <v>97</v>
      </c>
      <c r="C116" s="61"/>
      <c r="D116" s="15">
        <v>413</v>
      </c>
      <c r="E116" s="42"/>
      <c r="F116" s="42"/>
    </row>
    <row r="117" spans="1:10" ht="12" customHeight="1" x14ac:dyDescent="0.25">
      <c r="A117" s="11" t="s">
        <v>0</v>
      </c>
      <c r="B117" s="60" t="s">
        <v>98</v>
      </c>
      <c r="C117" s="61"/>
      <c r="D117" s="15">
        <v>414</v>
      </c>
      <c r="E117" s="42">
        <v>-982818</v>
      </c>
      <c r="F117" s="42">
        <v>-628889</v>
      </c>
    </row>
    <row r="118" spans="1:10" ht="12" customHeight="1" x14ac:dyDescent="0.25">
      <c r="A118" s="11" t="s">
        <v>0</v>
      </c>
      <c r="B118" s="60" t="s">
        <v>99</v>
      </c>
      <c r="C118" s="61"/>
      <c r="D118" s="15">
        <v>415</v>
      </c>
      <c r="E118" s="36"/>
      <c r="F118" s="36"/>
    </row>
    <row r="119" spans="1:10" ht="12" customHeight="1" x14ac:dyDescent="0.25">
      <c r="A119" s="11" t="s">
        <v>0</v>
      </c>
      <c r="B119" s="60" t="s">
        <v>100</v>
      </c>
      <c r="C119" s="61"/>
      <c r="D119" s="15">
        <v>420</v>
      </c>
      <c r="E119" s="39">
        <f>SUM(E113:E118)</f>
        <v>52975406</v>
      </c>
      <c r="F119" s="39">
        <f>SUM(F113:F118)</f>
        <v>48479988</v>
      </c>
    </row>
    <row r="120" spans="1:10" ht="12" customHeight="1" x14ac:dyDescent="0.25">
      <c r="A120" s="11" t="s">
        <v>0</v>
      </c>
      <c r="B120" s="60" t="s">
        <v>101</v>
      </c>
      <c r="C120" s="61"/>
      <c r="D120" s="15">
        <v>421</v>
      </c>
      <c r="E120" s="36"/>
      <c r="F120" s="36"/>
    </row>
    <row r="121" spans="1:10" ht="12" customHeight="1" x14ac:dyDescent="0.25">
      <c r="A121" s="11" t="s">
        <v>0</v>
      </c>
      <c r="B121" s="62" t="s">
        <v>102</v>
      </c>
      <c r="C121" s="63"/>
      <c r="D121" s="13">
        <v>500</v>
      </c>
      <c r="E121" s="38">
        <f>E119</f>
        <v>52975406</v>
      </c>
      <c r="F121" s="38">
        <f>F119</f>
        <v>48479988</v>
      </c>
    </row>
    <row r="122" spans="1:10" ht="12" customHeight="1" x14ac:dyDescent="0.25">
      <c r="A122" s="11" t="s">
        <v>0</v>
      </c>
      <c r="B122" s="62" t="s">
        <v>103</v>
      </c>
      <c r="C122" s="63"/>
      <c r="D122" s="13" t="s">
        <v>0</v>
      </c>
      <c r="E122" s="38">
        <f>E96+E97+E111+E121</f>
        <v>54331795</v>
      </c>
      <c r="F122" s="38">
        <f>F96+F97+F111+F121</f>
        <v>50753541</v>
      </c>
      <c r="J122" s="44"/>
    </row>
    <row r="123" spans="1:10" ht="12" customHeight="1" x14ac:dyDescent="0.25">
      <c r="B123" s="6" t="s">
        <v>0</v>
      </c>
      <c r="C123" s="6" t="s">
        <v>0</v>
      </c>
      <c r="D123" s="6" t="s">
        <v>0</v>
      </c>
      <c r="E123" s="49"/>
      <c r="F123" s="6" t="s">
        <v>0</v>
      </c>
      <c r="G123" s="5"/>
    </row>
    <row r="124" spans="1:10" ht="12" customHeight="1" x14ac:dyDescent="0.25">
      <c r="B124" s="6" t="s">
        <v>0</v>
      </c>
      <c r="C124" s="6" t="s">
        <v>0</v>
      </c>
      <c r="D124" s="6" t="s">
        <v>0</v>
      </c>
      <c r="E124" s="6" t="s">
        <v>0</v>
      </c>
      <c r="F124" s="6" t="s">
        <v>0</v>
      </c>
      <c r="G124" s="5"/>
    </row>
    <row r="125" spans="1:10" ht="12" customHeight="1" x14ac:dyDescent="0.25">
      <c r="B125" s="64" t="s">
        <v>104</v>
      </c>
      <c r="C125" s="64"/>
      <c r="D125" s="21" t="s">
        <v>0</v>
      </c>
      <c r="E125" s="20" t="s">
        <v>0</v>
      </c>
      <c r="F125" s="21" t="s">
        <v>0</v>
      </c>
      <c r="G125" s="5"/>
    </row>
    <row r="126" spans="1:10" ht="12" customHeight="1" x14ac:dyDescent="0.25">
      <c r="B126" s="65" t="s">
        <v>105</v>
      </c>
      <c r="C126" s="65"/>
      <c r="D126" s="21" t="s">
        <v>0</v>
      </c>
      <c r="E126" s="22" t="s">
        <v>106</v>
      </c>
      <c r="F126" s="21" t="s">
        <v>0</v>
      </c>
      <c r="G126" s="5"/>
    </row>
    <row r="127" spans="1:10" ht="12" customHeight="1" x14ac:dyDescent="0.25">
      <c r="B127" s="64" t="s">
        <v>107</v>
      </c>
      <c r="C127" s="64"/>
      <c r="D127" s="21" t="s">
        <v>0</v>
      </c>
      <c r="E127" s="20"/>
      <c r="F127" s="21" t="s">
        <v>0</v>
      </c>
      <c r="G127" s="5"/>
    </row>
    <row r="128" spans="1:10" ht="12" customHeight="1" x14ac:dyDescent="0.25">
      <c r="B128" s="65" t="s">
        <v>108</v>
      </c>
      <c r="C128" s="65"/>
      <c r="D128" s="21" t="s">
        <v>0</v>
      </c>
      <c r="E128" s="22" t="s">
        <v>106</v>
      </c>
      <c r="F128" s="21" t="s">
        <v>0</v>
      </c>
      <c r="G128" s="5"/>
    </row>
    <row r="129" spans="2:7" ht="12" customHeight="1" x14ac:dyDescent="0.25">
      <c r="B129" s="51" t="s">
        <v>109</v>
      </c>
      <c r="C129" s="51"/>
      <c r="D129" s="51"/>
      <c r="E129" s="51"/>
      <c r="F129" s="51"/>
      <c r="G129" s="5"/>
    </row>
    <row r="130" spans="2:7" hidden="1" x14ac:dyDescent="0.25"/>
    <row r="131" spans="2:7" hidden="1" x14ac:dyDescent="0.25"/>
    <row r="132" spans="2:7" hidden="1" x14ac:dyDescent="0.25"/>
    <row r="133" spans="2:7" hidden="1" x14ac:dyDescent="0.25"/>
    <row r="134" spans="2:7" hidden="1" x14ac:dyDescent="0.25"/>
    <row r="135" spans="2:7" hidden="1" x14ac:dyDescent="0.25"/>
    <row r="136" spans="2:7" hidden="1" x14ac:dyDescent="0.25"/>
  </sheetData>
  <mergeCells count="102">
    <mergeCell ref="B122:C122"/>
    <mergeCell ref="B125:C125"/>
    <mergeCell ref="B126:C126"/>
    <mergeCell ref="B127:C127"/>
    <mergeCell ref="B128:C128"/>
    <mergeCell ref="B129:F129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F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18:F18"/>
    <mergeCell ref="B41:C41"/>
    <mergeCell ref="B43:F43"/>
    <mergeCell ref="B7:F7"/>
    <mergeCell ref="B9:F9"/>
    <mergeCell ref="B10:F10"/>
    <mergeCell ref="B11:F11"/>
    <mergeCell ref="B12:F12"/>
    <mergeCell ref="B13:F13"/>
    <mergeCell ref="B1:F1"/>
    <mergeCell ref="B2:F2"/>
    <mergeCell ref="B3:F3"/>
    <mergeCell ref="B4:F4"/>
    <mergeCell ref="B5:F5"/>
    <mergeCell ref="B6:F6"/>
    <mergeCell ref="B14:F14"/>
    <mergeCell ref="C15:F15"/>
    <mergeCell ref="B17:F1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88"/>
  <sheetViews>
    <sheetView topLeftCell="B49" workbookViewId="0">
      <selection activeCell="D63" sqref="D63"/>
    </sheetView>
  </sheetViews>
  <sheetFormatPr defaultColWidth="8.85546875" defaultRowHeight="15" x14ac:dyDescent="0.25"/>
  <cols>
    <col min="1" max="1" width="2.7109375" style="1" hidden="1" customWidth="1"/>
    <col min="2" max="2" width="55.42578125" style="1" customWidth="1"/>
    <col min="3" max="3" width="9.5703125" style="1" customWidth="1"/>
    <col min="4" max="4" width="17.140625" style="1" customWidth="1"/>
    <col min="5" max="5" width="16.5703125" style="1" customWidth="1"/>
    <col min="6" max="6" width="3.28515625" style="1" hidden="1" customWidth="1"/>
    <col min="7" max="16384" width="8.85546875" style="1"/>
  </cols>
  <sheetData>
    <row r="1" spans="1:6" ht="12" customHeight="1" x14ac:dyDescent="0.25">
      <c r="A1" s="2" t="s">
        <v>0</v>
      </c>
      <c r="B1" s="6" t="s">
        <v>0</v>
      </c>
      <c r="C1" s="50" t="s">
        <v>110</v>
      </c>
      <c r="D1" s="50"/>
      <c r="E1" s="50"/>
      <c r="F1" s="5"/>
    </row>
    <row r="2" spans="1:6" ht="12" customHeight="1" x14ac:dyDescent="0.25">
      <c r="A2" s="2" t="s">
        <v>0</v>
      </c>
      <c r="B2" s="6" t="s">
        <v>0</v>
      </c>
      <c r="C2" s="50" t="s">
        <v>2</v>
      </c>
      <c r="D2" s="50"/>
      <c r="E2" s="50"/>
      <c r="F2" s="5"/>
    </row>
    <row r="3" spans="1:6" ht="12" customHeight="1" x14ac:dyDescent="0.25">
      <c r="A3" s="2" t="s">
        <v>0</v>
      </c>
      <c r="B3" s="6" t="s">
        <v>0</v>
      </c>
      <c r="C3" s="50" t="s">
        <v>3</v>
      </c>
      <c r="D3" s="50"/>
      <c r="E3" s="50"/>
      <c r="F3" s="5"/>
    </row>
    <row r="4" spans="1:6" ht="12" customHeight="1" x14ac:dyDescent="0.25">
      <c r="A4" s="2" t="s">
        <v>0</v>
      </c>
      <c r="B4" s="6" t="s">
        <v>0</v>
      </c>
      <c r="C4" s="50" t="s">
        <v>4</v>
      </c>
      <c r="D4" s="50"/>
      <c r="E4" s="50"/>
      <c r="F4" s="5"/>
    </row>
    <row r="5" spans="1:6" ht="12" customHeight="1" x14ac:dyDescent="0.25">
      <c r="A5" s="2" t="s">
        <v>0</v>
      </c>
      <c r="B5" s="6" t="s">
        <v>0</v>
      </c>
      <c r="C5" s="51" t="s">
        <v>0</v>
      </c>
      <c r="D5" s="51"/>
      <c r="E5" s="51"/>
      <c r="F5" s="5"/>
    </row>
    <row r="6" spans="1:6" ht="12" customHeight="1" x14ac:dyDescent="0.25">
      <c r="A6" s="2" t="s">
        <v>0</v>
      </c>
      <c r="B6" s="6" t="s">
        <v>0</v>
      </c>
      <c r="C6" s="50" t="s">
        <v>111</v>
      </c>
      <c r="D6" s="50"/>
      <c r="E6" s="50"/>
      <c r="F6" s="5"/>
    </row>
    <row r="7" spans="1:6" ht="12" customHeight="1" x14ac:dyDescent="0.25">
      <c r="A7" s="2" t="s">
        <v>0</v>
      </c>
      <c r="B7" s="6" t="s">
        <v>0</v>
      </c>
      <c r="C7" s="3" t="s">
        <v>0</v>
      </c>
      <c r="D7" s="3" t="s">
        <v>0</v>
      </c>
      <c r="E7" s="3" t="s">
        <v>0</v>
      </c>
      <c r="F7" s="5"/>
    </row>
    <row r="8" spans="1:6" ht="12" customHeight="1" x14ac:dyDescent="0.25">
      <c r="A8" s="2" t="s">
        <v>0</v>
      </c>
      <c r="B8" s="51" t="s">
        <v>6</v>
      </c>
      <c r="C8" s="51"/>
      <c r="D8" s="51"/>
      <c r="E8" s="51"/>
      <c r="F8" s="5"/>
    </row>
    <row r="9" spans="1:6" ht="12" customHeight="1" x14ac:dyDescent="0.25">
      <c r="A9" s="2" t="s">
        <v>0</v>
      </c>
      <c r="B9" s="3" t="s">
        <v>0</v>
      </c>
      <c r="C9" s="6" t="s">
        <v>0</v>
      </c>
      <c r="D9" s="6" t="s">
        <v>0</v>
      </c>
      <c r="E9" s="6" t="s">
        <v>0</v>
      </c>
      <c r="F9" s="5"/>
    </row>
    <row r="10" spans="1:6" ht="14.25" customHeight="1" x14ac:dyDescent="0.25">
      <c r="A10" s="2" t="s">
        <v>0</v>
      </c>
      <c r="B10" s="53" t="s">
        <v>112</v>
      </c>
      <c r="C10" s="53"/>
      <c r="D10" s="53"/>
      <c r="E10" s="53"/>
      <c r="F10" s="5"/>
    </row>
    <row r="11" spans="1:6" ht="12" customHeight="1" x14ac:dyDescent="0.25">
      <c r="A11" s="2" t="s">
        <v>0</v>
      </c>
      <c r="B11" s="54" t="s">
        <v>303</v>
      </c>
      <c r="C11" s="54"/>
      <c r="D11" s="54"/>
      <c r="E11" s="54"/>
      <c r="F11" s="5"/>
    </row>
    <row r="12" spans="1:6" ht="12" customHeight="1" x14ac:dyDescent="0.25">
      <c r="A12" s="2" t="s">
        <v>0</v>
      </c>
      <c r="B12" s="6" t="s">
        <v>0</v>
      </c>
      <c r="C12" s="6" t="s">
        <v>0</v>
      </c>
      <c r="D12" s="6" t="s">
        <v>0</v>
      </c>
      <c r="E12" s="3" t="s">
        <v>11</v>
      </c>
      <c r="F12" s="5"/>
    </row>
    <row r="13" spans="1:6" hidden="1" x14ac:dyDescent="0.25"/>
    <row r="14" spans="1:6" hidden="1" x14ac:dyDescent="0.25"/>
    <row r="15" spans="1:6" hidden="1" x14ac:dyDescent="0.25"/>
    <row r="16" spans="1:6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idden="1" x14ac:dyDescent="0.25"/>
    <row r="24" spans="1:5" hidden="1" x14ac:dyDescent="0.25"/>
    <row r="25" spans="1:5" ht="24" customHeight="1" x14ac:dyDescent="0.25">
      <c r="A25" s="11" t="s">
        <v>0</v>
      </c>
      <c r="B25" s="12" t="s">
        <v>113</v>
      </c>
      <c r="C25" s="12" t="s">
        <v>13</v>
      </c>
      <c r="D25" s="12" t="s">
        <v>114</v>
      </c>
      <c r="E25" s="12" t="s">
        <v>115</v>
      </c>
    </row>
    <row r="26" spans="1:5" hidden="1" x14ac:dyDescent="0.25"/>
    <row r="27" spans="1:5" ht="12" customHeight="1" x14ac:dyDescent="0.25">
      <c r="A27" s="11" t="s">
        <v>0</v>
      </c>
      <c r="B27" s="17" t="s">
        <v>116</v>
      </c>
      <c r="C27" s="18" t="s">
        <v>19</v>
      </c>
      <c r="D27" s="36"/>
      <c r="E27" s="36"/>
    </row>
    <row r="28" spans="1:5" ht="12" customHeight="1" x14ac:dyDescent="0.25">
      <c r="A28" s="11" t="s">
        <v>0</v>
      </c>
      <c r="B28" s="17" t="s">
        <v>117</v>
      </c>
      <c r="C28" s="18" t="s">
        <v>21</v>
      </c>
      <c r="D28" s="36"/>
      <c r="E28" s="36"/>
    </row>
    <row r="29" spans="1:5" ht="12" customHeight="1" x14ac:dyDescent="0.25">
      <c r="A29" s="11" t="s">
        <v>0</v>
      </c>
      <c r="B29" s="14" t="s">
        <v>118</v>
      </c>
      <c r="C29" s="45" t="s">
        <v>23</v>
      </c>
      <c r="D29" s="43">
        <f>D27-D28</f>
        <v>0</v>
      </c>
      <c r="E29" s="43">
        <f>E27-E28</f>
        <v>0</v>
      </c>
    </row>
    <row r="30" spans="1:5" ht="12" customHeight="1" x14ac:dyDescent="0.25">
      <c r="A30" s="11" t="s">
        <v>0</v>
      </c>
      <c r="B30" s="17" t="s">
        <v>119</v>
      </c>
      <c r="C30" s="46" t="s">
        <v>25</v>
      </c>
      <c r="D30" s="42"/>
      <c r="E30" s="42"/>
    </row>
    <row r="31" spans="1:5" ht="12" customHeight="1" x14ac:dyDescent="0.25">
      <c r="A31" s="11" t="s">
        <v>0</v>
      </c>
      <c r="B31" s="17" t="s">
        <v>120</v>
      </c>
      <c r="C31" s="46" t="s">
        <v>27</v>
      </c>
      <c r="D31" s="42">
        <v>319454</v>
      </c>
      <c r="E31" s="42">
        <v>442190</v>
      </c>
    </row>
    <row r="32" spans="1:5" ht="24" customHeight="1" x14ac:dyDescent="0.25">
      <c r="A32" s="11" t="s">
        <v>0</v>
      </c>
      <c r="B32" s="14" t="s">
        <v>121</v>
      </c>
      <c r="C32" s="45" t="s">
        <v>39</v>
      </c>
      <c r="D32" s="43">
        <f>-SUM(D29:D31)</f>
        <v>-319454</v>
      </c>
      <c r="E32" s="43">
        <f>-SUM(E29:E31)</f>
        <v>-442190</v>
      </c>
    </row>
    <row r="33" spans="1:5" ht="12" customHeight="1" x14ac:dyDescent="0.25">
      <c r="A33" s="11" t="s">
        <v>0</v>
      </c>
      <c r="B33" s="17" t="s">
        <v>122</v>
      </c>
      <c r="C33" s="46" t="s">
        <v>41</v>
      </c>
      <c r="D33" s="42">
        <v>23372</v>
      </c>
      <c r="E33" s="42">
        <v>133242</v>
      </c>
    </row>
    <row r="34" spans="1:5" ht="12" customHeight="1" x14ac:dyDescent="0.25">
      <c r="A34" s="11" t="s">
        <v>0</v>
      </c>
      <c r="B34" s="17" t="s">
        <v>123</v>
      </c>
      <c r="C34" s="46" t="s">
        <v>43</v>
      </c>
      <c r="D34" s="42">
        <v>23161</v>
      </c>
      <c r="E34" s="42">
        <v>11575</v>
      </c>
    </row>
    <row r="35" spans="1:5" ht="24" customHeight="1" x14ac:dyDescent="0.25">
      <c r="A35" s="11" t="s">
        <v>0</v>
      </c>
      <c r="B35" s="17" t="s">
        <v>124</v>
      </c>
      <c r="C35" s="46" t="s">
        <v>125</v>
      </c>
      <c r="D35" s="42"/>
      <c r="E35" s="42"/>
    </row>
    <row r="36" spans="1:5" ht="12" customHeight="1" x14ac:dyDescent="0.25">
      <c r="A36" s="11" t="s">
        <v>0</v>
      </c>
      <c r="B36" s="17" t="s">
        <v>126</v>
      </c>
      <c r="C36" s="46" t="s">
        <v>127</v>
      </c>
      <c r="D36" s="42">
        <v>47231</v>
      </c>
      <c r="E36" s="42">
        <v>607696</v>
      </c>
    </row>
    <row r="37" spans="1:5" ht="12" customHeight="1" x14ac:dyDescent="0.25">
      <c r="A37" s="11" t="s">
        <v>0</v>
      </c>
      <c r="B37" s="17" t="s">
        <v>128</v>
      </c>
      <c r="C37" s="46" t="s">
        <v>129</v>
      </c>
      <c r="D37" s="42">
        <v>81917</v>
      </c>
      <c r="E37" s="42">
        <v>116755</v>
      </c>
    </row>
    <row r="38" spans="1:5" ht="24" customHeight="1" x14ac:dyDescent="0.25">
      <c r="A38" s="11" t="s">
        <v>0</v>
      </c>
      <c r="B38" s="14" t="s">
        <v>130</v>
      </c>
      <c r="C38" s="47">
        <v>100</v>
      </c>
      <c r="D38" s="43">
        <f>D32+D33-D34+D36-D37</f>
        <v>-353929</v>
      </c>
      <c r="E38" s="43">
        <f>E32+E33-E34+E36-E37</f>
        <v>170418</v>
      </c>
    </row>
    <row r="39" spans="1:5" ht="12" customHeight="1" x14ac:dyDescent="0.25">
      <c r="A39" s="11" t="s">
        <v>0</v>
      </c>
      <c r="B39" s="17" t="s">
        <v>131</v>
      </c>
      <c r="C39" s="48">
        <v>101</v>
      </c>
      <c r="D39" s="42"/>
      <c r="E39" s="42">
        <v>-966</v>
      </c>
    </row>
    <row r="40" spans="1:5" ht="24" customHeight="1" x14ac:dyDescent="0.25">
      <c r="A40" s="11" t="s">
        <v>0</v>
      </c>
      <c r="B40" s="14" t="s">
        <v>132</v>
      </c>
      <c r="C40" s="13">
        <v>200</v>
      </c>
      <c r="D40" s="43">
        <f>SUM(D38:D39)</f>
        <v>-353929</v>
      </c>
      <c r="E40" s="43">
        <f>SUM(E38:E39)</f>
        <v>169452</v>
      </c>
    </row>
    <row r="41" spans="1:5" ht="12" customHeight="1" x14ac:dyDescent="0.25">
      <c r="A41" s="11" t="s">
        <v>0</v>
      </c>
      <c r="B41" s="17" t="s">
        <v>133</v>
      </c>
      <c r="C41" s="15">
        <v>201</v>
      </c>
      <c r="D41" s="36"/>
      <c r="E41" s="36"/>
    </row>
    <row r="42" spans="1:5" ht="12" customHeight="1" x14ac:dyDescent="0.25">
      <c r="A42" s="11" t="s">
        <v>0</v>
      </c>
      <c r="B42" s="14" t="s">
        <v>134</v>
      </c>
      <c r="C42" s="13">
        <v>300</v>
      </c>
      <c r="D42" s="38">
        <f>SUM(D40:D41)</f>
        <v>-353929</v>
      </c>
      <c r="E42" s="38">
        <f>SUM(E40:E41)</f>
        <v>169452</v>
      </c>
    </row>
    <row r="43" spans="1:5" ht="12" customHeight="1" x14ac:dyDescent="0.25">
      <c r="A43" s="11" t="s">
        <v>0</v>
      </c>
      <c r="B43" s="17" t="s">
        <v>135</v>
      </c>
      <c r="C43" s="15" t="s">
        <v>0</v>
      </c>
      <c r="D43" s="36"/>
      <c r="E43" s="36"/>
    </row>
    <row r="44" spans="1:5" ht="12" customHeight="1" x14ac:dyDescent="0.25">
      <c r="A44" s="11" t="s">
        <v>0</v>
      </c>
      <c r="B44" s="17" t="s">
        <v>136</v>
      </c>
      <c r="C44" s="15" t="s">
        <v>0</v>
      </c>
      <c r="D44" s="36"/>
      <c r="E44" s="36"/>
    </row>
    <row r="45" spans="1:5" ht="14.25" customHeight="1" x14ac:dyDescent="0.25">
      <c r="A45" s="11" t="s">
        <v>0</v>
      </c>
      <c r="B45" s="14" t="s">
        <v>137</v>
      </c>
      <c r="C45" s="13">
        <v>400</v>
      </c>
      <c r="D45" s="38">
        <f>D56+D62</f>
        <v>0</v>
      </c>
      <c r="E45" s="38">
        <f>E56+E62</f>
        <v>0</v>
      </c>
    </row>
    <row r="46" spans="1:5" ht="12" customHeight="1" x14ac:dyDescent="0.25">
      <c r="A46" s="11" t="s">
        <v>0</v>
      </c>
      <c r="B46" s="60" t="s">
        <v>138</v>
      </c>
      <c r="C46" s="66"/>
      <c r="D46" s="66"/>
      <c r="E46" s="61"/>
    </row>
    <row r="47" spans="1:5" ht="24" customHeight="1" x14ac:dyDescent="0.25">
      <c r="A47" s="11" t="s">
        <v>0</v>
      </c>
      <c r="B47" s="17" t="s">
        <v>139</v>
      </c>
      <c r="C47" s="15">
        <v>410</v>
      </c>
      <c r="D47" s="36"/>
      <c r="E47" s="36"/>
    </row>
    <row r="48" spans="1:5" ht="24" customHeight="1" x14ac:dyDescent="0.25">
      <c r="A48" s="11" t="s">
        <v>0</v>
      </c>
      <c r="B48" s="17" t="s">
        <v>140</v>
      </c>
      <c r="C48" s="15">
        <v>411</v>
      </c>
      <c r="D48" s="36"/>
      <c r="E48" s="36"/>
    </row>
    <row r="49" spans="1:5" ht="12" customHeight="1" x14ac:dyDescent="0.25">
      <c r="A49" s="11" t="s">
        <v>0</v>
      </c>
      <c r="B49" s="17" t="s">
        <v>141</v>
      </c>
      <c r="C49" s="15">
        <v>412</v>
      </c>
      <c r="D49" s="36"/>
      <c r="E49" s="36"/>
    </row>
    <row r="50" spans="1:5" ht="12" customHeight="1" x14ac:dyDescent="0.25">
      <c r="A50" s="11" t="s">
        <v>0</v>
      </c>
      <c r="B50" s="17" t="s">
        <v>142</v>
      </c>
      <c r="C50" s="15">
        <v>413</v>
      </c>
      <c r="D50" s="36"/>
      <c r="E50" s="36"/>
    </row>
    <row r="51" spans="1:5" ht="12" customHeight="1" x14ac:dyDescent="0.25">
      <c r="A51" s="11" t="s">
        <v>0</v>
      </c>
      <c r="B51" s="17" t="s">
        <v>143</v>
      </c>
      <c r="C51" s="15">
        <v>414</v>
      </c>
      <c r="D51" s="36"/>
      <c r="E51" s="36"/>
    </row>
    <row r="52" spans="1:5" ht="12" customHeight="1" x14ac:dyDescent="0.25">
      <c r="A52" s="11" t="s">
        <v>0</v>
      </c>
      <c r="B52" s="17" t="s">
        <v>144</v>
      </c>
      <c r="C52" s="15">
        <v>415</v>
      </c>
      <c r="D52" s="36"/>
      <c r="E52" s="36"/>
    </row>
    <row r="53" spans="1:5" ht="12" customHeight="1" x14ac:dyDescent="0.25">
      <c r="A53" s="11" t="s">
        <v>0</v>
      </c>
      <c r="B53" s="17" t="s">
        <v>145</v>
      </c>
      <c r="C53" s="15">
        <v>416</v>
      </c>
      <c r="D53" s="36"/>
      <c r="E53" s="36"/>
    </row>
    <row r="54" spans="1:5" ht="12" customHeight="1" x14ac:dyDescent="0.25">
      <c r="A54" s="11" t="s">
        <v>0</v>
      </c>
      <c r="B54" s="17" t="s">
        <v>146</v>
      </c>
      <c r="C54" s="15">
        <v>417</v>
      </c>
      <c r="D54" s="36"/>
      <c r="E54" s="36"/>
    </row>
    <row r="55" spans="1:5" ht="12" customHeight="1" x14ac:dyDescent="0.25">
      <c r="A55" s="11" t="s">
        <v>0</v>
      </c>
      <c r="B55" s="17" t="s">
        <v>147</v>
      </c>
      <c r="C55" s="15">
        <v>418</v>
      </c>
      <c r="D55" s="36"/>
      <c r="E55" s="36"/>
    </row>
    <row r="56" spans="1:5" ht="36" customHeight="1" x14ac:dyDescent="0.25">
      <c r="A56" s="11" t="s">
        <v>0</v>
      </c>
      <c r="B56" s="14" t="s">
        <v>148</v>
      </c>
      <c r="C56" s="13">
        <v>420</v>
      </c>
      <c r="D56" s="38">
        <f>SUM(D47:D55)</f>
        <v>0</v>
      </c>
      <c r="E56" s="38">
        <f>SUM(E47:E55)</f>
        <v>0</v>
      </c>
    </row>
    <row r="57" spans="1:5" ht="12" customHeight="1" x14ac:dyDescent="0.25">
      <c r="A57" s="11" t="s">
        <v>0</v>
      </c>
      <c r="B57" s="17" t="s">
        <v>149</v>
      </c>
      <c r="C57" s="15">
        <v>431</v>
      </c>
      <c r="D57" s="36"/>
      <c r="E57" s="36"/>
    </row>
    <row r="58" spans="1:5" ht="24" customHeight="1" x14ac:dyDescent="0.25">
      <c r="A58" s="11" t="s">
        <v>0</v>
      </c>
      <c r="B58" s="17" t="s">
        <v>140</v>
      </c>
      <c r="C58" s="15">
        <v>432</v>
      </c>
      <c r="D58" s="36"/>
      <c r="E58" s="36"/>
    </row>
    <row r="59" spans="1:5" ht="12" customHeight="1" x14ac:dyDescent="0.25">
      <c r="A59" s="11" t="s">
        <v>0</v>
      </c>
      <c r="B59" s="17" t="s">
        <v>150</v>
      </c>
      <c r="C59" s="15">
        <v>433</v>
      </c>
      <c r="D59" s="36"/>
      <c r="E59" s="36"/>
    </row>
    <row r="60" spans="1:5" ht="12" customHeight="1" x14ac:dyDescent="0.25">
      <c r="A60" s="11" t="s">
        <v>0</v>
      </c>
      <c r="B60" s="17" t="s">
        <v>147</v>
      </c>
      <c r="C60" s="15">
        <v>434</v>
      </c>
      <c r="D60" s="36"/>
      <c r="E60" s="36"/>
    </row>
    <row r="61" spans="1:5" ht="24" customHeight="1" x14ac:dyDescent="0.25">
      <c r="A61" s="11" t="s">
        <v>0</v>
      </c>
      <c r="B61" s="17" t="s">
        <v>151</v>
      </c>
      <c r="C61" s="15">
        <v>435</v>
      </c>
      <c r="D61" s="36"/>
      <c r="E61" s="36"/>
    </row>
    <row r="62" spans="1:5" ht="36" customHeight="1" x14ac:dyDescent="0.25">
      <c r="A62" s="11" t="s">
        <v>0</v>
      </c>
      <c r="B62" s="14" t="s">
        <v>152</v>
      </c>
      <c r="C62" s="13">
        <v>440</v>
      </c>
      <c r="D62" s="38">
        <f>SUM(D57:D61)</f>
        <v>0</v>
      </c>
      <c r="E62" s="38">
        <f>SUM(E57:E61)</f>
        <v>0</v>
      </c>
    </row>
    <row r="63" spans="1:5" ht="12" customHeight="1" x14ac:dyDescent="0.25">
      <c r="A63" s="11" t="s">
        <v>0</v>
      </c>
      <c r="B63" s="14" t="s">
        <v>153</v>
      </c>
      <c r="C63" s="13">
        <v>500</v>
      </c>
      <c r="D63" s="38">
        <f>D42+D45</f>
        <v>-353929</v>
      </c>
      <c r="E63" s="38">
        <f>E42+E45</f>
        <v>169452</v>
      </c>
    </row>
    <row r="64" spans="1:5" ht="12" customHeight="1" x14ac:dyDescent="0.25">
      <c r="A64" s="11" t="s">
        <v>0</v>
      </c>
      <c r="B64" s="17" t="s">
        <v>154</v>
      </c>
      <c r="C64" s="15" t="s">
        <v>0</v>
      </c>
      <c r="D64" s="16" t="s">
        <v>0</v>
      </c>
      <c r="E64" s="16" t="s">
        <v>0</v>
      </c>
    </row>
    <row r="65" spans="1:6" ht="12" customHeight="1" x14ac:dyDescent="0.25">
      <c r="A65" s="11" t="s">
        <v>0</v>
      </c>
      <c r="B65" s="17" t="s">
        <v>135</v>
      </c>
      <c r="C65" s="15" t="s">
        <v>0</v>
      </c>
      <c r="D65" s="36"/>
      <c r="E65" s="36"/>
    </row>
    <row r="66" spans="1:6" ht="12" customHeight="1" x14ac:dyDescent="0.25">
      <c r="A66" s="11" t="s">
        <v>0</v>
      </c>
      <c r="B66" s="17" t="s">
        <v>155</v>
      </c>
      <c r="C66" s="15" t="s">
        <v>0</v>
      </c>
      <c r="D66" s="36"/>
      <c r="E66" s="36"/>
    </row>
    <row r="67" spans="1:6" ht="12" customHeight="1" x14ac:dyDescent="0.25">
      <c r="A67" s="11" t="s">
        <v>0</v>
      </c>
      <c r="B67" s="14" t="s">
        <v>156</v>
      </c>
      <c r="C67" s="13">
        <v>600</v>
      </c>
      <c r="D67" s="40">
        <f>D63/792076565*1000</f>
        <v>-0.44683685345494351</v>
      </c>
      <c r="E67" s="40">
        <f>E63/783914130*1000</f>
        <v>0.21616143084447273</v>
      </c>
    </row>
    <row r="68" spans="1:6" ht="12" customHeight="1" x14ac:dyDescent="0.25">
      <c r="A68" s="11" t="s">
        <v>0</v>
      </c>
      <c r="B68" s="60" t="s">
        <v>138</v>
      </c>
      <c r="C68" s="66"/>
      <c r="D68" s="66"/>
      <c r="E68" s="61"/>
    </row>
    <row r="69" spans="1:6" ht="12" customHeight="1" x14ac:dyDescent="0.25">
      <c r="A69" s="11" t="s">
        <v>0</v>
      </c>
      <c r="B69" s="17" t="s">
        <v>157</v>
      </c>
      <c r="C69" s="15" t="s">
        <v>0</v>
      </c>
      <c r="D69" s="16" t="s">
        <v>0</v>
      </c>
      <c r="E69" s="16" t="s">
        <v>0</v>
      </c>
    </row>
    <row r="70" spans="1:6" ht="12" customHeight="1" x14ac:dyDescent="0.25">
      <c r="A70" s="11" t="s">
        <v>0</v>
      </c>
      <c r="B70" s="17" t="s">
        <v>158</v>
      </c>
      <c r="C70" s="15" t="s">
        <v>0</v>
      </c>
      <c r="D70" s="36"/>
      <c r="E70" s="36"/>
    </row>
    <row r="71" spans="1:6" ht="12" customHeight="1" x14ac:dyDescent="0.25">
      <c r="A71" s="11" t="s">
        <v>0</v>
      </c>
      <c r="B71" s="17" t="s">
        <v>159</v>
      </c>
      <c r="C71" s="15" t="s">
        <v>0</v>
      </c>
      <c r="D71" s="36"/>
      <c r="E71" s="36"/>
    </row>
    <row r="72" spans="1:6" ht="12" customHeight="1" x14ac:dyDescent="0.25">
      <c r="A72" s="11" t="s">
        <v>0</v>
      </c>
      <c r="B72" s="17" t="s">
        <v>160</v>
      </c>
      <c r="C72" s="15" t="s">
        <v>0</v>
      </c>
      <c r="D72" s="16" t="s">
        <v>0</v>
      </c>
      <c r="E72" s="16" t="s">
        <v>0</v>
      </c>
    </row>
    <row r="73" spans="1:6" ht="12" customHeight="1" x14ac:dyDescent="0.25">
      <c r="A73" s="11" t="s">
        <v>0</v>
      </c>
      <c r="B73" s="17" t="s">
        <v>158</v>
      </c>
      <c r="C73" s="15" t="s">
        <v>0</v>
      </c>
      <c r="D73" s="36"/>
      <c r="E73" s="36"/>
    </row>
    <row r="74" spans="1:6" ht="12" customHeight="1" x14ac:dyDescent="0.25">
      <c r="A74" s="11" t="s">
        <v>0</v>
      </c>
      <c r="B74" s="17" t="s">
        <v>159</v>
      </c>
      <c r="C74" s="15" t="s">
        <v>0</v>
      </c>
      <c r="D74" s="36"/>
      <c r="E74" s="36"/>
    </row>
    <row r="75" spans="1:6" ht="12" customHeight="1" x14ac:dyDescent="0.25">
      <c r="B75" s="6" t="s">
        <v>0</v>
      </c>
      <c r="C75" s="6" t="s">
        <v>0</v>
      </c>
      <c r="D75" s="6" t="s">
        <v>0</v>
      </c>
      <c r="E75" s="6" t="s">
        <v>0</v>
      </c>
      <c r="F75" s="5"/>
    </row>
    <row r="76" spans="1:6" ht="12" customHeight="1" x14ac:dyDescent="0.25">
      <c r="B76" s="6" t="s">
        <v>0</v>
      </c>
      <c r="C76" s="6" t="s">
        <v>0</v>
      </c>
      <c r="D76" s="6" t="s">
        <v>0</v>
      </c>
      <c r="E76" s="6" t="s">
        <v>0</v>
      </c>
      <c r="F76" s="5"/>
    </row>
    <row r="77" spans="1:6" ht="12" customHeight="1" x14ac:dyDescent="0.25">
      <c r="B77" s="20" t="s">
        <v>104</v>
      </c>
      <c r="C77" s="21" t="s">
        <v>0</v>
      </c>
      <c r="D77" s="20" t="s">
        <v>0</v>
      </c>
      <c r="E77" s="21" t="s">
        <v>0</v>
      </c>
      <c r="F77" s="5"/>
    </row>
    <row r="78" spans="1:6" ht="12" customHeight="1" x14ac:dyDescent="0.25">
      <c r="B78" s="21" t="s">
        <v>105</v>
      </c>
      <c r="C78" s="21" t="s">
        <v>0</v>
      </c>
      <c r="D78" s="22" t="s">
        <v>106</v>
      </c>
      <c r="E78" s="21" t="s">
        <v>0</v>
      </c>
      <c r="F78" s="5"/>
    </row>
    <row r="79" spans="1:6" ht="12" customHeight="1" x14ac:dyDescent="0.25">
      <c r="B79" s="20" t="s">
        <v>107</v>
      </c>
      <c r="C79" s="21" t="s">
        <v>0</v>
      </c>
      <c r="D79" s="20" t="s">
        <v>0</v>
      </c>
      <c r="E79" s="21" t="s">
        <v>0</v>
      </c>
      <c r="F79" s="5"/>
    </row>
    <row r="80" spans="1:6" ht="12" customHeight="1" x14ac:dyDescent="0.25">
      <c r="B80" s="21" t="s">
        <v>108</v>
      </c>
      <c r="C80" s="21" t="s">
        <v>0</v>
      </c>
      <c r="D80" s="22" t="s">
        <v>106</v>
      </c>
      <c r="E80" s="21" t="s">
        <v>0</v>
      </c>
      <c r="F80" s="5"/>
    </row>
    <row r="81" spans="2:6" ht="12" customHeight="1" x14ac:dyDescent="0.25">
      <c r="B81" s="6" t="s">
        <v>109</v>
      </c>
      <c r="C81" s="6" t="s">
        <v>0</v>
      </c>
      <c r="D81" s="6" t="s">
        <v>0</v>
      </c>
      <c r="E81" s="6" t="s">
        <v>0</v>
      </c>
      <c r="F81" s="5"/>
    </row>
    <row r="82" spans="2:6" hidden="1" x14ac:dyDescent="0.25"/>
    <row r="83" spans="2:6" hidden="1" x14ac:dyDescent="0.25"/>
    <row r="84" spans="2:6" hidden="1" x14ac:dyDescent="0.25"/>
    <row r="85" spans="2:6" hidden="1" x14ac:dyDescent="0.25"/>
    <row r="86" spans="2:6" hidden="1" x14ac:dyDescent="0.25"/>
    <row r="87" spans="2:6" hidden="1" x14ac:dyDescent="0.25"/>
    <row r="88" spans="2:6" hidden="1" x14ac:dyDescent="0.25"/>
  </sheetData>
  <mergeCells count="11">
    <mergeCell ref="B8:E8"/>
    <mergeCell ref="B10:E10"/>
    <mergeCell ref="B11:E11"/>
    <mergeCell ref="B46:E46"/>
    <mergeCell ref="B68:E68"/>
    <mergeCell ref="C6:E6"/>
    <mergeCell ref="C1:E1"/>
    <mergeCell ref="C2:E2"/>
    <mergeCell ref="C3:E3"/>
    <mergeCell ref="C4:E4"/>
    <mergeCell ref="C5:E5"/>
  </mergeCells>
  <pageMargins left="0.70866141732283472" right="0.70866141732283472" top="0.74803149606299213" bottom="0.74803149606299213" header="0.31496062992125984" footer="0.31496062992125984"/>
  <pageSetup paperSize="9" scale="8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14"/>
  <sheetViews>
    <sheetView topLeftCell="B74" workbookViewId="0">
      <selection activeCell="D49" sqref="D49"/>
    </sheetView>
  </sheetViews>
  <sheetFormatPr defaultColWidth="8.85546875" defaultRowHeight="15" x14ac:dyDescent="0.25"/>
  <cols>
    <col min="1" max="1" width="2.7109375" style="1" hidden="1" customWidth="1"/>
    <col min="2" max="2" width="51.28515625" style="1" customWidth="1"/>
    <col min="3" max="3" width="10" style="1" customWidth="1"/>
    <col min="4" max="4" width="19" style="1" customWidth="1"/>
    <col min="5" max="5" width="17.28515625" style="1" customWidth="1"/>
    <col min="6" max="6" width="3.28515625" style="1" hidden="1" customWidth="1"/>
    <col min="7" max="16384" width="8.85546875" style="1"/>
  </cols>
  <sheetData>
    <row r="1" spans="1:6" ht="12" customHeight="1" x14ac:dyDescent="0.25">
      <c r="A1" s="2" t="s">
        <v>0</v>
      </c>
      <c r="B1" s="7" t="s">
        <v>0</v>
      </c>
      <c r="C1" s="50" t="s">
        <v>274</v>
      </c>
      <c r="D1" s="50"/>
      <c r="E1" s="50"/>
      <c r="F1" s="5"/>
    </row>
    <row r="2" spans="1:6" ht="12" customHeight="1" x14ac:dyDescent="0.25">
      <c r="A2" s="2" t="s">
        <v>0</v>
      </c>
      <c r="B2" s="7" t="s">
        <v>0</v>
      </c>
      <c r="C2" s="50" t="s">
        <v>2</v>
      </c>
      <c r="D2" s="50"/>
      <c r="E2" s="50"/>
      <c r="F2" s="5"/>
    </row>
    <row r="3" spans="1:6" ht="12" customHeight="1" x14ac:dyDescent="0.25">
      <c r="A3" s="2" t="s">
        <v>0</v>
      </c>
      <c r="B3" s="7" t="s">
        <v>0</v>
      </c>
      <c r="C3" s="50" t="s">
        <v>3</v>
      </c>
      <c r="D3" s="50"/>
      <c r="E3" s="50"/>
      <c r="F3" s="5"/>
    </row>
    <row r="4" spans="1:6" ht="12" customHeight="1" x14ac:dyDescent="0.25">
      <c r="A4" s="2" t="s">
        <v>0</v>
      </c>
      <c r="B4" s="7" t="s">
        <v>0</v>
      </c>
      <c r="C4" s="50" t="s">
        <v>4</v>
      </c>
      <c r="D4" s="50"/>
      <c r="E4" s="50"/>
      <c r="F4" s="5"/>
    </row>
    <row r="5" spans="1:6" ht="12" customHeight="1" x14ac:dyDescent="0.25">
      <c r="A5" s="2" t="s">
        <v>0</v>
      </c>
      <c r="B5" s="7" t="s">
        <v>0</v>
      </c>
      <c r="C5" s="7" t="s">
        <v>0</v>
      </c>
      <c r="D5" s="7" t="s">
        <v>0</v>
      </c>
      <c r="E5" s="4" t="s">
        <v>0</v>
      </c>
      <c r="F5" s="5"/>
    </row>
    <row r="6" spans="1:6" ht="12" customHeight="1" x14ac:dyDescent="0.25">
      <c r="A6" s="2" t="s">
        <v>0</v>
      </c>
      <c r="B6" s="7" t="s">
        <v>0</v>
      </c>
      <c r="C6" s="7" t="s">
        <v>0</v>
      </c>
      <c r="D6" s="7" t="s">
        <v>0</v>
      </c>
      <c r="E6" s="4" t="s">
        <v>0</v>
      </c>
      <c r="F6" s="5"/>
    </row>
    <row r="7" spans="1:6" ht="12" customHeight="1" x14ac:dyDescent="0.25">
      <c r="A7" s="2" t="s">
        <v>0</v>
      </c>
      <c r="B7" s="7" t="s">
        <v>0</v>
      </c>
      <c r="C7" s="7" t="s">
        <v>0</v>
      </c>
      <c r="D7" s="7" t="s">
        <v>0</v>
      </c>
      <c r="E7" s="4" t="s">
        <v>165</v>
      </c>
      <c r="F7" s="5"/>
    </row>
    <row r="8" spans="1:6" ht="12" customHeight="1" x14ac:dyDescent="0.25">
      <c r="A8" s="2" t="s">
        <v>0</v>
      </c>
      <c r="B8" s="7" t="s">
        <v>0</v>
      </c>
      <c r="C8" s="7" t="s">
        <v>0</v>
      </c>
      <c r="D8" s="7" t="s">
        <v>0</v>
      </c>
      <c r="E8" s="4" t="s">
        <v>0</v>
      </c>
      <c r="F8" s="5"/>
    </row>
    <row r="9" spans="1:6" ht="12" customHeight="1" x14ac:dyDescent="0.25">
      <c r="A9" s="2" t="s">
        <v>0</v>
      </c>
      <c r="B9" s="51" t="s">
        <v>6</v>
      </c>
      <c r="C9" s="51"/>
      <c r="D9" s="51"/>
      <c r="E9" s="51"/>
      <c r="F9" s="5"/>
    </row>
    <row r="10" spans="1:6" ht="12" customHeight="1" x14ac:dyDescent="0.25">
      <c r="A10" s="2" t="s">
        <v>0</v>
      </c>
      <c r="B10" s="23" t="s">
        <v>0</v>
      </c>
      <c r="C10" s="7" t="s">
        <v>0</v>
      </c>
      <c r="D10" s="7" t="s">
        <v>0</v>
      </c>
      <c r="E10" s="7" t="s">
        <v>0</v>
      </c>
      <c r="F10" s="5"/>
    </row>
    <row r="11" spans="1:6" ht="14.25" customHeight="1" x14ac:dyDescent="0.25">
      <c r="A11" s="2" t="s">
        <v>0</v>
      </c>
      <c r="B11" s="53" t="s">
        <v>166</v>
      </c>
      <c r="C11" s="53"/>
      <c r="D11" s="53"/>
      <c r="E11" s="53"/>
      <c r="F11" s="5"/>
    </row>
    <row r="12" spans="1:6" ht="12" customHeight="1" x14ac:dyDescent="0.25">
      <c r="A12" s="2" t="s">
        <v>0</v>
      </c>
      <c r="B12" s="54" t="s">
        <v>303</v>
      </c>
      <c r="C12" s="54"/>
      <c r="D12" s="54"/>
      <c r="E12" s="54"/>
      <c r="F12" s="5"/>
    </row>
    <row r="13" spans="1:6" ht="12" customHeight="1" x14ac:dyDescent="0.25">
      <c r="A13" s="2" t="s">
        <v>0</v>
      </c>
      <c r="B13" s="10" t="s">
        <v>0</v>
      </c>
      <c r="C13" s="7" t="s">
        <v>0</v>
      </c>
      <c r="D13" s="7" t="s">
        <v>0</v>
      </c>
      <c r="E13" s="7" t="s">
        <v>0</v>
      </c>
      <c r="F13" s="5"/>
    </row>
    <row r="14" spans="1:6" ht="12" customHeight="1" x14ac:dyDescent="0.25">
      <c r="A14" s="2" t="s">
        <v>0</v>
      </c>
      <c r="B14" s="7" t="s">
        <v>0</v>
      </c>
      <c r="C14" s="7" t="s">
        <v>0</v>
      </c>
      <c r="D14" s="7" t="s">
        <v>0</v>
      </c>
      <c r="E14" s="4" t="s">
        <v>167</v>
      </c>
      <c r="F14" s="5"/>
    </row>
    <row r="15" spans="1:6" hidden="1" x14ac:dyDescent="0.25"/>
    <row r="16" spans="1:6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idden="1" x14ac:dyDescent="0.25"/>
    <row r="24" spans="1:5" hidden="1" x14ac:dyDescent="0.25"/>
    <row r="25" spans="1:5" hidden="1" x14ac:dyDescent="0.25"/>
    <row r="26" spans="1:5" hidden="1" x14ac:dyDescent="0.25"/>
    <row r="27" spans="1:5" hidden="1" x14ac:dyDescent="0.25"/>
    <row r="28" spans="1:5" hidden="1" x14ac:dyDescent="0.25"/>
    <row r="29" spans="1:5" ht="24" customHeight="1" x14ac:dyDescent="0.25">
      <c r="A29" s="24" t="s">
        <v>0</v>
      </c>
      <c r="B29" s="25" t="s">
        <v>275</v>
      </c>
      <c r="C29" s="25" t="s">
        <v>13</v>
      </c>
      <c r="D29" s="25" t="s">
        <v>114</v>
      </c>
      <c r="E29" s="25" t="s">
        <v>115</v>
      </c>
    </row>
    <row r="30" spans="1:5" hidden="1" x14ac:dyDescent="0.25"/>
    <row r="31" spans="1:5" ht="12" customHeight="1" x14ac:dyDescent="0.25">
      <c r="A31" s="24" t="s">
        <v>0</v>
      </c>
      <c r="B31" s="70" t="s">
        <v>276</v>
      </c>
      <c r="C31" s="71"/>
      <c r="D31" s="71"/>
      <c r="E31" s="72"/>
    </row>
    <row r="32" spans="1:5" ht="24" customHeight="1" x14ac:dyDescent="0.25">
      <c r="A32" s="24" t="s">
        <v>0</v>
      </c>
      <c r="B32" s="26" t="s">
        <v>168</v>
      </c>
      <c r="C32" s="27" t="s">
        <v>19</v>
      </c>
      <c r="D32" s="38">
        <f>SUM(D34:D39)</f>
        <v>312177</v>
      </c>
      <c r="E32" s="38">
        <f>SUM(E34:E39)</f>
        <v>507754</v>
      </c>
    </row>
    <row r="33" spans="1:5" ht="12" customHeight="1" x14ac:dyDescent="0.25">
      <c r="A33" s="24" t="s">
        <v>0</v>
      </c>
      <c r="B33" s="67" t="s">
        <v>138</v>
      </c>
      <c r="C33" s="68"/>
      <c r="D33" s="68"/>
      <c r="E33" s="69"/>
    </row>
    <row r="34" spans="1:5" ht="12" customHeight="1" x14ac:dyDescent="0.25">
      <c r="A34" s="24" t="s">
        <v>0</v>
      </c>
      <c r="B34" s="28" t="s">
        <v>169</v>
      </c>
      <c r="C34" s="29" t="s">
        <v>21</v>
      </c>
      <c r="D34" s="36"/>
      <c r="E34" s="36"/>
    </row>
    <row r="35" spans="1:5" ht="12" customHeight="1" x14ac:dyDescent="0.25">
      <c r="A35" s="24" t="s">
        <v>0</v>
      </c>
      <c r="B35" s="28" t="s">
        <v>170</v>
      </c>
      <c r="C35" s="29" t="s">
        <v>23</v>
      </c>
      <c r="D35" s="36">
        <v>16039</v>
      </c>
      <c r="E35" s="36">
        <v>20018</v>
      </c>
    </row>
    <row r="36" spans="1:5" ht="12" customHeight="1" x14ac:dyDescent="0.25">
      <c r="A36" s="24" t="s">
        <v>0</v>
      </c>
      <c r="B36" s="28" t="s">
        <v>171</v>
      </c>
      <c r="C36" s="29" t="s">
        <v>25</v>
      </c>
      <c r="D36" s="36">
        <v>18729</v>
      </c>
      <c r="E36" s="36">
        <v>106859</v>
      </c>
    </row>
    <row r="37" spans="1:5" ht="12" customHeight="1" x14ac:dyDescent="0.25">
      <c r="A37" s="24" t="s">
        <v>0</v>
      </c>
      <c r="B37" s="28" t="s">
        <v>172</v>
      </c>
      <c r="C37" s="29" t="s">
        <v>27</v>
      </c>
      <c r="D37" s="36"/>
      <c r="E37" s="36"/>
    </row>
    <row r="38" spans="1:5" ht="12" customHeight="1" x14ac:dyDescent="0.25">
      <c r="A38" s="24" t="s">
        <v>0</v>
      </c>
      <c r="B38" s="28" t="s">
        <v>173</v>
      </c>
      <c r="C38" s="29" t="s">
        <v>29</v>
      </c>
      <c r="D38" s="36"/>
      <c r="E38" s="36">
        <v>6525</v>
      </c>
    </row>
    <row r="39" spans="1:5" ht="12" customHeight="1" x14ac:dyDescent="0.25">
      <c r="A39" s="24" t="s">
        <v>0</v>
      </c>
      <c r="B39" s="28" t="s">
        <v>174</v>
      </c>
      <c r="C39" s="29" t="s">
        <v>31</v>
      </c>
      <c r="D39" s="36">
        <v>277409</v>
      </c>
      <c r="E39" s="36">
        <v>374352</v>
      </c>
    </row>
    <row r="40" spans="1:5" ht="24" customHeight="1" x14ac:dyDescent="0.25">
      <c r="A40" s="24" t="s">
        <v>0</v>
      </c>
      <c r="B40" s="26" t="s">
        <v>175</v>
      </c>
      <c r="C40" s="27" t="s">
        <v>39</v>
      </c>
      <c r="D40" s="38">
        <f>SUM(D42:D48)</f>
        <v>-693327</v>
      </c>
      <c r="E40" s="38">
        <f>SUM(E42:E48)</f>
        <v>-1220466</v>
      </c>
    </row>
    <row r="41" spans="1:5" ht="12" customHeight="1" x14ac:dyDescent="0.25">
      <c r="A41" s="24" t="s">
        <v>0</v>
      </c>
      <c r="B41" s="67" t="s">
        <v>138</v>
      </c>
      <c r="C41" s="68"/>
      <c r="D41" s="68"/>
      <c r="E41" s="69"/>
    </row>
    <row r="42" spans="1:5" ht="12" customHeight="1" x14ac:dyDescent="0.25">
      <c r="A42" s="24" t="s">
        <v>0</v>
      </c>
      <c r="B42" s="28" t="s">
        <v>176</v>
      </c>
      <c r="C42" s="29" t="s">
        <v>41</v>
      </c>
      <c r="D42" s="36">
        <v>-166704</v>
      </c>
      <c r="E42" s="36">
        <v>-272043</v>
      </c>
    </row>
    <row r="43" spans="1:5" ht="12" customHeight="1" x14ac:dyDescent="0.25">
      <c r="A43" s="24" t="s">
        <v>0</v>
      </c>
      <c r="B43" s="28" t="s">
        <v>177</v>
      </c>
      <c r="C43" s="29" t="s">
        <v>43</v>
      </c>
      <c r="D43" s="36">
        <v>-28818</v>
      </c>
      <c r="E43" s="36">
        <v>-29556</v>
      </c>
    </row>
    <row r="44" spans="1:5" ht="12" customHeight="1" x14ac:dyDescent="0.25">
      <c r="A44" s="24" t="s">
        <v>0</v>
      </c>
      <c r="B44" s="28" t="s">
        <v>178</v>
      </c>
      <c r="C44" s="29" t="s">
        <v>125</v>
      </c>
      <c r="D44" s="36">
        <v>-250607</v>
      </c>
      <c r="E44" s="36">
        <v>-386895</v>
      </c>
    </row>
    <row r="45" spans="1:5" ht="12" customHeight="1" x14ac:dyDescent="0.25">
      <c r="A45" s="24" t="s">
        <v>0</v>
      </c>
      <c r="B45" s="28" t="s">
        <v>179</v>
      </c>
      <c r="C45" s="29" t="s">
        <v>127</v>
      </c>
      <c r="D45" s="36"/>
      <c r="E45" s="36"/>
    </row>
    <row r="46" spans="1:5" ht="12" customHeight="1" x14ac:dyDescent="0.25">
      <c r="A46" s="24" t="s">
        <v>0</v>
      </c>
      <c r="B46" s="28" t="s">
        <v>180</v>
      </c>
      <c r="C46" s="29" t="s">
        <v>129</v>
      </c>
      <c r="D46" s="36"/>
      <c r="E46" s="36"/>
    </row>
    <row r="47" spans="1:5" ht="12" customHeight="1" x14ac:dyDescent="0.25">
      <c r="A47" s="24" t="s">
        <v>0</v>
      </c>
      <c r="B47" s="28" t="s">
        <v>181</v>
      </c>
      <c r="C47" s="29" t="s">
        <v>182</v>
      </c>
      <c r="D47" s="36">
        <v>-89773</v>
      </c>
      <c r="E47" s="36">
        <v>-385322</v>
      </c>
    </row>
    <row r="48" spans="1:5" ht="12" customHeight="1" x14ac:dyDescent="0.25">
      <c r="A48" s="24" t="s">
        <v>0</v>
      </c>
      <c r="B48" s="28" t="s">
        <v>183</v>
      </c>
      <c r="C48" s="29" t="s">
        <v>184</v>
      </c>
      <c r="D48" s="36">
        <v>-157425</v>
      </c>
      <c r="E48" s="36">
        <v>-146650</v>
      </c>
    </row>
    <row r="49" spans="1:5" ht="24" customHeight="1" x14ac:dyDescent="0.25">
      <c r="A49" s="24" t="s">
        <v>0</v>
      </c>
      <c r="B49" s="26" t="s">
        <v>185</v>
      </c>
      <c r="C49" s="27" t="s">
        <v>186</v>
      </c>
      <c r="D49" s="38">
        <f>D32+D40</f>
        <v>-381150</v>
      </c>
      <c r="E49" s="38">
        <f>E32+E40</f>
        <v>-712712</v>
      </c>
    </row>
    <row r="50" spans="1:5" ht="12" customHeight="1" x14ac:dyDescent="0.25">
      <c r="A50" s="24" t="s">
        <v>0</v>
      </c>
      <c r="B50" s="70" t="s">
        <v>277</v>
      </c>
      <c r="C50" s="71"/>
      <c r="D50" s="71"/>
      <c r="E50" s="72"/>
    </row>
    <row r="51" spans="1:5" ht="24" customHeight="1" x14ac:dyDescent="0.25">
      <c r="A51" s="24" t="s">
        <v>0</v>
      </c>
      <c r="B51" s="26" t="s">
        <v>278</v>
      </c>
      <c r="C51" s="27" t="s">
        <v>187</v>
      </c>
      <c r="D51" s="38">
        <f>SUM(D53:D64)</f>
        <v>31429</v>
      </c>
      <c r="E51" s="38">
        <f>SUM(E53:E64)</f>
        <v>11824431</v>
      </c>
    </row>
    <row r="52" spans="1:5" ht="12" customHeight="1" x14ac:dyDescent="0.25">
      <c r="A52" s="24" t="s">
        <v>0</v>
      </c>
      <c r="B52" s="67" t="s">
        <v>138</v>
      </c>
      <c r="C52" s="68"/>
      <c r="D52" s="68"/>
      <c r="E52" s="69"/>
    </row>
    <row r="53" spans="1:5" ht="12" customHeight="1" x14ac:dyDescent="0.25">
      <c r="A53" s="24" t="s">
        <v>0</v>
      </c>
      <c r="B53" s="28" t="s">
        <v>188</v>
      </c>
      <c r="C53" s="29" t="s">
        <v>189</v>
      </c>
      <c r="D53" s="36">
        <v>15000</v>
      </c>
      <c r="E53" s="36"/>
    </row>
    <row r="54" spans="1:5" ht="12" customHeight="1" x14ac:dyDescent="0.25">
      <c r="A54" s="24" t="s">
        <v>0</v>
      </c>
      <c r="B54" s="28" t="s">
        <v>279</v>
      </c>
      <c r="C54" s="29" t="s">
        <v>190</v>
      </c>
      <c r="D54" s="36"/>
      <c r="E54" s="36"/>
    </row>
    <row r="55" spans="1:5" ht="12" customHeight="1" x14ac:dyDescent="0.25">
      <c r="A55" s="24" t="s">
        <v>0</v>
      </c>
      <c r="B55" s="28" t="s">
        <v>191</v>
      </c>
      <c r="C55" s="29" t="s">
        <v>192</v>
      </c>
      <c r="D55" s="36"/>
      <c r="E55" s="36"/>
    </row>
    <row r="56" spans="1:5" ht="24" customHeight="1" x14ac:dyDescent="0.25">
      <c r="A56" s="24" t="s">
        <v>0</v>
      </c>
      <c r="B56" s="28" t="s">
        <v>193</v>
      </c>
      <c r="C56" s="29" t="s">
        <v>194</v>
      </c>
      <c r="D56" s="36"/>
      <c r="E56" s="36"/>
    </row>
    <row r="57" spans="1:5" ht="12" customHeight="1" x14ac:dyDescent="0.25">
      <c r="A57" s="24" t="s">
        <v>0</v>
      </c>
      <c r="B57" s="28" t="s">
        <v>195</v>
      </c>
      <c r="C57" s="29" t="s">
        <v>196</v>
      </c>
      <c r="D57" s="36"/>
      <c r="E57" s="36"/>
    </row>
    <row r="58" spans="1:5" ht="12" customHeight="1" x14ac:dyDescent="0.25">
      <c r="A58" s="24" t="s">
        <v>0</v>
      </c>
      <c r="B58" s="28" t="s">
        <v>197</v>
      </c>
      <c r="C58" s="29" t="s">
        <v>198</v>
      </c>
      <c r="D58" s="36"/>
      <c r="E58" s="36"/>
    </row>
    <row r="59" spans="1:5" ht="12" customHeight="1" x14ac:dyDescent="0.25">
      <c r="A59" s="24" t="s">
        <v>0</v>
      </c>
      <c r="B59" s="28" t="s">
        <v>280</v>
      </c>
      <c r="C59" s="29" t="s">
        <v>200</v>
      </c>
      <c r="D59" s="36"/>
      <c r="E59" s="36"/>
    </row>
    <row r="60" spans="1:5" ht="12" customHeight="1" x14ac:dyDescent="0.25">
      <c r="A60" s="24" t="s">
        <v>0</v>
      </c>
      <c r="B60" s="28" t="s">
        <v>199</v>
      </c>
      <c r="C60" s="29" t="s">
        <v>202</v>
      </c>
      <c r="D60" s="36"/>
      <c r="E60" s="36"/>
    </row>
    <row r="61" spans="1:5" ht="13.5" customHeight="1" x14ac:dyDescent="0.25">
      <c r="A61" s="24" t="s">
        <v>0</v>
      </c>
      <c r="B61" s="28" t="s">
        <v>201</v>
      </c>
      <c r="C61" s="29" t="s">
        <v>204</v>
      </c>
      <c r="D61" s="36"/>
      <c r="E61" s="36"/>
    </row>
    <row r="62" spans="1:5" ht="12" customHeight="1" x14ac:dyDescent="0.25">
      <c r="A62" s="24" t="s">
        <v>0</v>
      </c>
      <c r="B62" s="28" t="s">
        <v>203</v>
      </c>
      <c r="C62" s="29" t="s">
        <v>205</v>
      </c>
      <c r="D62" s="36"/>
      <c r="E62" s="36"/>
    </row>
    <row r="63" spans="1:5" ht="12" customHeight="1" x14ac:dyDescent="0.25">
      <c r="A63" s="24" t="s">
        <v>0</v>
      </c>
      <c r="B63" s="28" t="s">
        <v>173</v>
      </c>
      <c r="C63" s="29" t="s">
        <v>206</v>
      </c>
      <c r="D63" s="36"/>
      <c r="E63" s="36"/>
    </row>
    <row r="64" spans="1:5" ht="12" customHeight="1" x14ac:dyDescent="0.25">
      <c r="A64" s="24" t="s">
        <v>0</v>
      </c>
      <c r="B64" s="28" t="s">
        <v>174</v>
      </c>
      <c r="C64" s="29" t="s">
        <v>281</v>
      </c>
      <c r="D64" s="36">
        <v>16429</v>
      </c>
      <c r="E64" s="36">
        <v>11824431</v>
      </c>
    </row>
    <row r="65" spans="1:5" ht="24" customHeight="1" x14ac:dyDescent="0.25">
      <c r="A65" s="24" t="s">
        <v>0</v>
      </c>
      <c r="B65" s="26" t="s">
        <v>282</v>
      </c>
      <c r="C65" s="27" t="s">
        <v>207</v>
      </c>
      <c r="D65" s="38">
        <f>SUM(D67:D79)</f>
        <v>-3752899</v>
      </c>
      <c r="E65" s="38">
        <f>SUM(E67:E79)</f>
        <v>-12637295</v>
      </c>
    </row>
    <row r="66" spans="1:5" ht="12" customHeight="1" x14ac:dyDescent="0.25">
      <c r="A66" s="24" t="s">
        <v>0</v>
      </c>
      <c r="B66" s="67" t="s">
        <v>138</v>
      </c>
      <c r="C66" s="68"/>
      <c r="D66" s="68"/>
      <c r="E66" s="69"/>
    </row>
    <row r="67" spans="1:5" ht="12" customHeight="1" x14ac:dyDescent="0.25">
      <c r="A67" s="24" t="s">
        <v>0</v>
      </c>
      <c r="B67" s="28" t="s">
        <v>208</v>
      </c>
      <c r="C67" s="29" t="s">
        <v>209</v>
      </c>
      <c r="D67" s="36">
        <v>-181504</v>
      </c>
      <c r="E67" s="36">
        <v>-2018652</v>
      </c>
    </row>
    <row r="68" spans="1:5" ht="12" customHeight="1" x14ac:dyDescent="0.25">
      <c r="A68" s="24" t="s">
        <v>0</v>
      </c>
      <c r="B68" s="28" t="s">
        <v>210</v>
      </c>
      <c r="C68" s="29" t="s">
        <v>211</v>
      </c>
      <c r="D68" s="36"/>
      <c r="E68" s="36">
        <v>-1580</v>
      </c>
    </row>
    <row r="69" spans="1:5" ht="12" customHeight="1" x14ac:dyDescent="0.25">
      <c r="A69" s="24" t="s">
        <v>0</v>
      </c>
      <c r="B69" s="28" t="s">
        <v>212</v>
      </c>
      <c r="C69" s="29" t="s">
        <v>213</v>
      </c>
      <c r="D69" s="36">
        <v>-3571395</v>
      </c>
      <c r="E69" s="36">
        <v>-5758779</v>
      </c>
    </row>
    <row r="70" spans="1:5" ht="24" customHeight="1" x14ac:dyDescent="0.25">
      <c r="A70" s="24" t="s">
        <v>0</v>
      </c>
      <c r="B70" s="28" t="s">
        <v>214</v>
      </c>
      <c r="C70" s="29" t="s">
        <v>215</v>
      </c>
      <c r="D70" s="36"/>
      <c r="E70" s="36"/>
    </row>
    <row r="71" spans="1:5" ht="12" customHeight="1" x14ac:dyDescent="0.25">
      <c r="A71" s="24" t="s">
        <v>0</v>
      </c>
      <c r="B71" s="28" t="s">
        <v>216</v>
      </c>
      <c r="C71" s="29" t="s">
        <v>217</v>
      </c>
      <c r="D71" s="36"/>
      <c r="E71" s="36"/>
    </row>
    <row r="72" spans="1:5" ht="12" customHeight="1" x14ac:dyDescent="0.25">
      <c r="A72" s="24" t="s">
        <v>0</v>
      </c>
      <c r="B72" s="28" t="s">
        <v>218</v>
      </c>
      <c r="C72" s="29" t="s">
        <v>219</v>
      </c>
      <c r="D72" s="36"/>
      <c r="E72" s="36"/>
    </row>
    <row r="73" spans="1:5" ht="12" customHeight="1" x14ac:dyDescent="0.25">
      <c r="A73" s="24" t="s">
        <v>0</v>
      </c>
      <c r="B73" s="28" t="s">
        <v>283</v>
      </c>
      <c r="C73" s="29" t="s">
        <v>221</v>
      </c>
      <c r="D73" s="36"/>
      <c r="E73" s="36">
        <v>-4458284</v>
      </c>
    </row>
    <row r="74" spans="1:5" ht="12" customHeight="1" x14ac:dyDescent="0.25">
      <c r="A74" s="24" t="s">
        <v>0</v>
      </c>
      <c r="B74" s="28" t="s">
        <v>179</v>
      </c>
      <c r="C74" s="29" t="s">
        <v>223</v>
      </c>
      <c r="D74" s="36"/>
      <c r="E74" s="36"/>
    </row>
    <row r="75" spans="1:5" ht="12" customHeight="1" x14ac:dyDescent="0.25">
      <c r="A75" s="24" t="s">
        <v>0</v>
      </c>
      <c r="B75" s="28" t="s">
        <v>220</v>
      </c>
      <c r="C75" s="29" t="s">
        <v>224</v>
      </c>
      <c r="D75" s="36"/>
      <c r="E75" s="36"/>
    </row>
    <row r="76" spans="1:5" ht="12" customHeight="1" x14ac:dyDescent="0.25">
      <c r="A76" s="24" t="s">
        <v>0</v>
      </c>
      <c r="B76" s="28" t="s">
        <v>222</v>
      </c>
      <c r="C76" s="29" t="s">
        <v>226</v>
      </c>
      <c r="D76" s="36"/>
      <c r="E76" s="36">
        <v>-400000</v>
      </c>
    </row>
    <row r="77" spans="1:5" ht="13.5" customHeight="1" x14ac:dyDescent="0.25">
      <c r="A77" s="24" t="s">
        <v>0</v>
      </c>
      <c r="B77" s="28" t="s">
        <v>201</v>
      </c>
      <c r="C77" s="29" t="s">
        <v>227</v>
      </c>
      <c r="D77" s="36"/>
      <c r="E77" s="36"/>
    </row>
    <row r="78" spans="1:5" ht="12" customHeight="1" x14ac:dyDescent="0.25">
      <c r="A78" s="24" t="s">
        <v>0</v>
      </c>
      <c r="B78" s="28" t="s">
        <v>225</v>
      </c>
      <c r="C78" s="29" t="s">
        <v>284</v>
      </c>
      <c r="D78" s="36"/>
      <c r="E78" s="36"/>
    </row>
    <row r="79" spans="1:5" ht="12" customHeight="1" x14ac:dyDescent="0.25">
      <c r="A79" s="24" t="s">
        <v>0</v>
      </c>
      <c r="B79" s="28" t="s">
        <v>183</v>
      </c>
      <c r="C79" s="29" t="s">
        <v>285</v>
      </c>
      <c r="D79" s="36"/>
      <c r="E79" s="36"/>
    </row>
    <row r="80" spans="1:5" ht="24" customHeight="1" x14ac:dyDescent="0.25">
      <c r="A80" s="24" t="s">
        <v>0</v>
      </c>
      <c r="B80" s="26" t="s">
        <v>228</v>
      </c>
      <c r="C80" s="27" t="s">
        <v>229</v>
      </c>
      <c r="D80" s="38">
        <f>D51+D65</f>
        <v>-3721470</v>
      </c>
      <c r="E80" s="38">
        <f>E51+E65</f>
        <v>-812864</v>
      </c>
    </row>
    <row r="81" spans="1:5" ht="12" customHeight="1" x14ac:dyDescent="0.25">
      <c r="A81" s="24" t="s">
        <v>0</v>
      </c>
      <c r="B81" s="70" t="s">
        <v>286</v>
      </c>
      <c r="C81" s="71"/>
      <c r="D81" s="71"/>
      <c r="E81" s="72"/>
    </row>
    <row r="82" spans="1:5" ht="24" customHeight="1" x14ac:dyDescent="0.25">
      <c r="A82" s="24" t="s">
        <v>0</v>
      </c>
      <c r="B82" s="26" t="s">
        <v>230</v>
      </c>
      <c r="C82" s="27" t="s">
        <v>231</v>
      </c>
      <c r="D82" s="38">
        <f>SUM(D84:D87)</f>
        <v>4134347</v>
      </c>
      <c r="E82" s="38">
        <f>SUM(E84:E87)</f>
        <v>0</v>
      </c>
    </row>
    <row r="83" spans="1:5" ht="12" customHeight="1" x14ac:dyDescent="0.25">
      <c r="A83" s="24" t="s">
        <v>0</v>
      </c>
      <c r="B83" s="67" t="s">
        <v>138</v>
      </c>
      <c r="C83" s="68"/>
      <c r="D83" s="68"/>
      <c r="E83" s="69"/>
    </row>
    <row r="84" spans="1:5" ht="12" customHeight="1" x14ac:dyDescent="0.25">
      <c r="A84" s="24" t="s">
        <v>0</v>
      </c>
      <c r="B84" s="28" t="s">
        <v>287</v>
      </c>
      <c r="C84" s="29" t="s">
        <v>232</v>
      </c>
      <c r="D84" s="36">
        <v>4134347</v>
      </c>
      <c r="E84" s="36"/>
    </row>
    <row r="85" spans="1:5" ht="12" customHeight="1" x14ac:dyDescent="0.25">
      <c r="A85" s="24" t="s">
        <v>0</v>
      </c>
      <c r="B85" s="28" t="s">
        <v>288</v>
      </c>
      <c r="C85" s="29" t="s">
        <v>233</v>
      </c>
      <c r="D85" s="36"/>
      <c r="E85" s="36"/>
    </row>
    <row r="86" spans="1:5" ht="12" customHeight="1" x14ac:dyDescent="0.25">
      <c r="A86" s="24" t="s">
        <v>0</v>
      </c>
      <c r="B86" s="28" t="s">
        <v>173</v>
      </c>
      <c r="C86" s="29" t="s">
        <v>234</v>
      </c>
      <c r="D86" s="36"/>
      <c r="E86" s="36"/>
    </row>
    <row r="87" spans="1:5" ht="12" customHeight="1" x14ac:dyDescent="0.25">
      <c r="A87" s="24" t="s">
        <v>0</v>
      </c>
      <c r="B87" s="28" t="s">
        <v>174</v>
      </c>
      <c r="C87" s="29" t="s">
        <v>235</v>
      </c>
      <c r="D87" s="36"/>
      <c r="E87" s="36"/>
    </row>
    <row r="88" spans="1:5" ht="24" customHeight="1" x14ac:dyDescent="0.25">
      <c r="A88" s="24" t="s">
        <v>0</v>
      </c>
      <c r="B88" s="26" t="s">
        <v>236</v>
      </c>
      <c r="C88" s="30">
        <v>100</v>
      </c>
      <c r="D88" s="38">
        <f>SUM(D90:D94)</f>
        <v>0</v>
      </c>
      <c r="E88" s="38">
        <f>SUM(E90:E94)</f>
        <v>0</v>
      </c>
    </row>
    <row r="89" spans="1:5" ht="12" customHeight="1" x14ac:dyDescent="0.25">
      <c r="A89" s="24" t="s">
        <v>0</v>
      </c>
      <c r="B89" s="67" t="s">
        <v>138</v>
      </c>
      <c r="C89" s="68"/>
      <c r="D89" s="68"/>
      <c r="E89" s="69"/>
    </row>
    <row r="90" spans="1:5" ht="12" customHeight="1" x14ac:dyDescent="0.25">
      <c r="A90" s="24" t="s">
        <v>0</v>
      </c>
      <c r="B90" s="28" t="s">
        <v>237</v>
      </c>
      <c r="C90" s="31">
        <v>101</v>
      </c>
      <c r="D90" s="36"/>
      <c r="E90" s="36"/>
    </row>
    <row r="91" spans="1:5" ht="12" customHeight="1" x14ac:dyDescent="0.25">
      <c r="A91" s="24" t="s">
        <v>0</v>
      </c>
      <c r="B91" s="28" t="s">
        <v>179</v>
      </c>
      <c r="C91" s="31">
        <v>102</v>
      </c>
      <c r="D91" s="36"/>
      <c r="E91" s="36"/>
    </row>
    <row r="92" spans="1:5" ht="12" customHeight="1" x14ac:dyDescent="0.25">
      <c r="A92" s="24" t="s">
        <v>0</v>
      </c>
      <c r="B92" s="28" t="s">
        <v>238</v>
      </c>
      <c r="C92" s="31">
        <v>103</v>
      </c>
      <c r="D92" s="36"/>
      <c r="E92" s="36"/>
    </row>
    <row r="93" spans="1:5" ht="12" customHeight="1" x14ac:dyDescent="0.25">
      <c r="A93" s="24" t="s">
        <v>0</v>
      </c>
      <c r="B93" s="28" t="s">
        <v>239</v>
      </c>
      <c r="C93" s="31">
        <v>104</v>
      </c>
      <c r="D93" s="36"/>
      <c r="E93" s="36"/>
    </row>
    <row r="94" spans="1:5" ht="12" customHeight="1" x14ac:dyDescent="0.25">
      <c r="A94" s="24" t="s">
        <v>0</v>
      </c>
      <c r="B94" s="28" t="s">
        <v>240</v>
      </c>
      <c r="C94" s="31">
        <v>105</v>
      </c>
      <c r="D94" s="36"/>
      <c r="E94" s="36"/>
    </row>
    <row r="95" spans="1:5" ht="24" customHeight="1" x14ac:dyDescent="0.25">
      <c r="A95" s="24" t="s">
        <v>0</v>
      </c>
      <c r="B95" s="26" t="s">
        <v>241</v>
      </c>
      <c r="C95" s="30">
        <v>110</v>
      </c>
      <c r="D95" s="38">
        <f>D82-D88</f>
        <v>4134347</v>
      </c>
      <c r="E95" s="38">
        <f>E82-E88</f>
        <v>0</v>
      </c>
    </row>
    <row r="96" spans="1:5" ht="12" customHeight="1" x14ac:dyDescent="0.25">
      <c r="A96" s="24" t="s">
        <v>0</v>
      </c>
      <c r="B96" s="26" t="s">
        <v>242</v>
      </c>
      <c r="C96" s="30">
        <v>120</v>
      </c>
      <c r="D96" s="37">
        <v>-1703</v>
      </c>
      <c r="E96" s="37">
        <v>7319</v>
      </c>
    </row>
    <row r="97" spans="1:6" ht="24" customHeight="1" x14ac:dyDescent="0.25">
      <c r="A97" s="24" t="s">
        <v>0</v>
      </c>
      <c r="B97" s="26" t="s">
        <v>289</v>
      </c>
      <c r="C97" s="30">
        <v>130</v>
      </c>
      <c r="D97" s="37"/>
      <c r="E97" s="37"/>
    </row>
    <row r="98" spans="1:6" ht="24" customHeight="1" x14ac:dyDescent="0.25">
      <c r="A98" s="24" t="s">
        <v>0</v>
      </c>
      <c r="B98" s="26" t="s">
        <v>290</v>
      </c>
      <c r="C98" s="30">
        <v>140</v>
      </c>
      <c r="D98" s="38">
        <f>D49+D80+D95+D96+D97</f>
        <v>30024</v>
      </c>
      <c r="E98" s="38">
        <f>E49+E80+E95+E96+E97</f>
        <v>-1518257</v>
      </c>
    </row>
    <row r="99" spans="1:6" ht="24" customHeight="1" x14ac:dyDescent="0.25">
      <c r="A99" s="24" t="s">
        <v>0</v>
      </c>
      <c r="B99" s="26" t="s">
        <v>291</v>
      </c>
      <c r="C99" s="30">
        <v>150</v>
      </c>
      <c r="D99" s="37">
        <v>39674</v>
      </c>
      <c r="E99" s="37">
        <v>1518853</v>
      </c>
    </row>
    <row r="100" spans="1:6" ht="24" customHeight="1" x14ac:dyDescent="0.25">
      <c r="A100" s="24" t="s">
        <v>0</v>
      </c>
      <c r="B100" s="26" t="s">
        <v>292</v>
      </c>
      <c r="C100" s="30">
        <v>160</v>
      </c>
      <c r="D100" s="38">
        <f>D99+D98</f>
        <v>69698</v>
      </c>
      <c r="E100" s="38">
        <f>E99+E98</f>
        <v>596</v>
      </c>
    </row>
    <row r="101" spans="1:6" ht="12" customHeight="1" x14ac:dyDescent="0.25">
      <c r="B101" s="7" t="s">
        <v>0</v>
      </c>
      <c r="C101" s="7" t="s">
        <v>0</v>
      </c>
      <c r="D101" s="7" t="s">
        <v>0</v>
      </c>
      <c r="E101" s="7" t="s">
        <v>0</v>
      </c>
      <c r="F101" s="5"/>
    </row>
    <row r="102" spans="1:6" ht="12" customHeight="1" x14ac:dyDescent="0.25">
      <c r="B102" s="7" t="s">
        <v>0</v>
      </c>
      <c r="C102" s="7" t="s">
        <v>0</v>
      </c>
      <c r="D102" s="7" t="s">
        <v>0</v>
      </c>
      <c r="E102" s="7" t="s">
        <v>0</v>
      </c>
      <c r="F102" s="5"/>
    </row>
    <row r="103" spans="1:6" ht="12" customHeight="1" x14ac:dyDescent="0.25">
      <c r="B103" s="32" t="s">
        <v>104</v>
      </c>
      <c r="C103" s="21" t="s">
        <v>0</v>
      </c>
      <c r="D103" s="32" t="s">
        <v>0</v>
      </c>
      <c r="E103" s="7" t="s">
        <v>0</v>
      </c>
      <c r="F103" s="5"/>
    </row>
    <row r="104" spans="1:6" ht="12" customHeight="1" x14ac:dyDescent="0.25">
      <c r="B104" s="21" t="s">
        <v>105</v>
      </c>
      <c r="C104" s="21" t="s">
        <v>0</v>
      </c>
      <c r="D104" s="22" t="s">
        <v>106</v>
      </c>
      <c r="E104" s="7" t="s">
        <v>0</v>
      </c>
      <c r="F104" s="5"/>
    </row>
    <row r="105" spans="1:6" ht="12" customHeight="1" x14ac:dyDescent="0.25">
      <c r="B105" s="32" t="s">
        <v>107</v>
      </c>
      <c r="C105" s="21" t="s">
        <v>0</v>
      </c>
      <c r="D105" s="32" t="s">
        <v>0</v>
      </c>
      <c r="E105" s="7" t="s">
        <v>0</v>
      </c>
      <c r="F105" s="5"/>
    </row>
    <row r="106" spans="1:6" ht="12" customHeight="1" x14ac:dyDescent="0.25">
      <c r="B106" s="21" t="s">
        <v>108</v>
      </c>
      <c r="C106" s="21" t="s">
        <v>0</v>
      </c>
      <c r="D106" s="22" t="s">
        <v>106</v>
      </c>
      <c r="E106" s="7" t="s">
        <v>0</v>
      </c>
      <c r="F106" s="5"/>
    </row>
    <row r="107" spans="1:6" ht="12" customHeight="1" x14ac:dyDescent="0.25">
      <c r="B107" s="7" t="s">
        <v>109</v>
      </c>
      <c r="C107" s="7" t="s">
        <v>0</v>
      </c>
      <c r="D107" s="7" t="s">
        <v>0</v>
      </c>
      <c r="E107" s="7" t="s">
        <v>0</v>
      </c>
      <c r="F107" s="5"/>
    </row>
    <row r="108" spans="1:6" hidden="1" x14ac:dyDescent="0.25"/>
    <row r="109" spans="1:6" hidden="1" x14ac:dyDescent="0.25"/>
    <row r="110" spans="1:6" hidden="1" x14ac:dyDescent="0.25"/>
    <row r="111" spans="1:6" hidden="1" x14ac:dyDescent="0.25"/>
    <row r="112" spans="1:6" hidden="1" x14ac:dyDescent="0.25"/>
    <row r="113" hidden="1" x14ac:dyDescent="0.25"/>
    <row r="114" hidden="1" x14ac:dyDescent="0.25"/>
  </sheetData>
  <mergeCells count="16">
    <mergeCell ref="B11:E11"/>
    <mergeCell ref="C1:E1"/>
    <mergeCell ref="C2:E2"/>
    <mergeCell ref="C3:E3"/>
    <mergeCell ref="C4:E4"/>
    <mergeCell ref="B9:E9"/>
    <mergeCell ref="B66:E66"/>
    <mergeCell ref="B81:E81"/>
    <mergeCell ref="B83:E83"/>
    <mergeCell ref="B89:E89"/>
    <mergeCell ref="B12:E12"/>
    <mergeCell ref="B31:E31"/>
    <mergeCell ref="B33:E33"/>
    <mergeCell ref="B41:E41"/>
    <mergeCell ref="B50:E50"/>
    <mergeCell ref="B52:E5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09"/>
  <sheetViews>
    <sheetView topLeftCell="B79" workbookViewId="0">
      <selection activeCell="P27" sqref="P27"/>
    </sheetView>
  </sheetViews>
  <sheetFormatPr defaultColWidth="8.85546875" defaultRowHeight="15" x14ac:dyDescent="0.25"/>
  <cols>
    <col min="1" max="1" width="2.7109375" style="1" hidden="1" customWidth="1"/>
    <col min="2" max="2" width="41.140625" style="1" customWidth="1"/>
    <col min="3" max="3" width="8.140625" style="1" customWidth="1"/>
    <col min="4" max="4" width="13.28515625" style="1" customWidth="1"/>
    <col min="5" max="5" width="12.5703125" style="1" customWidth="1"/>
    <col min="6" max="6" width="12.7109375" style="1" customWidth="1"/>
    <col min="7" max="7" width="11.42578125" style="1" customWidth="1"/>
    <col min="8" max="9" width="15.7109375" style="1" customWidth="1"/>
    <col min="10" max="10" width="12.5703125" style="1" customWidth="1"/>
    <col min="11" max="11" width="13.28515625" style="1" customWidth="1"/>
    <col min="12" max="12" width="3.28515625" style="1" hidden="1" customWidth="1"/>
    <col min="13" max="16384" width="8.85546875" style="1"/>
  </cols>
  <sheetData>
    <row r="1" spans="1:12" ht="12" customHeight="1" x14ac:dyDescent="0.25">
      <c r="A1" s="2" t="s">
        <v>0</v>
      </c>
      <c r="B1" s="7" t="s">
        <v>0</v>
      </c>
      <c r="C1" s="7" t="s">
        <v>0</v>
      </c>
      <c r="D1" s="7" t="s">
        <v>0</v>
      </c>
      <c r="E1" s="7" t="s">
        <v>0</v>
      </c>
      <c r="F1" s="7" t="s">
        <v>0</v>
      </c>
      <c r="G1" s="7" t="s">
        <v>0</v>
      </c>
      <c r="H1" s="50" t="s">
        <v>301</v>
      </c>
      <c r="I1" s="50"/>
      <c r="J1" s="50"/>
      <c r="K1" s="50"/>
      <c r="L1" s="5"/>
    </row>
    <row r="2" spans="1:12" ht="12" customHeight="1" x14ac:dyDescent="0.25">
      <c r="A2" s="2" t="s">
        <v>0</v>
      </c>
      <c r="B2" s="7" t="s">
        <v>0</v>
      </c>
      <c r="C2" s="7" t="s">
        <v>0</v>
      </c>
      <c r="D2" s="7" t="s">
        <v>0</v>
      </c>
      <c r="E2" s="7" t="s">
        <v>0</v>
      </c>
      <c r="F2" s="7" t="s">
        <v>0</v>
      </c>
      <c r="G2" s="7" t="s">
        <v>0</v>
      </c>
      <c r="H2" s="50" t="s">
        <v>2</v>
      </c>
      <c r="I2" s="50"/>
      <c r="J2" s="50"/>
      <c r="K2" s="50"/>
      <c r="L2" s="5"/>
    </row>
    <row r="3" spans="1:12" ht="12" customHeight="1" x14ac:dyDescent="0.25">
      <c r="A3" s="2" t="s">
        <v>0</v>
      </c>
      <c r="B3" s="7" t="s">
        <v>0</v>
      </c>
      <c r="C3" s="7" t="s">
        <v>0</v>
      </c>
      <c r="D3" s="7" t="s">
        <v>0</v>
      </c>
      <c r="E3" s="7" t="s">
        <v>0</v>
      </c>
      <c r="F3" s="7" t="s">
        <v>0</v>
      </c>
      <c r="G3" s="7" t="s">
        <v>0</v>
      </c>
      <c r="H3" s="50" t="s">
        <v>3</v>
      </c>
      <c r="I3" s="50"/>
      <c r="J3" s="50"/>
      <c r="K3" s="50"/>
      <c r="L3" s="5"/>
    </row>
    <row r="4" spans="1:12" ht="12" customHeight="1" x14ac:dyDescent="0.25">
      <c r="A4" s="2" t="s">
        <v>0</v>
      </c>
      <c r="B4" s="7" t="s">
        <v>0</v>
      </c>
      <c r="C4" s="7" t="s">
        <v>0</v>
      </c>
      <c r="D4" s="7" t="s">
        <v>0</v>
      </c>
      <c r="E4" s="7" t="s">
        <v>0</v>
      </c>
      <c r="F4" s="7" t="s">
        <v>0</v>
      </c>
      <c r="G4" s="7" t="s">
        <v>0</v>
      </c>
      <c r="H4" s="50" t="s">
        <v>4</v>
      </c>
      <c r="I4" s="50"/>
      <c r="J4" s="50"/>
      <c r="K4" s="50"/>
      <c r="L4" s="5"/>
    </row>
    <row r="5" spans="1:12" ht="12" customHeight="1" x14ac:dyDescent="0.25">
      <c r="A5" s="2" t="s">
        <v>0</v>
      </c>
      <c r="B5" s="7" t="s">
        <v>0</v>
      </c>
      <c r="C5" s="7" t="s">
        <v>0</v>
      </c>
      <c r="D5" s="7" t="s">
        <v>0</v>
      </c>
      <c r="E5" s="7" t="s">
        <v>0</v>
      </c>
      <c r="F5" s="7" t="s">
        <v>0</v>
      </c>
      <c r="G5" s="7" t="s">
        <v>0</v>
      </c>
      <c r="H5" s="7" t="s">
        <v>0</v>
      </c>
      <c r="I5" s="7" t="s">
        <v>0</v>
      </c>
      <c r="J5" s="7" t="s">
        <v>0</v>
      </c>
      <c r="K5" s="4" t="s">
        <v>0</v>
      </c>
      <c r="L5" s="5"/>
    </row>
    <row r="6" spans="1:12" ht="12" customHeight="1" x14ac:dyDescent="0.25">
      <c r="A6" s="2" t="s">
        <v>0</v>
      </c>
      <c r="B6" s="7" t="s">
        <v>0</v>
      </c>
      <c r="C6" s="7" t="s">
        <v>0</v>
      </c>
      <c r="D6" s="7" t="s">
        <v>0</v>
      </c>
      <c r="E6" s="7" t="s">
        <v>0</v>
      </c>
      <c r="F6" s="7" t="s">
        <v>0</v>
      </c>
      <c r="G6" s="7" t="s">
        <v>0</v>
      </c>
      <c r="H6" s="7" t="s">
        <v>0</v>
      </c>
      <c r="I6" s="7" t="s">
        <v>0</v>
      </c>
      <c r="J6" s="7" t="s">
        <v>0</v>
      </c>
      <c r="K6" s="4" t="s">
        <v>243</v>
      </c>
      <c r="L6" s="5"/>
    </row>
    <row r="7" spans="1:12" ht="12" customHeight="1" x14ac:dyDescent="0.25">
      <c r="A7" s="2" t="s">
        <v>0</v>
      </c>
      <c r="B7" s="7" t="s">
        <v>0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4" t="s">
        <v>0</v>
      </c>
      <c r="L7" s="5"/>
    </row>
    <row r="8" spans="1:12" ht="12" customHeight="1" x14ac:dyDescent="0.25">
      <c r="A8" s="2" t="s">
        <v>0</v>
      </c>
      <c r="B8" s="51" t="s">
        <v>6</v>
      </c>
      <c r="C8" s="51"/>
      <c r="D8" s="51"/>
      <c r="E8" s="51"/>
      <c r="F8" s="51"/>
      <c r="G8" s="51"/>
      <c r="H8" s="51"/>
      <c r="I8" s="51"/>
      <c r="J8" s="51"/>
      <c r="K8" s="51"/>
      <c r="L8" s="5"/>
    </row>
    <row r="9" spans="1:12" ht="12" customHeight="1" x14ac:dyDescent="0.25">
      <c r="A9" s="2" t="s">
        <v>0</v>
      </c>
      <c r="B9" s="7" t="s">
        <v>0</v>
      </c>
      <c r="C9" s="7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5"/>
    </row>
    <row r="10" spans="1:12" ht="14.25" customHeight="1" x14ac:dyDescent="0.25">
      <c r="A10" s="2" t="s">
        <v>0</v>
      </c>
      <c r="B10" s="53" t="s">
        <v>244</v>
      </c>
      <c r="C10" s="53"/>
      <c r="D10" s="53"/>
      <c r="E10" s="53"/>
      <c r="F10" s="53"/>
      <c r="G10" s="53"/>
      <c r="H10" s="53"/>
      <c r="I10" s="53"/>
      <c r="J10" s="53"/>
      <c r="K10" s="53"/>
      <c r="L10" s="5"/>
    </row>
    <row r="11" spans="1:12" ht="12" customHeight="1" x14ac:dyDescent="0.25">
      <c r="A11" s="2" t="s">
        <v>0</v>
      </c>
      <c r="B11" s="54" t="s">
        <v>303</v>
      </c>
      <c r="C11" s="54"/>
      <c r="D11" s="54"/>
      <c r="E11" s="54"/>
      <c r="F11" s="54"/>
      <c r="G11" s="54"/>
      <c r="H11" s="54"/>
      <c r="I11" s="54"/>
      <c r="J11" s="54"/>
      <c r="K11" s="54"/>
      <c r="L11" s="5"/>
    </row>
    <row r="12" spans="1:12" ht="12" customHeight="1" x14ac:dyDescent="0.25">
      <c r="A12" s="2" t="s">
        <v>0</v>
      </c>
      <c r="B12" s="10" t="s">
        <v>0</v>
      </c>
      <c r="C12" s="7" t="s">
        <v>0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5"/>
    </row>
    <row r="13" spans="1:12" ht="12" customHeight="1" x14ac:dyDescent="0.25">
      <c r="A13" s="2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4" t="s">
        <v>11</v>
      </c>
      <c r="L13" s="5"/>
    </row>
    <row r="14" spans="1:12" hidden="1" x14ac:dyDescent="0.25"/>
    <row r="15" spans="1:12" hidden="1" x14ac:dyDescent="0.25"/>
    <row r="16" spans="1:12" hidden="1" x14ac:dyDescent="0.25"/>
    <row r="17" spans="1:11" hidden="1" x14ac:dyDescent="0.25"/>
    <row r="18" spans="1:11" hidden="1" x14ac:dyDescent="0.25"/>
    <row r="19" spans="1:11" hidden="1" x14ac:dyDescent="0.25"/>
    <row r="20" spans="1:11" hidden="1" x14ac:dyDescent="0.25"/>
    <row r="21" spans="1:11" hidden="1" x14ac:dyDescent="0.25"/>
    <row r="22" spans="1:11" hidden="1" x14ac:dyDescent="0.25"/>
    <row r="23" spans="1:11" hidden="1" x14ac:dyDescent="0.25"/>
    <row r="24" spans="1:11" hidden="1" x14ac:dyDescent="0.25"/>
    <row r="25" spans="1:11" hidden="1" x14ac:dyDescent="0.25"/>
    <row r="26" spans="1:11" hidden="1" x14ac:dyDescent="0.25"/>
    <row r="27" spans="1:11" ht="15" customHeight="1" x14ac:dyDescent="0.25">
      <c r="A27" s="33" t="s">
        <v>0</v>
      </c>
      <c r="B27" s="73" t="s">
        <v>245</v>
      </c>
      <c r="C27" s="73" t="s">
        <v>13</v>
      </c>
      <c r="D27" s="75" t="s">
        <v>300</v>
      </c>
      <c r="E27" s="76"/>
      <c r="F27" s="76"/>
      <c r="G27" s="76"/>
      <c r="H27" s="76"/>
      <c r="I27" s="77"/>
      <c r="J27" s="73" t="s">
        <v>101</v>
      </c>
      <c r="K27" s="73" t="s">
        <v>246</v>
      </c>
    </row>
    <row r="28" spans="1:11" ht="52.5" customHeight="1" x14ac:dyDescent="0.25">
      <c r="A28" s="33" t="s">
        <v>0</v>
      </c>
      <c r="B28" s="74"/>
      <c r="C28" s="74"/>
      <c r="D28" s="25" t="s">
        <v>94</v>
      </c>
      <c r="E28" s="25" t="s">
        <v>95</v>
      </c>
      <c r="F28" s="25" t="s">
        <v>96</v>
      </c>
      <c r="G28" s="25" t="s">
        <v>97</v>
      </c>
      <c r="H28" s="25" t="s">
        <v>247</v>
      </c>
      <c r="I28" s="25" t="s">
        <v>99</v>
      </c>
      <c r="J28" s="74"/>
      <c r="K28" s="74"/>
    </row>
    <row r="29" spans="1:11" hidden="1" x14ac:dyDescent="0.25"/>
    <row r="30" spans="1:11" hidden="1" x14ac:dyDescent="0.25"/>
    <row r="31" spans="1:11" ht="12" customHeight="1" x14ac:dyDescent="0.25">
      <c r="A31" s="33" t="s">
        <v>0</v>
      </c>
      <c r="B31" s="28" t="s">
        <v>248</v>
      </c>
      <c r="C31" s="29" t="s">
        <v>19</v>
      </c>
      <c r="D31" s="36">
        <v>49108877</v>
      </c>
      <c r="E31" s="36"/>
      <c r="F31" s="36"/>
      <c r="G31" s="36"/>
      <c r="H31" s="36">
        <v>-2019592</v>
      </c>
      <c r="I31" s="36"/>
      <c r="J31" s="36"/>
      <c r="K31" s="41">
        <f>SUM(D31:J31)</f>
        <v>47089285</v>
      </c>
    </row>
    <row r="32" spans="1:11" ht="12" customHeight="1" x14ac:dyDescent="0.25">
      <c r="A32" s="33" t="s">
        <v>0</v>
      </c>
      <c r="B32" s="28" t="s">
        <v>249</v>
      </c>
      <c r="C32" s="29" t="s">
        <v>21</v>
      </c>
      <c r="D32" s="36"/>
      <c r="E32" s="36"/>
      <c r="F32" s="36"/>
      <c r="G32" s="36"/>
      <c r="H32" s="36"/>
      <c r="I32" s="36"/>
      <c r="J32" s="36"/>
      <c r="K32" s="34"/>
    </row>
    <row r="33" spans="1:11" ht="12" customHeight="1" x14ac:dyDescent="0.25">
      <c r="A33" s="33" t="s">
        <v>0</v>
      </c>
      <c r="B33" s="26" t="s">
        <v>250</v>
      </c>
      <c r="C33" s="30">
        <v>100</v>
      </c>
      <c r="D33" s="38">
        <f>SUM(D31:D32)</f>
        <v>49108877</v>
      </c>
      <c r="E33" s="38"/>
      <c r="F33" s="38"/>
      <c r="G33" s="38"/>
      <c r="H33" s="38">
        <f>SUM(H31:H32)</f>
        <v>-2019592</v>
      </c>
      <c r="I33" s="38"/>
      <c r="J33" s="38"/>
      <c r="K33" s="38">
        <f>SUM(K31:K32)</f>
        <v>47089285</v>
      </c>
    </row>
    <row r="34" spans="1:11" ht="24" customHeight="1" x14ac:dyDescent="0.25">
      <c r="A34" s="33" t="s">
        <v>0</v>
      </c>
      <c r="B34" s="26" t="s">
        <v>299</v>
      </c>
      <c r="C34" s="30">
        <v>200</v>
      </c>
      <c r="D34" s="38"/>
      <c r="E34" s="38"/>
      <c r="F34" s="38"/>
      <c r="G34" s="38"/>
      <c r="H34" s="38">
        <f>SUM(H35:H36)</f>
        <v>-414036</v>
      </c>
      <c r="I34" s="38"/>
      <c r="J34" s="38"/>
      <c r="K34" s="38">
        <f>SUM(K35:K36)</f>
        <v>-414036</v>
      </c>
    </row>
    <row r="35" spans="1:11" ht="12" customHeight="1" x14ac:dyDescent="0.25">
      <c r="A35" s="33" t="s">
        <v>0</v>
      </c>
      <c r="B35" s="28" t="s">
        <v>251</v>
      </c>
      <c r="C35" s="31">
        <v>210</v>
      </c>
      <c r="D35" s="36"/>
      <c r="E35" s="36"/>
      <c r="F35" s="36"/>
      <c r="G35" s="36"/>
      <c r="H35" s="36">
        <v>-414036</v>
      </c>
      <c r="I35" s="36"/>
      <c r="J35" s="36"/>
      <c r="K35" s="41">
        <f>SUM(D35:J35)</f>
        <v>-414036</v>
      </c>
    </row>
    <row r="36" spans="1:11" ht="24" customHeight="1" x14ac:dyDescent="0.25">
      <c r="A36" s="33" t="s">
        <v>0</v>
      </c>
      <c r="B36" s="28" t="s">
        <v>252</v>
      </c>
      <c r="C36" s="31">
        <v>220</v>
      </c>
      <c r="D36" s="34"/>
      <c r="E36" s="34"/>
      <c r="F36" s="34"/>
      <c r="G36" s="34"/>
      <c r="H36" s="34"/>
      <c r="I36" s="34"/>
      <c r="J36" s="34"/>
      <c r="K36" s="34"/>
    </row>
    <row r="37" spans="1:11" ht="12" customHeight="1" x14ac:dyDescent="0.25">
      <c r="A37" s="33" t="s">
        <v>0</v>
      </c>
      <c r="B37" s="67" t="s">
        <v>138</v>
      </c>
      <c r="C37" s="68"/>
      <c r="D37" s="68"/>
      <c r="E37" s="68"/>
      <c r="F37" s="68"/>
      <c r="G37" s="68"/>
      <c r="H37" s="68"/>
      <c r="I37" s="68"/>
      <c r="J37" s="68"/>
      <c r="K37" s="69"/>
    </row>
    <row r="38" spans="1:11" ht="36" customHeight="1" x14ac:dyDescent="0.25">
      <c r="A38" s="33" t="s">
        <v>0</v>
      </c>
      <c r="B38" s="28" t="s">
        <v>296</v>
      </c>
      <c r="C38" s="31">
        <v>221</v>
      </c>
      <c r="D38" s="36"/>
      <c r="E38" s="36"/>
      <c r="F38" s="36"/>
      <c r="G38" s="36"/>
      <c r="H38" s="36"/>
      <c r="I38" s="36"/>
      <c r="J38" s="36"/>
      <c r="K38" s="34"/>
    </row>
    <row r="39" spans="1:11" ht="36" customHeight="1" x14ac:dyDescent="0.25">
      <c r="A39" s="33" t="s">
        <v>0</v>
      </c>
      <c r="B39" s="28" t="s">
        <v>295</v>
      </c>
      <c r="C39" s="31">
        <v>222</v>
      </c>
      <c r="D39" s="36"/>
      <c r="E39" s="36"/>
      <c r="F39" s="36"/>
      <c r="G39" s="36"/>
      <c r="H39" s="36"/>
      <c r="I39" s="36"/>
      <c r="J39" s="36"/>
      <c r="K39" s="34"/>
    </row>
    <row r="40" spans="1:11" ht="27.75" customHeight="1" x14ac:dyDescent="0.25">
      <c r="A40" s="33" t="s">
        <v>0</v>
      </c>
      <c r="B40" s="28" t="s">
        <v>294</v>
      </c>
      <c r="C40" s="31">
        <v>223</v>
      </c>
      <c r="D40" s="36"/>
      <c r="E40" s="36"/>
      <c r="F40" s="36"/>
      <c r="G40" s="36"/>
      <c r="H40" s="36"/>
      <c r="I40" s="36"/>
      <c r="J40" s="36"/>
      <c r="K40" s="34"/>
    </row>
    <row r="41" spans="1:11" ht="48" customHeight="1" x14ac:dyDescent="0.25">
      <c r="A41" s="33" t="s">
        <v>0</v>
      </c>
      <c r="B41" s="28" t="s">
        <v>140</v>
      </c>
      <c r="C41" s="31">
        <v>224</v>
      </c>
      <c r="D41" s="36"/>
      <c r="E41" s="36"/>
      <c r="F41" s="36"/>
      <c r="G41" s="36"/>
      <c r="H41" s="36"/>
      <c r="I41" s="36"/>
      <c r="J41" s="36"/>
      <c r="K41" s="34"/>
    </row>
    <row r="42" spans="1:11" ht="24" customHeight="1" x14ac:dyDescent="0.25">
      <c r="A42" s="33" t="s">
        <v>0</v>
      </c>
      <c r="B42" s="28" t="s">
        <v>150</v>
      </c>
      <c r="C42" s="31">
        <v>225</v>
      </c>
      <c r="D42" s="36"/>
      <c r="E42" s="36"/>
      <c r="F42" s="36"/>
      <c r="G42" s="36"/>
      <c r="H42" s="36"/>
      <c r="I42" s="36"/>
      <c r="J42" s="36"/>
      <c r="K42" s="34"/>
    </row>
    <row r="43" spans="1:11" ht="36" customHeight="1" x14ac:dyDescent="0.25">
      <c r="A43" s="33" t="s">
        <v>0</v>
      </c>
      <c r="B43" s="28" t="s">
        <v>253</v>
      </c>
      <c r="C43" s="31">
        <v>226</v>
      </c>
      <c r="D43" s="36"/>
      <c r="E43" s="36"/>
      <c r="F43" s="36"/>
      <c r="G43" s="36"/>
      <c r="H43" s="36"/>
      <c r="I43" s="36"/>
      <c r="J43" s="36"/>
      <c r="K43" s="34"/>
    </row>
    <row r="44" spans="1:11" ht="24" customHeight="1" x14ac:dyDescent="0.25">
      <c r="A44" s="33" t="s">
        <v>0</v>
      </c>
      <c r="B44" s="28" t="s">
        <v>254</v>
      </c>
      <c r="C44" s="31">
        <v>227</v>
      </c>
      <c r="D44" s="36"/>
      <c r="E44" s="36"/>
      <c r="F44" s="36"/>
      <c r="G44" s="36"/>
      <c r="H44" s="36"/>
      <c r="I44" s="36"/>
      <c r="J44" s="36"/>
      <c r="K44" s="34"/>
    </row>
    <row r="45" spans="1:11" ht="24" customHeight="1" x14ac:dyDescent="0.25">
      <c r="A45" s="33" t="s">
        <v>0</v>
      </c>
      <c r="B45" s="28" t="s">
        <v>144</v>
      </c>
      <c r="C45" s="31">
        <v>228</v>
      </c>
      <c r="D45" s="36"/>
      <c r="E45" s="36"/>
      <c r="F45" s="36"/>
      <c r="G45" s="36"/>
      <c r="H45" s="36"/>
      <c r="I45" s="36"/>
      <c r="J45" s="36"/>
      <c r="K45" s="34"/>
    </row>
    <row r="46" spans="1:11" ht="24" customHeight="1" x14ac:dyDescent="0.25">
      <c r="A46" s="33" t="s">
        <v>0</v>
      </c>
      <c r="B46" s="28" t="s">
        <v>143</v>
      </c>
      <c r="C46" s="31">
        <v>229</v>
      </c>
      <c r="D46" s="36"/>
      <c r="E46" s="36"/>
      <c r="F46" s="36"/>
      <c r="G46" s="36"/>
      <c r="H46" s="36"/>
      <c r="I46" s="36"/>
      <c r="J46" s="36"/>
      <c r="K46" s="34"/>
    </row>
    <row r="47" spans="1:11" ht="24" customHeight="1" x14ac:dyDescent="0.25">
      <c r="A47" s="33" t="s">
        <v>0</v>
      </c>
      <c r="B47" s="26" t="s">
        <v>255</v>
      </c>
      <c r="C47" s="30">
        <v>300</v>
      </c>
      <c r="D47" s="38"/>
      <c r="E47" s="38"/>
      <c r="F47" s="38"/>
      <c r="G47" s="38"/>
      <c r="H47" s="38">
        <f>SUM(H51:H61)</f>
        <v>1804739</v>
      </c>
      <c r="I47" s="38"/>
      <c r="J47" s="38"/>
      <c r="K47" s="38">
        <f>SUM(D47:J47)</f>
        <v>1804739</v>
      </c>
    </row>
    <row r="48" spans="1:11" ht="12" customHeight="1" x14ac:dyDescent="0.25">
      <c r="A48" s="33" t="s">
        <v>0</v>
      </c>
      <c r="B48" s="67" t="s">
        <v>138</v>
      </c>
      <c r="C48" s="68"/>
      <c r="D48" s="68"/>
      <c r="E48" s="68"/>
      <c r="F48" s="68"/>
      <c r="G48" s="68"/>
      <c r="H48" s="68"/>
      <c r="I48" s="68"/>
      <c r="J48" s="68"/>
      <c r="K48" s="69"/>
    </row>
    <row r="49" spans="1:11" ht="12" customHeight="1" x14ac:dyDescent="0.25">
      <c r="A49" s="33" t="s">
        <v>0</v>
      </c>
      <c r="B49" s="28" t="s">
        <v>256</v>
      </c>
      <c r="C49" s="31">
        <v>310</v>
      </c>
      <c r="D49" s="34"/>
      <c r="E49" s="34"/>
      <c r="F49" s="34"/>
      <c r="G49" s="34"/>
      <c r="H49" s="34"/>
      <c r="I49" s="34"/>
      <c r="J49" s="34"/>
      <c r="K49" s="34"/>
    </row>
    <row r="50" spans="1:11" ht="12" customHeight="1" x14ac:dyDescent="0.25">
      <c r="A50" s="33" t="s">
        <v>0</v>
      </c>
      <c r="B50" s="67" t="s">
        <v>138</v>
      </c>
      <c r="C50" s="68"/>
      <c r="D50" s="68"/>
      <c r="E50" s="68"/>
      <c r="F50" s="68"/>
      <c r="G50" s="68"/>
      <c r="H50" s="68"/>
      <c r="I50" s="68"/>
      <c r="J50" s="68"/>
      <c r="K50" s="69"/>
    </row>
    <row r="51" spans="1:11" ht="12" customHeight="1" x14ac:dyDescent="0.25">
      <c r="A51" s="33" t="s">
        <v>0</v>
      </c>
      <c r="B51" s="28" t="s">
        <v>257</v>
      </c>
      <c r="C51" s="31" t="s">
        <v>0</v>
      </c>
      <c r="D51" s="36"/>
      <c r="E51" s="36"/>
      <c r="F51" s="36"/>
      <c r="G51" s="36"/>
      <c r="H51" s="36"/>
      <c r="I51" s="36"/>
      <c r="J51" s="36"/>
      <c r="K51" s="34"/>
    </row>
    <row r="52" spans="1:11" ht="24" customHeight="1" x14ac:dyDescent="0.25">
      <c r="A52" s="33" t="s">
        <v>0</v>
      </c>
      <c r="B52" s="28" t="s">
        <v>258</v>
      </c>
      <c r="C52" s="31" t="s">
        <v>0</v>
      </c>
      <c r="D52" s="36"/>
      <c r="E52" s="36"/>
      <c r="F52" s="36"/>
      <c r="G52" s="36"/>
      <c r="H52" s="36"/>
      <c r="I52" s="36"/>
      <c r="J52" s="36"/>
      <c r="K52" s="34"/>
    </row>
    <row r="53" spans="1:11" ht="24" customHeight="1" x14ac:dyDescent="0.25">
      <c r="A53" s="33" t="s">
        <v>0</v>
      </c>
      <c r="B53" s="28" t="s">
        <v>259</v>
      </c>
      <c r="C53" s="31" t="s">
        <v>0</v>
      </c>
      <c r="D53" s="36"/>
      <c r="E53" s="36"/>
      <c r="F53" s="36"/>
      <c r="G53" s="36"/>
      <c r="H53" s="36"/>
      <c r="I53" s="36"/>
      <c r="J53" s="36"/>
      <c r="K53" s="34"/>
    </row>
    <row r="54" spans="1:11" ht="12" customHeight="1" x14ac:dyDescent="0.25">
      <c r="A54" s="33" t="s">
        <v>0</v>
      </c>
      <c r="B54" s="28" t="s">
        <v>260</v>
      </c>
      <c r="C54" s="31">
        <v>311</v>
      </c>
      <c r="D54" s="36"/>
      <c r="E54" s="36"/>
      <c r="F54" s="36"/>
      <c r="G54" s="36"/>
      <c r="H54" s="36"/>
      <c r="I54" s="36"/>
      <c r="J54" s="36"/>
      <c r="K54" s="34"/>
    </row>
    <row r="55" spans="1:11" ht="12" customHeight="1" x14ac:dyDescent="0.25">
      <c r="A55" s="33" t="s">
        <v>0</v>
      </c>
      <c r="B55" s="28" t="s">
        <v>261</v>
      </c>
      <c r="C55" s="31">
        <v>312</v>
      </c>
      <c r="D55" s="36"/>
      <c r="E55" s="36"/>
      <c r="F55" s="36"/>
      <c r="G55" s="36"/>
      <c r="H55" s="36"/>
      <c r="I55" s="36"/>
      <c r="J55" s="36"/>
      <c r="K55" s="34"/>
    </row>
    <row r="56" spans="1:11" ht="24" customHeight="1" x14ac:dyDescent="0.25">
      <c r="A56" s="33" t="s">
        <v>0</v>
      </c>
      <c r="B56" s="28" t="s">
        <v>262</v>
      </c>
      <c r="C56" s="31">
        <v>313</v>
      </c>
      <c r="D56" s="36"/>
      <c r="E56" s="36"/>
      <c r="F56" s="36"/>
      <c r="G56" s="36"/>
      <c r="H56" s="36"/>
      <c r="I56" s="36"/>
      <c r="J56" s="36"/>
      <c r="K56" s="34"/>
    </row>
    <row r="57" spans="1:11" ht="24" customHeight="1" x14ac:dyDescent="0.25">
      <c r="A57" s="33" t="s">
        <v>0</v>
      </c>
      <c r="B57" s="28" t="s">
        <v>263</v>
      </c>
      <c r="C57" s="31">
        <v>314</v>
      </c>
      <c r="D57" s="36"/>
      <c r="E57" s="36"/>
      <c r="F57" s="36"/>
      <c r="G57" s="36"/>
      <c r="H57" s="36"/>
      <c r="I57" s="36"/>
      <c r="J57" s="36"/>
      <c r="K57" s="34"/>
    </row>
    <row r="58" spans="1:11" ht="12" customHeight="1" x14ac:dyDescent="0.25">
      <c r="A58" s="33" t="s">
        <v>0</v>
      </c>
      <c r="B58" s="28" t="s">
        <v>264</v>
      </c>
      <c r="C58" s="31">
        <v>315</v>
      </c>
      <c r="D58" s="36"/>
      <c r="E58" s="36"/>
      <c r="F58" s="36"/>
      <c r="G58" s="36"/>
      <c r="H58" s="36"/>
      <c r="I58" s="36"/>
      <c r="J58" s="36"/>
      <c r="K58" s="34"/>
    </row>
    <row r="59" spans="1:11" ht="12" customHeight="1" x14ac:dyDescent="0.25">
      <c r="A59" s="33" t="s">
        <v>0</v>
      </c>
      <c r="B59" s="28" t="s">
        <v>265</v>
      </c>
      <c r="C59" s="31">
        <v>316</v>
      </c>
      <c r="D59" s="36"/>
      <c r="E59" s="36"/>
      <c r="F59" s="36"/>
      <c r="G59" s="36"/>
      <c r="H59" s="36"/>
      <c r="I59" s="36"/>
      <c r="J59" s="36"/>
      <c r="K59" s="34"/>
    </row>
    <row r="60" spans="1:11" ht="12" customHeight="1" x14ac:dyDescent="0.25">
      <c r="A60" s="33" t="s">
        <v>0</v>
      </c>
      <c r="B60" s="28" t="s">
        <v>266</v>
      </c>
      <c r="C60" s="31">
        <v>317</v>
      </c>
      <c r="D60" s="36"/>
      <c r="E60" s="36"/>
      <c r="F60" s="36"/>
      <c r="G60" s="36"/>
      <c r="H60" s="36">
        <v>1804739</v>
      </c>
      <c r="I60" s="36"/>
      <c r="J60" s="36"/>
      <c r="K60" s="41">
        <f>SUM(D60:J60)</f>
        <v>1804739</v>
      </c>
    </row>
    <row r="61" spans="1:11" ht="24" customHeight="1" x14ac:dyDescent="0.25">
      <c r="A61" s="33" t="s">
        <v>0</v>
      </c>
      <c r="B61" s="28" t="s">
        <v>267</v>
      </c>
      <c r="C61" s="31">
        <v>318</v>
      </c>
      <c r="D61" s="36"/>
      <c r="E61" s="36"/>
      <c r="F61" s="36"/>
      <c r="G61" s="36"/>
      <c r="H61" s="36"/>
      <c r="I61" s="36"/>
      <c r="J61" s="36"/>
      <c r="K61" s="34"/>
    </row>
    <row r="62" spans="1:11" ht="24" customHeight="1" x14ac:dyDescent="0.25">
      <c r="A62" s="33" t="s">
        <v>0</v>
      </c>
      <c r="B62" s="28" t="s">
        <v>293</v>
      </c>
      <c r="C62" s="31">
        <v>319</v>
      </c>
      <c r="D62" s="36"/>
      <c r="E62" s="36"/>
      <c r="F62" s="36"/>
      <c r="G62" s="36"/>
      <c r="H62" s="36"/>
      <c r="I62" s="36"/>
      <c r="J62" s="36"/>
      <c r="K62" s="34"/>
    </row>
    <row r="63" spans="1:11" ht="24" customHeight="1" x14ac:dyDescent="0.25">
      <c r="A63" s="33" t="s">
        <v>0</v>
      </c>
      <c r="B63" s="26" t="s">
        <v>298</v>
      </c>
      <c r="C63" s="30">
        <v>400</v>
      </c>
      <c r="D63" s="38">
        <f>НефинФ1!F113</f>
        <v>49108877</v>
      </c>
      <c r="E63" s="38"/>
      <c r="F63" s="38"/>
      <c r="G63" s="38"/>
      <c r="H63" s="38">
        <f>НефинФ1!F117</f>
        <v>-628889</v>
      </c>
      <c r="I63" s="38"/>
      <c r="J63" s="38"/>
      <c r="K63" s="38">
        <f>SUM(D63:J63)</f>
        <v>48479988</v>
      </c>
    </row>
    <row r="64" spans="1:11" ht="12" customHeight="1" x14ac:dyDescent="0.25">
      <c r="A64" s="33" t="s">
        <v>0</v>
      </c>
      <c r="B64" s="28" t="s">
        <v>249</v>
      </c>
      <c r="C64" s="31">
        <v>401</v>
      </c>
      <c r="D64" s="36"/>
      <c r="E64" s="36"/>
      <c r="F64" s="36"/>
      <c r="G64" s="36"/>
      <c r="H64" s="36"/>
      <c r="I64" s="36"/>
      <c r="J64" s="36"/>
      <c r="K64" s="34"/>
    </row>
    <row r="65" spans="1:11" ht="12" customHeight="1" x14ac:dyDescent="0.25">
      <c r="A65" s="33" t="s">
        <v>0</v>
      </c>
      <c r="B65" s="26" t="s">
        <v>268</v>
      </c>
      <c r="C65" s="30">
        <v>500</v>
      </c>
      <c r="D65" s="38">
        <f>SUM(D63:D64)</f>
        <v>49108877</v>
      </c>
      <c r="E65" s="38"/>
      <c r="F65" s="38"/>
      <c r="G65" s="38"/>
      <c r="H65" s="38">
        <f>SUM(H63:H64)</f>
        <v>-628889</v>
      </c>
      <c r="I65" s="38"/>
      <c r="J65" s="38"/>
      <c r="K65" s="38">
        <f>SUM(K63:K64)</f>
        <v>48479988</v>
      </c>
    </row>
    <row r="66" spans="1:11" ht="24" customHeight="1" x14ac:dyDescent="0.25">
      <c r="A66" s="33" t="s">
        <v>0</v>
      </c>
      <c r="B66" s="26" t="s">
        <v>269</v>
      </c>
      <c r="C66" s="30">
        <v>600</v>
      </c>
      <c r="D66" s="38"/>
      <c r="E66" s="38"/>
      <c r="F66" s="38"/>
      <c r="G66" s="38"/>
      <c r="H66" s="38">
        <f>SUM(H67:H68)</f>
        <v>-353929</v>
      </c>
      <c r="I66" s="38"/>
      <c r="J66" s="38"/>
      <c r="K66" s="38">
        <f>SUM(D66:J66)</f>
        <v>-353929</v>
      </c>
    </row>
    <row r="67" spans="1:11" ht="12" customHeight="1" x14ac:dyDescent="0.25">
      <c r="A67" s="33" t="s">
        <v>0</v>
      </c>
      <c r="B67" s="28" t="s">
        <v>251</v>
      </c>
      <c r="C67" s="31">
        <v>610</v>
      </c>
      <c r="D67" s="36"/>
      <c r="E67" s="36"/>
      <c r="F67" s="36"/>
      <c r="G67" s="36"/>
      <c r="H67" s="36">
        <f>НефинФ2!D63</f>
        <v>-353929</v>
      </c>
      <c r="I67" s="36"/>
      <c r="J67" s="36"/>
      <c r="K67" s="41">
        <f>SUM(D67:J67)</f>
        <v>-353929</v>
      </c>
    </row>
    <row r="68" spans="1:11" ht="24" customHeight="1" x14ac:dyDescent="0.25">
      <c r="A68" s="33" t="s">
        <v>0</v>
      </c>
      <c r="B68" s="28" t="s">
        <v>297</v>
      </c>
      <c r="C68" s="31">
        <v>620</v>
      </c>
      <c r="D68" s="34"/>
      <c r="E68" s="34"/>
      <c r="F68" s="34"/>
      <c r="G68" s="34"/>
      <c r="H68" s="34"/>
      <c r="I68" s="34"/>
      <c r="J68" s="34"/>
      <c r="K68" s="34"/>
    </row>
    <row r="69" spans="1:11" ht="12" customHeight="1" x14ac:dyDescent="0.25">
      <c r="A69" s="33" t="s">
        <v>0</v>
      </c>
      <c r="B69" s="67" t="s">
        <v>138</v>
      </c>
      <c r="C69" s="68"/>
      <c r="D69" s="68"/>
      <c r="E69" s="68"/>
      <c r="F69" s="68"/>
      <c r="G69" s="68"/>
      <c r="H69" s="68"/>
      <c r="I69" s="68"/>
      <c r="J69" s="68"/>
      <c r="K69" s="69"/>
    </row>
    <row r="70" spans="1:11" ht="36" customHeight="1" x14ac:dyDescent="0.25">
      <c r="A70" s="33" t="s">
        <v>0</v>
      </c>
      <c r="B70" s="28" t="s">
        <v>296</v>
      </c>
      <c r="C70" s="31">
        <v>621</v>
      </c>
      <c r="D70" s="36"/>
      <c r="E70" s="36"/>
      <c r="F70" s="36"/>
      <c r="G70" s="36"/>
      <c r="H70" s="36"/>
      <c r="I70" s="36"/>
      <c r="J70" s="36"/>
      <c r="K70" s="34"/>
    </row>
    <row r="71" spans="1:11" ht="36" customHeight="1" x14ac:dyDescent="0.25">
      <c r="A71" s="33" t="s">
        <v>0</v>
      </c>
      <c r="B71" s="28" t="s">
        <v>295</v>
      </c>
      <c r="C71" s="31">
        <v>622</v>
      </c>
      <c r="D71" s="36"/>
      <c r="E71" s="36"/>
      <c r="F71" s="36"/>
      <c r="G71" s="36"/>
      <c r="H71" s="36"/>
      <c r="I71" s="36"/>
      <c r="J71" s="36"/>
      <c r="K71" s="34"/>
    </row>
    <row r="72" spans="1:11" ht="27" customHeight="1" x14ac:dyDescent="0.25">
      <c r="A72" s="33" t="s">
        <v>0</v>
      </c>
      <c r="B72" s="28" t="s">
        <v>294</v>
      </c>
      <c r="C72" s="31">
        <v>623</v>
      </c>
      <c r="D72" s="36"/>
      <c r="E72" s="36"/>
      <c r="F72" s="36"/>
      <c r="G72" s="36"/>
      <c r="H72" s="36"/>
      <c r="I72" s="36"/>
      <c r="J72" s="36"/>
      <c r="K72" s="34"/>
    </row>
    <row r="73" spans="1:11" ht="41.25" customHeight="1" x14ac:dyDescent="0.25">
      <c r="A73" s="33" t="s">
        <v>0</v>
      </c>
      <c r="B73" s="28" t="s">
        <v>140</v>
      </c>
      <c r="C73" s="31">
        <v>624</v>
      </c>
      <c r="D73" s="36"/>
      <c r="E73" s="36"/>
      <c r="F73" s="36"/>
      <c r="G73" s="36"/>
      <c r="H73" s="36"/>
      <c r="I73" s="36"/>
      <c r="J73" s="36"/>
      <c r="K73" s="34"/>
    </row>
    <row r="74" spans="1:11" ht="24" customHeight="1" x14ac:dyDescent="0.25">
      <c r="A74" s="33" t="s">
        <v>0</v>
      </c>
      <c r="B74" s="28" t="s">
        <v>150</v>
      </c>
      <c r="C74" s="31">
        <v>625</v>
      </c>
      <c r="D74" s="36"/>
      <c r="E74" s="36"/>
      <c r="F74" s="36"/>
      <c r="G74" s="36"/>
      <c r="H74" s="36"/>
      <c r="I74" s="36"/>
      <c r="J74" s="36"/>
      <c r="K74" s="34"/>
    </row>
    <row r="75" spans="1:11" ht="36" customHeight="1" x14ac:dyDescent="0.25">
      <c r="A75" s="33" t="s">
        <v>0</v>
      </c>
      <c r="B75" s="28" t="s">
        <v>270</v>
      </c>
      <c r="C75" s="31">
        <v>626</v>
      </c>
      <c r="D75" s="36"/>
      <c r="E75" s="36"/>
      <c r="F75" s="36"/>
      <c r="G75" s="36"/>
      <c r="H75" s="36"/>
      <c r="I75" s="36"/>
      <c r="J75" s="36"/>
      <c r="K75" s="34"/>
    </row>
    <row r="76" spans="1:11" ht="24" customHeight="1" x14ac:dyDescent="0.25">
      <c r="A76" s="33" t="s">
        <v>0</v>
      </c>
      <c r="B76" s="28" t="s">
        <v>254</v>
      </c>
      <c r="C76" s="31">
        <v>627</v>
      </c>
      <c r="D76" s="36"/>
      <c r="E76" s="36"/>
      <c r="F76" s="36"/>
      <c r="G76" s="36"/>
      <c r="H76" s="36"/>
      <c r="I76" s="36"/>
      <c r="J76" s="36"/>
      <c r="K76" s="34"/>
    </row>
    <row r="77" spans="1:11" ht="14.25" customHeight="1" x14ac:dyDescent="0.25">
      <c r="A77" s="33" t="s">
        <v>0</v>
      </c>
      <c r="B77" s="28" t="s">
        <v>144</v>
      </c>
      <c r="C77" s="31">
        <v>628</v>
      </c>
      <c r="D77" s="36"/>
      <c r="E77" s="36"/>
      <c r="F77" s="36"/>
      <c r="G77" s="36"/>
      <c r="H77" s="36"/>
      <c r="I77" s="36"/>
      <c r="J77" s="36"/>
      <c r="K77" s="34"/>
    </row>
    <row r="78" spans="1:11" ht="24" customHeight="1" x14ac:dyDescent="0.25">
      <c r="A78" s="33" t="s">
        <v>0</v>
      </c>
      <c r="B78" s="28" t="s">
        <v>143</v>
      </c>
      <c r="C78" s="31">
        <v>629</v>
      </c>
      <c r="D78" s="36"/>
      <c r="E78" s="36"/>
      <c r="F78" s="36"/>
      <c r="G78" s="36"/>
      <c r="H78" s="36"/>
      <c r="I78" s="36"/>
      <c r="J78" s="36"/>
      <c r="K78" s="34"/>
    </row>
    <row r="79" spans="1:11" ht="24" customHeight="1" x14ac:dyDescent="0.25">
      <c r="A79" s="33" t="s">
        <v>0</v>
      </c>
      <c r="B79" s="26" t="s">
        <v>271</v>
      </c>
      <c r="C79" s="30">
        <v>700</v>
      </c>
      <c r="D79" s="38">
        <f>SUM(D83:D93)</f>
        <v>4849347</v>
      </c>
      <c r="E79" s="38"/>
      <c r="F79" s="38"/>
      <c r="G79" s="38"/>
      <c r="H79" s="38"/>
      <c r="I79" s="38"/>
      <c r="J79" s="38"/>
      <c r="K79" s="38">
        <f>SUM(D79:J79)</f>
        <v>4849347</v>
      </c>
    </row>
    <row r="80" spans="1:11" ht="12" customHeight="1" x14ac:dyDescent="0.25">
      <c r="A80" s="33" t="s">
        <v>0</v>
      </c>
      <c r="B80" s="67" t="s">
        <v>138</v>
      </c>
      <c r="C80" s="68"/>
      <c r="D80" s="68"/>
      <c r="E80" s="68"/>
      <c r="F80" s="68"/>
      <c r="G80" s="68"/>
      <c r="H80" s="68"/>
      <c r="I80" s="68"/>
      <c r="J80" s="68"/>
      <c r="K80" s="69"/>
    </row>
    <row r="81" spans="1:12" ht="12" customHeight="1" x14ac:dyDescent="0.25">
      <c r="A81" s="33" t="s">
        <v>0</v>
      </c>
      <c r="B81" s="28" t="s">
        <v>272</v>
      </c>
      <c r="C81" s="31">
        <v>710</v>
      </c>
      <c r="D81" s="34"/>
      <c r="E81" s="34"/>
      <c r="F81" s="34"/>
      <c r="G81" s="34"/>
      <c r="H81" s="34"/>
      <c r="I81" s="34"/>
      <c r="J81" s="34"/>
      <c r="K81" s="34"/>
    </row>
    <row r="82" spans="1:12" ht="12" customHeight="1" x14ac:dyDescent="0.25">
      <c r="A82" s="33" t="s">
        <v>0</v>
      </c>
      <c r="B82" s="67" t="s">
        <v>138</v>
      </c>
      <c r="C82" s="68"/>
      <c r="D82" s="68"/>
      <c r="E82" s="68"/>
      <c r="F82" s="68"/>
      <c r="G82" s="68"/>
      <c r="H82" s="68"/>
      <c r="I82" s="68"/>
      <c r="J82" s="68"/>
      <c r="K82" s="69"/>
    </row>
    <row r="83" spans="1:12" ht="12" customHeight="1" x14ac:dyDescent="0.25">
      <c r="A83" s="33" t="s">
        <v>0</v>
      </c>
      <c r="B83" s="28" t="s">
        <v>257</v>
      </c>
      <c r="C83" s="31" t="s">
        <v>0</v>
      </c>
      <c r="D83" s="36"/>
      <c r="E83" s="36"/>
      <c r="F83" s="36"/>
      <c r="G83" s="36"/>
      <c r="H83" s="36"/>
      <c r="I83" s="36"/>
      <c r="J83" s="36"/>
      <c r="K83" s="34"/>
    </row>
    <row r="84" spans="1:12" ht="24" customHeight="1" x14ac:dyDescent="0.25">
      <c r="A84" s="33" t="s">
        <v>0</v>
      </c>
      <c r="B84" s="28" t="s">
        <v>258</v>
      </c>
      <c r="C84" s="31" t="s">
        <v>0</v>
      </c>
      <c r="D84" s="36"/>
      <c r="E84" s="36"/>
      <c r="F84" s="36"/>
      <c r="G84" s="36"/>
      <c r="H84" s="36"/>
      <c r="I84" s="36"/>
      <c r="J84" s="36"/>
      <c r="K84" s="34"/>
    </row>
    <row r="85" spans="1:12" ht="24" customHeight="1" x14ac:dyDescent="0.25">
      <c r="A85" s="33" t="s">
        <v>0</v>
      </c>
      <c r="B85" s="28" t="s">
        <v>259</v>
      </c>
      <c r="C85" s="31" t="s">
        <v>0</v>
      </c>
      <c r="D85" s="36"/>
      <c r="E85" s="36"/>
      <c r="F85" s="36"/>
      <c r="G85" s="36"/>
      <c r="H85" s="36"/>
      <c r="I85" s="36"/>
      <c r="J85" s="36"/>
      <c r="K85" s="34"/>
    </row>
    <row r="86" spans="1:12" ht="12" customHeight="1" x14ac:dyDescent="0.25">
      <c r="A86" s="33" t="s">
        <v>0</v>
      </c>
      <c r="B86" s="28" t="s">
        <v>260</v>
      </c>
      <c r="C86" s="31">
        <v>711</v>
      </c>
      <c r="D86" s="36">
        <v>4849347</v>
      </c>
      <c r="E86" s="36"/>
      <c r="F86" s="36"/>
      <c r="G86" s="36"/>
      <c r="H86" s="36"/>
      <c r="I86" s="36"/>
      <c r="J86" s="36"/>
      <c r="K86" s="41">
        <f>SUM(D86:J86)</f>
        <v>4849347</v>
      </c>
    </row>
    <row r="87" spans="1:12" ht="12" customHeight="1" x14ac:dyDescent="0.25">
      <c r="A87" s="33" t="s">
        <v>0</v>
      </c>
      <c r="B87" s="28" t="s">
        <v>261</v>
      </c>
      <c r="C87" s="31">
        <v>712</v>
      </c>
      <c r="D87" s="36"/>
      <c r="E87" s="36"/>
      <c r="F87" s="36"/>
      <c r="G87" s="36"/>
      <c r="H87" s="36"/>
      <c r="I87" s="36"/>
      <c r="J87" s="36"/>
      <c r="K87" s="34"/>
    </row>
    <row r="88" spans="1:12" ht="24" customHeight="1" x14ac:dyDescent="0.25">
      <c r="A88" s="33" t="s">
        <v>0</v>
      </c>
      <c r="B88" s="28" t="s">
        <v>273</v>
      </c>
      <c r="C88" s="31">
        <v>713</v>
      </c>
      <c r="D88" s="36"/>
      <c r="E88" s="36"/>
      <c r="F88" s="36"/>
      <c r="G88" s="36"/>
      <c r="H88" s="36"/>
      <c r="I88" s="36"/>
      <c r="J88" s="36"/>
      <c r="K88" s="34"/>
    </row>
    <row r="89" spans="1:12" ht="24" customHeight="1" x14ac:dyDescent="0.25">
      <c r="A89" s="33" t="s">
        <v>0</v>
      </c>
      <c r="B89" s="28" t="s">
        <v>263</v>
      </c>
      <c r="C89" s="31">
        <v>714</v>
      </c>
      <c r="D89" s="36"/>
      <c r="E89" s="36"/>
      <c r="F89" s="36"/>
      <c r="G89" s="36"/>
      <c r="H89" s="36"/>
      <c r="I89" s="36"/>
      <c r="J89" s="36"/>
      <c r="K89" s="34"/>
    </row>
    <row r="90" spans="1:12" ht="12" customHeight="1" x14ac:dyDescent="0.25">
      <c r="A90" s="33" t="s">
        <v>0</v>
      </c>
      <c r="B90" s="28" t="s">
        <v>264</v>
      </c>
      <c r="C90" s="31">
        <v>715</v>
      </c>
      <c r="D90" s="36"/>
      <c r="E90" s="36"/>
      <c r="F90" s="36"/>
      <c r="G90" s="36"/>
      <c r="H90" s="36"/>
      <c r="I90" s="36"/>
      <c r="J90" s="36"/>
      <c r="K90" s="34"/>
    </row>
    <row r="91" spans="1:12" ht="12" customHeight="1" x14ac:dyDescent="0.25">
      <c r="A91" s="33" t="s">
        <v>0</v>
      </c>
      <c r="B91" s="28" t="s">
        <v>265</v>
      </c>
      <c r="C91" s="31">
        <v>716</v>
      </c>
      <c r="D91" s="36"/>
      <c r="E91" s="36"/>
      <c r="F91" s="36"/>
      <c r="G91" s="36"/>
      <c r="H91" s="36"/>
      <c r="I91" s="36"/>
      <c r="J91" s="36"/>
      <c r="K91" s="34"/>
    </row>
    <row r="92" spans="1:12" ht="12" customHeight="1" x14ac:dyDescent="0.25">
      <c r="A92" s="33" t="s">
        <v>0</v>
      </c>
      <c r="B92" s="28" t="s">
        <v>266</v>
      </c>
      <c r="C92" s="31">
        <v>717</v>
      </c>
      <c r="D92" s="36"/>
      <c r="E92" s="36"/>
      <c r="F92" s="36"/>
      <c r="G92" s="36"/>
      <c r="H92" s="36"/>
      <c r="I92" s="36"/>
      <c r="J92" s="36"/>
      <c r="K92" s="34"/>
    </row>
    <row r="93" spans="1:12" ht="24" customHeight="1" x14ac:dyDescent="0.25">
      <c r="A93" s="33" t="s">
        <v>0</v>
      </c>
      <c r="B93" s="28" t="s">
        <v>267</v>
      </c>
      <c r="C93" s="31">
        <v>718</v>
      </c>
      <c r="D93" s="36"/>
      <c r="E93" s="36"/>
      <c r="F93" s="36"/>
      <c r="G93" s="36"/>
      <c r="H93" s="36"/>
      <c r="I93" s="36"/>
      <c r="J93" s="36"/>
      <c r="K93" s="34"/>
    </row>
    <row r="94" spans="1:12" ht="24" customHeight="1" x14ac:dyDescent="0.25">
      <c r="A94" s="33" t="s">
        <v>0</v>
      </c>
      <c r="B94" s="28" t="s">
        <v>293</v>
      </c>
      <c r="C94" s="31">
        <v>719</v>
      </c>
      <c r="D94" s="36"/>
      <c r="E94" s="36"/>
      <c r="F94" s="36"/>
      <c r="G94" s="36"/>
      <c r="H94" s="36"/>
      <c r="I94" s="36"/>
      <c r="J94" s="36"/>
      <c r="K94" s="34"/>
    </row>
    <row r="95" spans="1:12" ht="24" customHeight="1" x14ac:dyDescent="0.25">
      <c r="A95" s="33" t="s">
        <v>0</v>
      </c>
      <c r="B95" s="35" t="s">
        <v>302</v>
      </c>
      <c r="C95" s="30">
        <v>800</v>
      </c>
      <c r="D95" s="38">
        <f>D65+D66+D79+D94</f>
        <v>53958224</v>
      </c>
      <c r="E95" s="38"/>
      <c r="F95" s="38"/>
      <c r="G95" s="38"/>
      <c r="H95" s="38">
        <f>H65+H66+H79+H94</f>
        <v>-982818</v>
      </c>
      <c r="I95" s="38"/>
      <c r="J95" s="38"/>
      <c r="K95" s="38">
        <f>K65+K66+K79+K94</f>
        <v>52975406</v>
      </c>
    </row>
    <row r="96" spans="1:12" ht="12" customHeight="1" x14ac:dyDescent="0.25">
      <c r="B96" s="7" t="s">
        <v>0</v>
      </c>
      <c r="C96" s="7" t="s">
        <v>0</v>
      </c>
      <c r="D96" s="7" t="s">
        <v>0</v>
      </c>
      <c r="E96" s="7" t="s">
        <v>0</v>
      </c>
      <c r="F96" s="7" t="s">
        <v>0</v>
      </c>
      <c r="G96" s="7" t="s">
        <v>0</v>
      </c>
      <c r="H96" s="7" t="s">
        <v>0</v>
      </c>
      <c r="I96" s="7" t="s">
        <v>0</v>
      </c>
      <c r="J96" s="7" t="s">
        <v>0</v>
      </c>
      <c r="K96" s="7" t="s">
        <v>0</v>
      </c>
      <c r="L96" s="5"/>
    </row>
    <row r="97" spans="2:12" ht="12" customHeight="1" x14ac:dyDescent="0.25">
      <c r="B97" s="7" t="s">
        <v>0</v>
      </c>
      <c r="C97" s="7" t="s">
        <v>0</v>
      </c>
      <c r="D97" s="7" t="s">
        <v>0</v>
      </c>
      <c r="E97" s="7" t="s">
        <v>0</v>
      </c>
      <c r="F97" s="7" t="s">
        <v>0</v>
      </c>
      <c r="G97" s="7" t="s">
        <v>0</v>
      </c>
      <c r="H97" s="7" t="s">
        <v>0</v>
      </c>
      <c r="I97" s="7" t="s">
        <v>0</v>
      </c>
      <c r="J97" s="7" t="s">
        <v>0</v>
      </c>
      <c r="K97" s="7" t="s">
        <v>0</v>
      </c>
      <c r="L97" s="5"/>
    </row>
    <row r="98" spans="2:12" ht="12" customHeight="1" x14ac:dyDescent="0.25">
      <c r="B98" s="78" t="s">
        <v>104</v>
      </c>
      <c r="C98" s="78"/>
      <c r="D98" s="78"/>
      <c r="E98" s="7" t="s">
        <v>0</v>
      </c>
      <c r="F98" s="32" t="s">
        <v>0</v>
      </c>
      <c r="G98" s="7" t="s">
        <v>0</v>
      </c>
      <c r="H98" s="7" t="s">
        <v>0</v>
      </c>
      <c r="I98" s="7" t="s">
        <v>0</v>
      </c>
      <c r="J98" s="7" t="s">
        <v>0</v>
      </c>
      <c r="K98" s="7" t="s">
        <v>0</v>
      </c>
      <c r="L98" s="5"/>
    </row>
    <row r="99" spans="2:12" ht="12" customHeight="1" x14ac:dyDescent="0.25">
      <c r="B99" s="79" t="s">
        <v>105</v>
      </c>
      <c r="C99" s="79"/>
      <c r="D99" s="79"/>
      <c r="E99" s="7" t="s">
        <v>0</v>
      </c>
      <c r="F99" s="22" t="s">
        <v>106</v>
      </c>
      <c r="G99" s="7" t="s">
        <v>0</v>
      </c>
      <c r="H99" s="7" t="s">
        <v>0</v>
      </c>
      <c r="I99" s="7" t="s">
        <v>0</v>
      </c>
      <c r="J99" s="7" t="s">
        <v>0</v>
      </c>
      <c r="K99" s="7" t="s">
        <v>0</v>
      </c>
      <c r="L99" s="5"/>
    </row>
    <row r="100" spans="2:12" ht="12" customHeight="1" x14ac:dyDescent="0.25">
      <c r="B100" s="78" t="s">
        <v>107</v>
      </c>
      <c r="C100" s="78"/>
      <c r="D100" s="78"/>
      <c r="E100" s="7" t="s">
        <v>0</v>
      </c>
      <c r="F100" s="32" t="s">
        <v>0</v>
      </c>
      <c r="G100" s="7" t="s">
        <v>0</v>
      </c>
      <c r="H100" s="7" t="s">
        <v>0</v>
      </c>
      <c r="I100" s="7" t="s">
        <v>0</v>
      </c>
      <c r="J100" s="7" t="s">
        <v>0</v>
      </c>
      <c r="K100" s="7" t="s">
        <v>0</v>
      </c>
      <c r="L100" s="5"/>
    </row>
    <row r="101" spans="2:12" ht="12" customHeight="1" x14ac:dyDescent="0.25">
      <c r="B101" s="79" t="s">
        <v>108</v>
      </c>
      <c r="C101" s="79"/>
      <c r="D101" s="79"/>
      <c r="E101" s="7" t="s">
        <v>0</v>
      </c>
      <c r="F101" s="22" t="s">
        <v>106</v>
      </c>
      <c r="G101" s="7" t="s">
        <v>0</v>
      </c>
      <c r="H101" s="7" t="s">
        <v>0</v>
      </c>
      <c r="I101" s="7" t="s">
        <v>0</v>
      </c>
      <c r="J101" s="7" t="s">
        <v>0</v>
      </c>
      <c r="K101" s="7" t="s">
        <v>0</v>
      </c>
      <c r="L101" s="5"/>
    </row>
    <row r="102" spans="2:12" ht="12" customHeight="1" x14ac:dyDescent="0.25">
      <c r="B102" s="7" t="s">
        <v>109</v>
      </c>
      <c r="C102" s="7" t="s">
        <v>0</v>
      </c>
      <c r="D102" s="7" t="s">
        <v>0</v>
      </c>
      <c r="E102" s="7" t="s">
        <v>0</v>
      </c>
      <c r="F102" s="7" t="s">
        <v>0</v>
      </c>
      <c r="G102" s="7" t="s">
        <v>0</v>
      </c>
      <c r="H102" s="7" t="s">
        <v>0</v>
      </c>
      <c r="I102" s="7" t="s">
        <v>0</v>
      </c>
      <c r="J102" s="7" t="s">
        <v>0</v>
      </c>
      <c r="K102" s="7" t="s">
        <v>0</v>
      </c>
      <c r="L102" s="5"/>
    </row>
    <row r="103" spans="2:12" hidden="1" x14ac:dyDescent="0.25"/>
    <row r="104" spans="2:12" hidden="1" x14ac:dyDescent="0.25"/>
    <row r="105" spans="2:12" hidden="1" x14ac:dyDescent="0.25"/>
    <row r="106" spans="2:12" hidden="1" x14ac:dyDescent="0.25"/>
    <row r="107" spans="2:12" hidden="1" x14ac:dyDescent="0.25"/>
    <row r="108" spans="2:12" hidden="1" x14ac:dyDescent="0.25"/>
    <row r="109" spans="2:12" hidden="1" x14ac:dyDescent="0.25"/>
  </sheetData>
  <mergeCells count="22">
    <mergeCell ref="B98:D98"/>
    <mergeCell ref="B99:D99"/>
    <mergeCell ref="B100:D100"/>
    <mergeCell ref="B101:D101"/>
    <mergeCell ref="B37:K37"/>
    <mergeCell ref="B48:K48"/>
    <mergeCell ref="B50:K50"/>
    <mergeCell ref="B69:K69"/>
    <mergeCell ref="B80:K80"/>
    <mergeCell ref="B82:K82"/>
    <mergeCell ref="B10:K10"/>
    <mergeCell ref="B11:K11"/>
    <mergeCell ref="B27:B28"/>
    <mergeCell ref="C27:C28"/>
    <mergeCell ref="D27:I27"/>
    <mergeCell ref="J27:J28"/>
    <mergeCell ref="K27:K28"/>
    <mergeCell ref="H1:K1"/>
    <mergeCell ref="H2:K2"/>
    <mergeCell ref="H3:K3"/>
    <mergeCell ref="H4:K4"/>
    <mergeCell ref="B8:K8"/>
  </mergeCells>
  <pageMargins left="0.31496062992125984" right="0.31496062992125984" top="0.59055118110236227" bottom="0.19685039370078741" header="0.31496062992125984" footer="0.31496062992125984"/>
  <pageSetup paperSize="9" scale="91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НефинФ1</vt:lpstr>
      <vt:lpstr>НефинФ2</vt:lpstr>
      <vt:lpstr>Ф3_1</vt:lpstr>
      <vt:lpstr>Ф4</vt:lpstr>
      <vt:lpstr>НефинФ1!Заголовки_для_печати</vt:lpstr>
      <vt:lpstr>Ф3_1!Заголовки_для_печати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Абдулла Суннатов</dc:creator>
  <cp:lastModifiedBy>Абдулла Суннатов</cp:lastModifiedBy>
  <cp:lastPrinted>2020-08-11T02:55:11Z</cp:lastPrinted>
  <dcterms:created xsi:type="dcterms:W3CDTF">2020-08-10T06:37:37Z</dcterms:created>
  <dcterms:modified xsi:type="dcterms:W3CDTF">2020-11-05T03:22:29Z</dcterms:modified>
</cp:coreProperties>
</file>