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sunnatov\Desktop\Сегодня\"/>
    </mc:Choice>
  </mc:AlternateContent>
  <bookViews>
    <workbookView xWindow="0" yWindow="0" windowWidth="23040" windowHeight="7248"/>
  </bookViews>
  <sheets>
    <sheet name="1" sheetId="1" r:id="rId1"/>
    <sheet name="2" sheetId="2" r:id="rId2"/>
    <sheet name="3" sheetId="4" r:id="rId3"/>
    <sheet name="4" sheetId="3" r:id="rId4"/>
  </sheets>
  <definedNames>
    <definedName name="_Hlk1381328" localSheetId="2">'3'!$B$23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4" l="1"/>
  <c r="E39" i="4"/>
  <c r="D39" i="4"/>
  <c r="D38" i="4"/>
  <c r="E32" i="4" l="1"/>
  <c r="D32" i="4"/>
  <c r="D26" i="4"/>
  <c r="E26" i="4"/>
  <c r="D19" i="4"/>
  <c r="E19" i="4"/>
  <c r="D16" i="3"/>
  <c r="E13" i="3"/>
  <c r="D13" i="3"/>
  <c r="D18" i="3" s="1"/>
  <c r="E11" i="2"/>
  <c r="E20" i="2" s="1"/>
  <c r="E22" i="2" s="1"/>
  <c r="E25" i="2" s="1"/>
  <c r="D11" i="2"/>
  <c r="D20" i="2" s="1"/>
  <c r="D22" i="2" s="1"/>
  <c r="D25" i="2" s="1"/>
  <c r="E14" i="3" s="1"/>
  <c r="E16" i="3" s="1"/>
  <c r="E18" i="3" l="1"/>
  <c r="E19" i="3" s="1"/>
  <c r="F18" i="3"/>
  <c r="F19" i="3" s="1"/>
  <c r="F16" i="3"/>
  <c r="F13" i="3"/>
  <c r="F14" i="3"/>
  <c r="E18" i="1"/>
  <c r="E28" i="1" s="1"/>
  <c r="D18" i="1"/>
  <c r="D28" i="1" s="1"/>
  <c r="E50" i="1"/>
  <c r="E51" i="1" s="1"/>
  <c r="E52" i="1" s="1"/>
  <c r="D49" i="1"/>
  <c r="D51" i="1" s="1"/>
  <c r="D52" i="1" s="1"/>
  <c r="E49" i="1"/>
  <c r="E41" i="1"/>
  <c r="D41" i="1"/>
  <c r="D34" i="1"/>
  <c r="E34" i="1"/>
  <c r="D27" i="1"/>
  <c r="E27" i="1"/>
  <c r="F11" i="3"/>
  <c r="E11" i="3"/>
  <c r="D11" i="3"/>
  <c r="F12" i="3"/>
  <c r="F9" i="3"/>
  <c r="F8" i="3"/>
  <c r="B31" i="3"/>
  <c r="B51" i="4"/>
  <c r="B40" i="2"/>
  <c r="D50" i="1" l="1"/>
  <c r="D32" i="2" l="1"/>
  <c r="D43" i="4" s="1"/>
  <c r="D23" i="3" s="1"/>
  <c r="F17" i="3" l="1"/>
  <c r="F15" i="3"/>
</calcChain>
</file>

<file path=xl/sharedStrings.xml><?xml version="1.0" encoding="utf-8"?>
<sst xmlns="http://schemas.openxmlformats.org/spreadsheetml/2006/main" count="147" uniqueCount="111">
  <si>
    <t>В тыс.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</si>
  <si>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</si>
  <si>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</si>
  <si>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</si>
  <si>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</si>
  <si>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</si>
  <si>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Авансы выданные</t>
  </si>
  <si>
    <t>Расходы будущих периодов</t>
  </si>
  <si>
    <t>Товарно-материальные запасы</t>
  </si>
  <si>
    <t>Денежные средства, ограниченные в использовании</t>
  </si>
  <si>
    <t>Налог на добавленную стоимость к возмещению</t>
  </si>
  <si>
    <t>Итого долгосрочные активы</t>
  </si>
  <si>
    <t>Текущие активы</t>
  </si>
  <si>
    <t>Прочие текущие активы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</si>
  <si>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</si>
  <si>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</si>
  <si>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</si>
  <si>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</si>
  <si>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</si>
  <si>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 xml:space="preserve">Накопленный убыток </t>
  </si>
  <si>
    <t>ИТОГО КАПИТАЛ</t>
  </si>
  <si>
    <t>Долгосрочные обязательства</t>
  </si>
  <si>
    <t>Кредиторская и прочая задолженность</t>
  </si>
  <si>
    <t>Резерв на восстановление участка</t>
  </si>
  <si>
    <t>Итого долгосрочные обязательства</t>
  </si>
  <si>
    <t>Текущие обязательства</t>
  </si>
  <si>
    <t>Контрактные обязательства</t>
  </si>
  <si>
    <t>Итого текущие обязательства</t>
  </si>
  <si>
    <t>ИТОГО ОБЯЗАТЕЛЬСТВА</t>
  </si>
  <si>
    <t>ИТОГО КАПИТАЛ И ОБЯЗАТЕЛЬСТВА</t>
  </si>
  <si>
    <t>АО «ШАЛКИЯЦИНК ЛТД»</t>
  </si>
  <si>
    <t>ОТЧЕТ О ФИНАНСОВОМ ПОЛОЖЕНИИ</t>
  </si>
  <si>
    <t>Генеральный директор</t>
  </si>
  <si>
    <t>Суннатов А. Д.</t>
  </si>
  <si>
    <t>Республика Казахстан, п. Шалкия</t>
  </si>
  <si>
    <t>ОТЧЕТ О ПРИБЫЛЯХ И УБЫТКАХ И ПРОЧЕМ СОВОКУПНОМ ДОХОДЕ</t>
  </si>
  <si>
    <t>Общие и административные расходы</t>
  </si>
  <si>
    <t>Прочие операционные доходы</t>
  </si>
  <si>
    <t>Прочие операционные расходы</t>
  </si>
  <si>
    <t>Операционный убыток</t>
  </si>
  <si>
    <t>Убыток до налогообложения</t>
  </si>
  <si>
    <t>Убыток за год</t>
  </si>
  <si>
    <t>Прочий совокупный доход</t>
  </si>
  <si>
    <t>Итого совокупный убыток за год</t>
  </si>
  <si>
    <t>Убыток на акцию</t>
  </si>
  <si>
    <t>Базовый и разводненный убыток за год на акцию, в тенге</t>
  </si>
  <si>
    <t>ОТЧЕТ ОБ ИЗМЕНЕНИЯХ В КАПИТАЛЕ</t>
  </si>
  <si>
    <t>Накопленный убыток</t>
  </si>
  <si>
    <t>Итого капитал</t>
  </si>
  <si>
    <t>Итого совокупный убыток</t>
  </si>
  <si>
    <t>Выпуск акций</t>
  </si>
  <si>
    <t xml:space="preserve">ОТЧЕТ О ДВИЖЕНИИ ДЕНЕЖНЫХ СРЕДСТВ </t>
  </si>
  <si>
    <t xml:space="preserve">ДЕНЕЖНЫЕ ПОТОКИ ОТ ОПЕРАЦИОННОЙ ДЕЯТЕЛЬНОСТИ </t>
  </si>
  <si>
    <t>Денежные поступления от покупателей</t>
  </si>
  <si>
    <t>Прочие денежные поступления</t>
  </si>
  <si>
    <t>Проценты полученные</t>
  </si>
  <si>
    <t>Денежные платежи поставщикам</t>
  </si>
  <si>
    <t>Денежные платежи работникам</t>
  </si>
  <si>
    <t>Прочие налоги и выплаты</t>
  </si>
  <si>
    <t>Прочие выплаты</t>
  </si>
  <si>
    <t>Денежные средства, использованные в операционной деятельности</t>
  </si>
  <si>
    <t>ДЕНЕЖНЫЕ ПОТОКИ ОТ ИНВЕСТИЦИОННОЙ ДЕЯТЕЛЬНОСТИ:</t>
  </si>
  <si>
    <t>Увеличение денежных средств, ограниченных в использовании</t>
  </si>
  <si>
    <t>Закрытие банковских вкладов</t>
  </si>
  <si>
    <t>Денежные средства, использованные в инвестиционной деятельности</t>
  </si>
  <si>
    <t>ДЕНЕЖНЫЕ ПОТОКИ ОТ ФИНАНСОВОЙ ДЕЯТЕЛЬНОСТИ:</t>
  </si>
  <si>
    <t>Денежные средства, полученные от финансовой деятельности</t>
  </si>
  <si>
    <t>Бейсембаев О.Р.</t>
  </si>
  <si>
    <t>Краткосрочные вознаграждения к выплате</t>
  </si>
  <si>
    <t>Прочие краткосрочные обязательства</t>
  </si>
  <si>
    <t>Главный бухгалтер</t>
  </si>
  <si>
    <t xml:space="preserve">15 февраля 2023 года </t>
  </si>
  <si>
    <t xml:space="preserve">ЗА ГОД, ЗАКОНЧИВШИЙСЯ 31 ДЕКАБРЯ 2022 ГОДА </t>
  </si>
  <si>
    <t>На 1 января 2021 года</t>
  </si>
  <si>
    <t>Дебиторская задолженность</t>
  </si>
  <si>
    <t>Предоплата по текущему корпоративному подоходному налогу</t>
  </si>
  <si>
    <t>Денежные средства</t>
  </si>
  <si>
    <t>Отложенное налоговое обязательство по корпоративному подоходному налогу</t>
  </si>
  <si>
    <t>Долгосрочные займы полученные</t>
  </si>
  <si>
    <t xml:space="preserve">Кредиторская и прочая задолженность </t>
  </si>
  <si>
    <t>Прочие налоги кроме корпоративного подоходного к уплате</t>
  </si>
  <si>
    <t>ЗА ГОД, ЗАКОНЧИВШИЙСЯ 31 ДЕКАБРЯ 2022 ГОДА</t>
  </si>
  <si>
    <t>Доходы от операционной аренды, нетто</t>
  </si>
  <si>
    <t>Процентные доходы по денежным средствам, ограниченным в использовании</t>
  </si>
  <si>
    <t>Расходы по амортизации резерва на восстановление участка</t>
  </si>
  <si>
    <t>Доход от безвозмездно полученных активов</t>
  </si>
  <si>
    <t>Резерв на обесценение налога на добавленную стоимость к возмещению</t>
  </si>
  <si>
    <t>(Начисление)/восстановление резерва по ожидаемым кредитным убыткам по финансовым активам</t>
  </si>
  <si>
    <t>11, 12, 13</t>
  </si>
  <si>
    <t>Чистый убыток от переоценки активов и обязательств в иностранной валюте</t>
  </si>
  <si>
    <t>(Расходы)/экономия по корпоративному подоходному налогу</t>
  </si>
  <si>
    <t xml:space="preserve">(1.92) </t>
  </si>
  <si>
    <t>(0.92)</t>
  </si>
  <si>
    <t xml:space="preserve">31 декабря 2022 года
</t>
  </si>
  <si>
    <t xml:space="preserve">31 декабря 2021 года
</t>
  </si>
  <si>
    <t>2022 год</t>
  </si>
  <si>
    <t>2021 год</t>
  </si>
  <si>
    <t>ПО СОСТОЯНИЮ НА 31 ДЕКАБРЯ 2022 ГОДА</t>
  </si>
  <si>
    <t>Проценты уплаченные</t>
  </si>
  <si>
    <t xml:space="preserve">Приобретение основных средств, нематериальных активов, долгосрочных товарно-материальных запасов </t>
  </si>
  <si>
    <t>Авансы выплаченные за разработку месторождения и строительство долгосрочных активов</t>
  </si>
  <si>
    <t>Поступления от размещения акций</t>
  </si>
  <si>
    <t>Авансы полученные за простые акции, утвержденные к выпуску</t>
  </si>
  <si>
    <t>Поступления по долгосрочным займам полученным</t>
  </si>
  <si>
    <t>Чистое увеличение/(уменьшение) денежных средств и их эквивалентов</t>
  </si>
  <si>
    <t xml:space="preserve">Эффект изменения обменного курса на денежные средства </t>
  </si>
  <si>
    <t>Эффект (начисления)/восстановления резерва по денежным средствам и их эквивалентам</t>
  </si>
  <si>
    <t>Денежные средства на начало года</t>
  </si>
  <si>
    <t>Денежные средства на конец года</t>
  </si>
  <si>
    <t xml:space="preserve">На 31 декабря 2021 года </t>
  </si>
  <si>
    <t>На 31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</si>
</sst>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  <numFmt numFmtId="166" formatCode="_-* #,##0\ _₽_-;\-* #,##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indexed="8"/>
      <name val="Arial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Fill="1"/>
    <xf numFmtId="0" fontId="4" fillId="0" borderId="0" xfId="0" applyFont="1"/>
    <xf numFmtId="0" fontId="7" fillId="0" borderId="4" xfId="0" applyFont="1" applyBorder="1" applyAlignment="1">
      <alignment vertical="center"/>
    </xf>
    <xf numFmtId="0" fontId="4" fillId="0" borderId="4" xfId="0" applyFont="1" applyBorder="1"/>
    <xf numFmtId="3" fontId="4" fillId="0" borderId="0" xfId="0" applyNumberFormat="1" applyFont="1"/>
    <xf numFmtId="166" fontId="4" fillId="0" borderId="0" xfId="1" applyNumberFormat="1" applyFo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 applyFill="1"/>
    <xf numFmtId="4" fontId="4" fillId="0" borderId="0" xfId="0" applyNumberFormat="1" applyFont="1" applyFill="1"/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4" fillId="0" borderId="3" xfId="0" applyFont="1" applyBorder="1"/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right" vertical="center"/>
    </xf>
    <xf numFmtId="165" fontId="4" fillId="0" borderId="0" xfId="0" applyNumberFormat="1" applyFont="1"/>
    <xf numFmtId="0" fontId="5" fillId="0" borderId="3" xfId="0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6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 wrapText="1"/>
    </xf>
    <xf numFmtId="165" fontId="7" fillId="0" borderId="3" xfId="0" applyNumberFormat="1" applyFont="1" applyBorder="1" applyAlignment="1">
      <alignment vertical="center" wrapText="1"/>
    </xf>
    <xf numFmtId="165" fontId="7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7" fillId="0" borderId="4" xfId="0" applyNumberFormat="1" applyFont="1" applyBorder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7" fillId="0" borderId="4" xfId="0" applyNumberFormat="1" applyFont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5" fontId="6" fillId="0" borderId="4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165" fontId="5" fillId="0" borderId="4" xfId="0" applyNumberFormat="1" applyFont="1" applyBorder="1" applyAlignment="1">
      <alignment horizontal="right" vertical="center"/>
    </xf>
    <xf numFmtId="165" fontId="5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165" fontId="6" fillId="0" borderId="3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165" fontId="5" fillId="0" borderId="6" xfId="0" applyNumberFormat="1" applyFont="1" applyBorder="1" applyAlignment="1">
      <alignment horizontal="right" vertical="center"/>
    </xf>
    <xf numFmtId="165" fontId="7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horizontal="right" vertical="center"/>
    </xf>
    <xf numFmtId="165" fontId="7" fillId="0" borderId="7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4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165" fontId="7" fillId="0" borderId="0" xfId="0" applyNumberFormat="1" applyFont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</cellXfs>
  <cellStyles count="5">
    <cellStyle name="Comma 3" xfId="2"/>
    <cellStyle name="Normal 3" xfId="3"/>
    <cellStyle name="Обычный" xfId="0" builtinId="0"/>
    <cellStyle name="Финансовый" xfId="1" builtinId="3"/>
    <cellStyle name="Финансовый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H69"/>
  <sheetViews>
    <sheetView tabSelected="1" topLeftCell="A10" zoomScale="55" zoomScaleNormal="55" workbookViewId="0">
      <selection activeCell="D26" sqref="D26"/>
    </sheetView>
  </sheetViews>
  <sheetFormatPr defaultColWidth="8.7890625" defaultRowHeight="12.6" x14ac:dyDescent="0.45"/>
  <cols>
    <col min="1" max="1" width="8.7890625" style="15"/>
    <col min="2" max="2" width="55.734375" style="15" customWidth="1"/>
    <col min="3" max="3" width="11.7890625" style="14" customWidth="1"/>
    <col min="4" max="4" width="21.734375" style="14" customWidth="1"/>
    <col min="5" max="5" width="21.734375" style="15" customWidth="1"/>
    <col min="6" max="16384" width="8.7890625" style="15"/>
  </cols>
  <sheetData>
    <row r="2" spans="2:5" x14ac:dyDescent="0.45">
      <c r="B2" s="13" t="s">
        <v>30</v>
      </c>
    </row>
    <row r="3" spans="2:5" x14ac:dyDescent="0.45">
      <c r="B3" s="13"/>
    </row>
    <row r="4" spans="2:5" x14ac:dyDescent="0.45">
      <c r="B4" s="13" t="s">
        <v>31</v>
      </c>
    </row>
    <row r="5" spans="2:5" x14ac:dyDescent="0.45">
      <c r="B5" s="13" t="s">
        <v>97</v>
      </c>
    </row>
    <row r="6" spans="2:5" x14ac:dyDescent="0.45">
      <c r="B6" s="13"/>
    </row>
    <row r="7" spans="2:5" ht="12.9" thickBot="1" x14ac:dyDescent="0.5">
      <c r="B7" s="33"/>
      <c r="C7" s="34"/>
      <c r="D7" s="35"/>
      <c r="E7" s="35"/>
    </row>
    <row r="8" spans="2:5" ht="27.6" customHeight="1" thickTop="1" thickBot="1" x14ac:dyDescent="0.5">
      <c r="B8" s="33" t="s">
        <v>0</v>
      </c>
      <c r="C8" s="34" t="s">
        <v>1</v>
      </c>
      <c r="D8" s="35" t="s">
        <v>93</v>
      </c>
      <c r="E8" s="35" t="s">
        <v>94</v>
      </c>
    </row>
    <row r="9" spans="2:5" ht="12.9" thickTop="1" x14ac:dyDescent="0.45">
      <c r="B9" s="7" t="s">
        <v>2</v>
      </c>
      <c r="C9" s="22"/>
      <c r="D9" s="22"/>
      <c r="E9" s="25"/>
    </row>
    <row r="10" spans="2:5" x14ac:dyDescent="0.45">
      <c r="B10" s="7" t="s">
        <v>3</v>
      </c>
      <c r="C10" s="15"/>
      <c r="D10" s="15"/>
      <c r="E10" s="26"/>
    </row>
    <row r="11" spans="2:5" x14ac:dyDescent="0.45">
      <c r="B11" s="1" t="s">
        <v>4</v>
      </c>
      <c r="C11" s="27">
        <v>6</v>
      </c>
      <c r="D11" s="61">
        <v>58818437</v>
      </c>
      <c r="E11" s="62">
        <v>48465067</v>
      </c>
    </row>
    <row r="12" spans="2:5" x14ac:dyDescent="0.45">
      <c r="B12" s="1" t="s">
        <v>5</v>
      </c>
      <c r="C12" s="2"/>
      <c r="D12" s="61">
        <v>91351</v>
      </c>
      <c r="E12" s="62">
        <v>88301</v>
      </c>
    </row>
    <row r="13" spans="2:5" x14ac:dyDescent="0.45">
      <c r="B13" s="1" t="s">
        <v>6</v>
      </c>
      <c r="C13" s="2">
        <v>7</v>
      </c>
      <c r="D13" s="61">
        <v>25085061</v>
      </c>
      <c r="E13" s="62">
        <v>7982357</v>
      </c>
    </row>
    <row r="14" spans="2:5" x14ac:dyDescent="0.45">
      <c r="B14" s="1" t="s">
        <v>8</v>
      </c>
      <c r="C14" s="2">
        <v>8</v>
      </c>
      <c r="D14" s="61">
        <v>3573670</v>
      </c>
      <c r="E14" s="62">
        <v>3567469</v>
      </c>
    </row>
    <row r="15" spans="2:5" x14ac:dyDescent="0.45">
      <c r="B15" s="1" t="s">
        <v>10</v>
      </c>
      <c r="C15" s="2">
        <v>9</v>
      </c>
      <c r="D15" s="61">
        <v>3056959</v>
      </c>
      <c r="E15" s="62">
        <v>2935040</v>
      </c>
    </row>
    <row r="16" spans="2:5" x14ac:dyDescent="0.45">
      <c r="B16" s="1" t="s">
        <v>7</v>
      </c>
      <c r="C16" s="2">
        <v>10</v>
      </c>
      <c r="D16" s="61">
        <v>3459813</v>
      </c>
      <c r="E16" s="62">
        <v>4733360</v>
      </c>
    </row>
    <row r="17" spans="2:8" ht="12.9" thickBot="1" x14ac:dyDescent="0.5">
      <c r="B17" s="1" t="s">
        <v>9</v>
      </c>
      <c r="C17" s="2">
        <v>11</v>
      </c>
      <c r="D17" s="61">
        <v>1533302</v>
      </c>
      <c r="E17" s="62">
        <v>952235</v>
      </c>
    </row>
    <row r="18" spans="2:8" ht="12.9" thickBot="1" x14ac:dyDescent="0.5">
      <c r="B18" s="28" t="s">
        <v>11</v>
      </c>
      <c r="C18" s="29"/>
      <c r="D18" s="63">
        <f>SUM(D11:D17)</f>
        <v>95618593</v>
      </c>
      <c r="E18" s="63">
        <f>SUM(E11:E17)</f>
        <v>68723829</v>
      </c>
    </row>
    <row r="19" spans="2:8" x14ac:dyDescent="0.45">
      <c r="B19" s="30"/>
      <c r="C19" s="15"/>
      <c r="D19" s="64"/>
      <c r="E19" s="65"/>
    </row>
    <row r="20" spans="2:8" x14ac:dyDescent="0.45">
      <c r="B20" s="7" t="s">
        <v>12</v>
      </c>
      <c r="C20" s="15"/>
      <c r="D20" s="64"/>
      <c r="E20" s="66"/>
    </row>
    <row r="21" spans="2:8" x14ac:dyDescent="0.45">
      <c r="B21" s="1" t="s">
        <v>6</v>
      </c>
      <c r="C21" s="2">
        <v>7</v>
      </c>
      <c r="D21" s="61">
        <v>21004</v>
      </c>
      <c r="E21" s="62">
        <v>168311</v>
      </c>
    </row>
    <row r="22" spans="2:8" x14ac:dyDescent="0.45">
      <c r="B22" s="1" t="s">
        <v>7</v>
      </c>
      <c r="C22" s="2">
        <v>10</v>
      </c>
      <c r="D22" s="61">
        <v>51793</v>
      </c>
      <c r="E22" s="62">
        <v>107376</v>
      </c>
    </row>
    <row r="23" spans="2:8" x14ac:dyDescent="0.45">
      <c r="B23" s="1" t="s">
        <v>13</v>
      </c>
      <c r="C23" s="2"/>
      <c r="D23" s="61">
        <v>16390</v>
      </c>
      <c r="E23" s="62">
        <v>19698</v>
      </c>
    </row>
    <row r="24" spans="2:8" x14ac:dyDescent="0.45">
      <c r="B24" s="1" t="s">
        <v>74</v>
      </c>
      <c r="C24" s="2">
        <v>12</v>
      </c>
      <c r="D24" s="61">
        <v>851215</v>
      </c>
      <c r="E24" s="62">
        <v>17408</v>
      </c>
    </row>
    <row r="25" spans="2:8" x14ac:dyDescent="0.45">
      <c r="B25" s="1" t="s">
        <v>75</v>
      </c>
      <c r="C25" s="2"/>
      <c r="D25" s="61">
        <v>4406</v>
      </c>
      <c r="E25" s="62">
        <v>4403</v>
      </c>
    </row>
    <row r="26" spans="2:8" ht="12.9" thickBot="1" x14ac:dyDescent="0.5">
      <c r="B26" s="1" t="s">
        <v>76</v>
      </c>
      <c r="C26" s="2">
        <v>13</v>
      </c>
      <c r="D26" s="61">
        <v>54231</v>
      </c>
      <c r="E26" s="62">
        <v>26557</v>
      </c>
    </row>
    <row r="27" spans="2:8" ht="12.9" thickBot="1" x14ac:dyDescent="0.5">
      <c r="B27" s="28" t="s">
        <v>14</v>
      </c>
      <c r="C27" s="29"/>
      <c r="D27" s="63">
        <f>SUM(D21:D26)</f>
        <v>999039</v>
      </c>
      <c r="E27" s="63">
        <f>SUM(E21:E26)</f>
        <v>343753</v>
      </c>
    </row>
    <row r="28" spans="2:8" ht="12.9" thickBot="1" x14ac:dyDescent="0.5">
      <c r="B28" s="10" t="s">
        <v>15</v>
      </c>
      <c r="C28" s="17"/>
      <c r="D28" s="67">
        <f>D18+D27</f>
        <v>96617632</v>
      </c>
      <c r="E28" s="67">
        <f>E18+E27</f>
        <v>69067582</v>
      </c>
      <c r="H28" s="18"/>
    </row>
    <row r="29" spans="2:8" x14ac:dyDescent="0.45">
      <c r="B29" s="30"/>
      <c r="C29" s="15"/>
      <c r="D29" s="64"/>
      <c r="E29" s="65"/>
    </row>
    <row r="30" spans="2:8" x14ac:dyDescent="0.45">
      <c r="B30" s="7" t="s">
        <v>16</v>
      </c>
      <c r="C30" s="2"/>
      <c r="D30" s="64"/>
      <c r="E30" s="65"/>
    </row>
    <row r="31" spans="2:8" x14ac:dyDescent="0.45">
      <c r="B31" s="7" t="s">
        <v>17</v>
      </c>
      <c r="C31" s="12"/>
      <c r="D31" s="64"/>
      <c r="E31" s="66"/>
    </row>
    <row r="32" spans="2:8" x14ac:dyDescent="0.45">
      <c r="B32" s="1" t="s">
        <v>18</v>
      </c>
      <c r="C32" s="2">
        <v>14</v>
      </c>
      <c r="D32" s="61">
        <v>67825188</v>
      </c>
      <c r="E32" s="62">
        <v>62465300</v>
      </c>
    </row>
    <row r="33" spans="2:6" ht="12.9" thickBot="1" x14ac:dyDescent="0.5">
      <c r="B33" s="3" t="s">
        <v>19</v>
      </c>
      <c r="C33" s="9"/>
      <c r="D33" s="61">
        <v>-4357904</v>
      </c>
      <c r="E33" s="62">
        <v>-2810831</v>
      </c>
    </row>
    <row r="34" spans="2:6" ht="12.9" thickBot="1" x14ac:dyDescent="0.5">
      <c r="B34" s="10" t="s">
        <v>20</v>
      </c>
      <c r="C34" s="4"/>
      <c r="D34" s="63">
        <f>SUM(D32:D33)</f>
        <v>63467284</v>
      </c>
      <c r="E34" s="63">
        <f>SUM(E32:E33)</f>
        <v>59654469</v>
      </c>
    </row>
    <row r="35" spans="2:6" x14ac:dyDescent="0.45">
      <c r="B35" s="1"/>
      <c r="C35" s="2"/>
      <c r="D35" s="64"/>
      <c r="E35" s="65"/>
    </row>
    <row r="36" spans="2:6" x14ac:dyDescent="0.45">
      <c r="B36" s="7" t="s">
        <v>21</v>
      </c>
      <c r="C36" s="12"/>
      <c r="D36" s="64"/>
      <c r="E36" s="66"/>
    </row>
    <row r="37" spans="2:6" x14ac:dyDescent="0.45">
      <c r="B37" s="1" t="s">
        <v>23</v>
      </c>
      <c r="C37" s="2">
        <v>15</v>
      </c>
      <c r="D37" s="61">
        <v>282083</v>
      </c>
      <c r="E37" s="62">
        <v>271835</v>
      </c>
      <c r="F37" s="19"/>
    </row>
    <row r="38" spans="2:6" x14ac:dyDescent="0.45">
      <c r="B38" s="1" t="s">
        <v>77</v>
      </c>
      <c r="C38" s="2">
        <v>16</v>
      </c>
      <c r="D38" s="61">
        <v>520966</v>
      </c>
      <c r="E38" s="62">
        <v>431227</v>
      </c>
      <c r="F38" s="19"/>
    </row>
    <row r="39" spans="2:6" x14ac:dyDescent="0.45">
      <c r="B39" s="1" t="s">
        <v>22</v>
      </c>
      <c r="C39" s="2">
        <v>17</v>
      </c>
      <c r="D39" s="61">
        <v>637605</v>
      </c>
      <c r="E39" s="62">
        <v>416392</v>
      </c>
      <c r="F39" s="19"/>
    </row>
    <row r="40" spans="2:6" ht="12.9" thickBot="1" x14ac:dyDescent="0.5">
      <c r="B40" s="3" t="s">
        <v>78</v>
      </c>
      <c r="C40" s="9">
        <v>18</v>
      </c>
      <c r="D40" s="61">
        <v>31137786</v>
      </c>
      <c r="E40" s="62">
        <v>7620379</v>
      </c>
      <c r="F40" s="19"/>
    </row>
    <row r="41" spans="2:6" ht="12.9" thickBot="1" x14ac:dyDescent="0.5">
      <c r="B41" s="10" t="s">
        <v>24</v>
      </c>
      <c r="C41" s="4"/>
      <c r="D41" s="63">
        <f>SUM(D37:D40)</f>
        <v>32578440</v>
      </c>
      <c r="E41" s="63">
        <f>SUM(E37:E40)</f>
        <v>8739833</v>
      </c>
      <c r="F41" s="19"/>
    </row>
    <row r="42" spans="2:6" x14ac:dyDescent="0.45">
      <c r="B42" s="7"/>
      <c r="C42" s="31"/>
      <c r="D42" s="68"/>
      <c r="E42" s="66"/>
    </row>
    <row r="43" spans="2:6" x14ac:dyDescent="0.45">
      <c r="B43" s="7" t="s">
        <v>25</v>
      </c>
      <c r="C43" s="22"/>
      <c r="D43" s="68"/>
      <c r="E43" s="66"/>
    </row>
    <row r="44" spans="2:6" x14ac:dyDescent="0.45">
      <c r="B44" s="1" t="s">
        <v>79</v>
      </c>
      <c r="C44" s="2">
        <v>17</v>
      </c>
      <c r="D44" s="61">
        <v>368480</v>
      </c>
      <c r="E44" s="62">
        <v>600036</v>
      </c>
    </row>
    <row r="45" spans="2:6" x14ac:dyDescent="0.45">
      <c r="B45" s="1" t="s">
        <v>68</v>
      </c>
      <c r="C45" s="2">
        <v>18</v>
      </c>
      <c r="D45" s="61">
        <v>77157</v>
      </c>
      <c r="E45" s="62">
        <v>7060</v>
      </c>
    </row>
    <row r="46" spans="2:6" x14ac:dyDescent="0.45">
      <c r="B46" s="1" t="s">
        <v>26</v>
      </c>
      <c r="C46" s="12"/>
      <c r="D46" s="61">
        <v>50204</v>
      </c>
      <c r="E46" s="62">
        <v>133</v>
      </c>
    </row>
    <row r="47" spans="2:6" x14ac:dyDescent="0.45">
      <c r="B47" s="1" t="s">
        <v>69</v>
      </c>
      <c r="C47" s="2"/>
      <c r="D47" s="61">
        <v>39588</v>
      </c>
      <c r="E47" s="62">
        <v>32828</v>
      </c>
    </row>
    <row r="48" spans="2:6" ht="12.9" thickBot="1" x14ac:dyDescent="0.5">
      <c r="B48" s="1" t="s">
        <v>80</v>
      </c>
      <c r="C48" s="2"/>
      <c r="D48" s="61">
        <v>36479</v>
      </c>
      <c r="E48" s="62">
        <v>33223</v>
      </c>
    </row>
    <row r="49" spans="2:5" ht="12.9" thickBot="1" x14ac:dyDescent="0.5">
      <c r="B49" s="28" t="s">
        <v>27</v>
      </c>
      <c r="C49" s="32"/>
      <c r="D49" s="63">
        <f>SUM(D44:D48)</f>
        <v>571908</v>
      </c>
      <c r="E49" s="63">
        <f>SUM(E44:E48)</f>
        <v>673280</v>
      </c>
    </row>
    <row r="50" spans="2:5" ht="12.9" thickBot="1" x14ac:dyDescent="0.5">
      <c r="B50" s="10" t="s">
        <v>28</v>
      </c>
      <c r="C50" s="4"/>
      <c r="D50" s="69">
        <f>D49+D41</f>
        <v>33150348</v>
      </c>
      <c r="E50" s="69">
        <f>E49+E41</f>
        <v>9413113</v>
      </c>
    </row>
    <row r="51" spans="2:5" ht="12.9" thickBot="1" x14ac:dyDescent="0.5">
      <c r="B51" s="33" t="s">
        <v>29</v>
      </c>
      <c r="C51" s="34"/>
      <c r="D51" s="70">
        <f>D49+D41+D34</f>
        <v>96617632</v>
      </c>
      <c r="E51" s="70">
        <f>E50+E34</f>
        <v>69067582</v>
      </c>
    </row>
    <row r="52" spans="2:5" ht="12.9" thickTop="1" x14ac:dyDescent="0.45">
      <c r="B52" s="36"/>
      <c r="C52" s="37"/>
      <c r="D52" s="38">
        <f>D51-D28</f>
        <v>0</v>
      </c>
      <c r="E52" s="38">
        <f>E51-E28</f>
        <v>0</v>
      </c>
    </row>
    <row r="53" spans="2:5" x14ac:dyDescent="0.45">
      <c r="B53" s="36"/>
      <c r="C53" s="37"/>
      <c r="D53" s="39"/>
      <c r="E53" s="40"/>
    </row>
    <row r="54" spans="2:5" ht="14.5" customHeight="1" x14ac:dyDescent="0.45">
      <c r="B54" s="15" t="s">
        <v>32</v>
      </c>
      <c r="D54" s="117"/>
      <c r="E54" s="117"/>
    </row>
    <row r="55" spans="2:5" x14ac:dyDescent="0.45">
      <c r="D55" s="118" t="s">
        <v>67</v>
      </c>
      <c r="E55" s="118"/>
    </row>
    <row r="56" spans="2:5" x14ac:dyDescent="0.45">
      <c r="D56" s="20"/>
      <c r="E56" s="21"/>
    </row>
    <row r="59" spans="2:5" x14ac:dyDescent="0.45">
      <c r="B59" s="15" t="s">
        <v>70</v>
      </c>
      <c r="D59" s="117"/>
      <c r="E59" s="117"/>
    </row>
    <row r="60" spans="2:5" ht="14.5" customHeight="1" x14ac:dyDescent="0.45">
      <c r="D60" s="118" t="s">
        <v>33</v>
      </c>
      <c r="E60" s="118"/>
    </row>
    <row r="63" spans="2:5" x14ac:dyDescent="0.45">
      <c r="B63" s="22" t="s">
        <v>71</v>
      </c>
    </row>
    <row r="64" spans="2:5" x14ac:dyDescent="0.45">
      <c r="B64" s="15" t="s">
        <v>34</v>
      </c>
    </row>
    <row r="66" spans="4:4" x14ac:dyDescent="0.45">
      <c r="D66" s="23"/>
    </row>
    <row r="68" spans="4:4" x14ac:dyDescent="0.45">
      <c r="D68" s="23"/>
    </row>
    <row r="69" spans="4:4" x14ac:dyDescent="0.45">
      <c r="D69" s="24"/>
    </row>
  </sheetData>
  <mergeCells count="4">
    <mergeCell ref="D59:E59"/>
    <mergeCell ref="D60:E60"/>
    <mergeCell ref="D54:E54"/>
    <mergeCell ref="D55:E55"/>
  </mergeCells>
  <pageMargins left="0.78740157480314965" right="0.39370078740157483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G62"/>
  <sheetViews>
    <sheetView zoomScale="60" zoomScaleNormal="60" workbookViewId="0">
      <selection activeCell="D21" sqref="D21"/>
    </sheetView>
  </sheetViews>
  <sheetFormatPr defaultColWidth="8.7890625" defaultRowHeight="12.6" x14ac:dyDescent="0.45"/>
  <cols>
    <col min="1" max="1" width="8.7890625" style="15"/>
    <col min="2" max="2" width="83.734375" style="15" bestFit="1" customWidth="1"/>
    <col min="3" max="3" width="8.62890625" style="15" bestFit="1" customWidth="1"/>
    <col min="4" max="4" width="10.3125" style="15" bestFit="1" customWidth="1"/>
    <col min="5" max="5" width="17.26171875" style="15" bestFit="1" customWidth="1"/>
    <col min="6" max="16384" width="8.7890625" style="15"/>
  </cols>
  <sheetData>
    <row r="2" spans="2:7" x14ac:dyDescent="0.45">
      <c r="B2" s="13" t="s">
        <v>30</v>
      </c>
    </row>
    <row r="3" spans="2:7" x14ac:dyDescent="0.45">
      <c r="B3" s="13"/>
    </row>
    <row r="4" spans="2:7" x14ac:dyDescent="0.45">
      <c r="B4" s="13" t="s">
        <v>35</v>
      </c>
    </row>
    <row r="5" spans="2:7" x14ac:dyDescent="0.45">
      <c r="B5" s="13" t="s">
        <v>81</v>
      </c>
    </row>
    <row r="6" spans="2:7" ht="12.9" thickBot="1" x14ac:dyDescent="0.5">
      <c r="B6" s="13"/>
    </row>
    <row r="7" spans="2:7" ht="13.2" thickTop="1" thickBot="1" x14ac:dyDescent="0.5">
      <c r="B7" s="43" t="s">
        <v>0</v>
      </c>
      <c r="C7" s="41" t="s">
        <v>1</v>
      </c>
      <c r="D7" s="44" t="s">
        <v>95</v>
      </c>
      <c r="E7" s="44" t="s">
        <v>96</v>
      </c>
    </row>
    <row r="8" spans="2:7" ht="12.9" thickTop="1" x14ac:dyDescent="0.45">
      <c r="B8" s="1" t="s">
        <v>36</v>
      </c>
      <c r="C8" s="45">
        <v>19</v>
      </c>
      <c r="D8" s="46">
        <v>-534752</v>
      </c>
      <c r="E8" s="46">
        <v>-510145</v>
      </c>
    </row>
    <row r="9" spans="2:7" x14ac:dyDescent="0.45">
      <c r="B9" s="1" t="s">
        <v>37</v>
      </c>
      <c r="C9" s="45">
        <v>20</v>
      </c>
      <c r="D9" s="47">
        <v>328049</v>
      </c>
      <c r="E9" s="47">
        <v>268956</v>
      </c>
      <c r="G9" s="48"/>
    </row>
    <row r="10" spans="2:7" ht="12.9" thickBot="1" x14ac:dyDescent="0.5">
      <c r="B10" s="3" t="s">
        <v>38</v>
      </c>
      <c r="C10" s="115">
        <v>21</v>
      </c>
      <c r="D10" s="116">
        <v>-97047</v>
      </c>
      <c r="E10" s="116">
        <v>-206834</v>
      </c>
    </row>
    <row r="11" spans="2:7" ht="12.9" thickBot="1" x14ac:dyDescent="0.5">
      <c r="B11" s="10" t="s">
        <v>39</v>
      </c>
      <c r="C11" s="4"/>
      <c r="D11" s="52">
        <f>SUM(D8:D10)</f>
        <v>-303750</v>
      </c>
      <c r="E11" s="53">
        <f>SUM(E8:E10)</f>
        <v>-448023</v>
      </c>
    </row>
    <row r="12" spans="2:7" x14ac:dyDescent="0.45">
      <c r="B12" s="30"/>
      <c r="C12" s="45"/>
      <c r="D12" s="46"/>
      <c r="E12" s="46"/>
    </row>
    <row r="13" spans="2:7" x14ac:dyDescent="0.45">
      <c r="B13" s="1" t="s">
        <v>82</v>
      </c>
      <c r="C13" s="2">
        <v>22</v>
      </c>
      <c r="D13" s="54">
        <v>79456</v>
      </c>
      <c r="E13" s="55">
        <v>0</v>
      </c>
    </row>
    <row r="14" spans="2:7" x14ac:dyDescent="0.45">
      <c r="B14" s="1" t="s">
        <v>83</v>
      </c>
      <c r="C14" s="2">
        <v>11</v>
      </c>
      <c r="D14" s="54">
        <v>19853</v>
      </c>
      <c r="E14" s="55">
        <v>27320</v>
      </c>
    </row>
    <row r="15" spans="2:7" x14ac:dyDescent="0.45">
      <c r="B15" s="1" t="s">
        <v>84</v>
      </c>
      <c r="C15" s="2">
        <v>15</v>
      </c>
      <c r="D15" s="54">
        <v>-33874</v>
      </c>
      <c r="E15" s="55">
        <v>-28298</v>
      </c>
    </row>
    <row r="16" spans="2:7" x14ac:dyDescent="0.45">
      <c r="B16" s="1" t="s">
        <v>85</v>
      </c>
      <c r="C16" s="2"/>
      <c r="D16" s="54">
        <v>0</v>
      </c>
      <c r="E16" s="55">
        <v>41117</v>
      </c>
    </row>
    <row r="17" spans="2:5" x14ac:dyDescent="0.45">
      <c r="B17" s="1" t="s">
        <v>86</v>
      </c>
      <c r="C17" s="2">
        <v>9</v>
      </c>
      <c r="D17" s="54">
        <v>-820753</v>
      </c>
      <c r="E17" s="55">
        <v>-655647</v>
      </c>
    </row>
    <row r="18" spans="2:5" x14ac:dyDescent="0.45">
      <c r="B18" s="1" t="s">
        <v>87</v>
      </c>
      <c r="C18" s="2" t="s">
        <v>88</v>
      </c>
      <c r="D18" s="54">
        <v>-74417</v>
      </c>
      <c r="E18" s="55">
        <v>1281</v>
      </c>
    </row>
    <row r="19" spans="2:5" ht="12.9" thickBot="1" x14ac:dyDescent="0.5">
      <c r="B19" s="3" t="s">
        <v>89</v>
      </c>
      <c r="C19" s="4"/>
      <c r="D19" s="56">
        <v>-323848</v>
      </c>
      <c r="E19" s="57">
        <v>-15642</v>
      </c>
    </row>
    <row r="20" spans="2:5" x14ac:dyDescent="0.45">
      <c r="B20" s="7" t="s">
        <v>40</v>
      </c>
      <c r="C20" s="2"/>
      <c r="D20" s="50">
        <f>SUM(D11:D19)</f>
        <v>-1457333</v>
      </c>
      <c r="E20" s="51">
        <f>SUM(E11:E19)</f>
        <v>-1077892</v>
      </c>
    </row>
    <row r="21" spans="2:5" ht="12.9" thickBot="1" x14ac:dyDescent="0.5">
      <c r="B21" s="3" t="s">
        <v>90</v>
      </c>
      <c r="C21" s="9">
        <v>16</v>
      </c>
      <c r="D21" s="56">
        <v>-89740</v>
      </c>
      <c r="E21" s="57">
        <v>337941</v>
      </c>
    </row>
    <row r="22" spans="2:5" ht="12.9" thickBot="1" x14ac:dyDescent="0.5">
      <c r="B22" s="10" t="s">
        <v>41</v>
      </c>
      <c r="C22" s="4"/>
      <c r="D22" s="52">
        <f>SUM(D20:D21)</f>
        <v>-1547073</v>
      </c>
      <c r="E22" s="53">
        <f>SUM(E20:E21)</f>
        <v>-739951</v>
      </c>
    </row>
    <row r="23" spans="2:5" x14ac:dyDescent="0.45">
      <c r="B23" s="1"/>
      <c r="C23" s="2"/>
      <c r="D23" s="50"/>
      <c r="E23" s="58"/>
    </row>
    <row r="24" spans="2:5" ht="12.9" thickBot="1" x14ac:dyDescent="0.5">
      <c r="B24" s="3" t="s">
        <v>42</v>
      </c>
      <c r="C24" s="9"/>
      <c r="D24" s="52">
        <v>0</v>
      </c>
      <c r="E24" s="53">
        <v>0</v>
      </c>
    </row>
    <row r="25" spans="2:5" ht="12.9" thickBot="1" x14ac:dyDescent="0.5">
      <c r="B25" s="10" t="s">
        <v>43</v>
      </c>
      <c r="C25" s="9"/>
      <c r="D25" s="52">
        <f>D22</f>
        <v>-1547073</v>
      </c>
      <c r="E25" s="53">
        <f>E22</f>
        <v>-739951</v>
      </c>
    </row>
    <row r="26" spans="2:5" x14ac:dyDescent="0.45">
      <c r="B26" s="7"/>
      <c r="C26" s="12"/>
      <c r="D26" s="8"/>
      <c r="E26" s="11"/>
    </row>
    <row r="27" spans="2:5" x14ac:dyDescent="0.45">
      <c r="B27" s="7" t="s">
        <v>44</v>
      </c>
      <c r="C27" s="12"/>
      <c r="D27" s="8"/>
      <c r="E27" s="11"/>
    </row>
    <row r="28" spans="2:5" ht="13.15" customHeight="1" thickBot="1" x14ac:dyDescent="0.5">
      <c r="B28" s="3" t="s">
        <v>45</v>
      </c>
      <c r="C28" s="4">
        <v>14</v>
      </c>
      <c r="D28" s="5" t="s">
        <v>91</v>
      </c>
      <c r="E28" s="6" t="s">
        <v>92</v>
      </c>
    </row>
    <row r="29" spans="2:5" ht="13.15" customHeight="1" x14ac:dyDescent="0.45">
      <c r="C29" s="14"/>
    </row>
    <row r="30" spans="2:5" x14ac:dyDescent="0.45">
      <c r="C30" s="14"/>
    </row>
    <row r="31" spans="2:5" ht="14.5" customHeight="1" x14ac:dyDescent="0.45">
      <c r="B31" s="15" t="s">
        <v>32</v>
      </c>
      <c r="C31" s="14"/>
      <c r="D31" s="117"/>
      <c r="E31" s="117"/>
    </row>
    <row r="32" spans="2:5" x14ac:dyDescent="0.45">
      <c r="C32" s="14"/>
      <c r="D32" s="118" t="str">
        <f>'1'!D55:E55</f>
        <v>Бейсембаев О.Р.</v>
      </c>
      <c r="E32" s="118"/>
    </row>
    <row r="33" spans="2:5" x14ac:dyDescent="0.45">
      <c r="C33" s="14"/>
      <c r="D33" s="21"/>
      <c r="E33" s="21"/>
    </row>
    <row r="34" spans="2:5" x14ac:dyDescent="0.45">
      <c r="C34" s="14"/>
    </row>
    <row r="35" spans="2:5" x14ac:dyDescent="0.45">
      <c r="C35" s="14"/>
    </row>
    <row r="36" spans="2:5" x14ac:dyDescent="0.45">
      <c r="B36" s="15" t="s">
        <v>70</v>
      </c>
      <c r="C36" s="14"/>
      <c r="D36" s="117"/>
      <c r="E36" s="117"/>
    </row>
    <row r="37" spans="2:5" ht="14.5" customHeight="1" x14ac:dyDescent="0.45">
      <c r="C37" s="14"/>
      <c r="D37" s="118" t="s">
        <v>33</v>
      </c>
      <c r="E37" s="118"/>
    </row>
    <row r="38" spans="2:5" x14ac:dyDescent="0.45">
      <c r="C38" s="14"/>
    </row>
    <row r="39" spans="2:5" x14ac:dyDescent="0.45">
      <c r="C39" s="14"/>
    </row>
    <row r="40" spans="2:5" x14ac:dyDescent="0.45">
      <c r="B40" s="22" t="str">
        <f>'1'!B63</f>
        <v xml:space="preserve">15 февраля 2023 года </v>
      </c>
      <c r="C40" s="14"/>
    </row>
    <row r="41" spans="2:5" x14ac:dyDescent="0.45">
      <c r="B41" s="15" t="s">
        <v>34</v>
      </c>
      <c r="C41" s="14"/>
    </row>
    <row r="42" spans="2:5" x14ac:dyDescent="0.45">
      <c r="C42" s="14"/>
    </row>
    <row r="43" spans="2:5" x14ac:dyDescent="0.45">
      <c r="C43" s="14"/>
    </row>
    <row r="44" spans="2:5" x14ac:dyDescent="0.45">
      <c r="C44" s="14"/>
    </row>
    <row r="62" spans="2:2" x14ac:dyDescent="0.45">
      <c r="B62" s="15" t="s">
        <v>71</v>
      </c>
    </row>
  </sheetData>
  <mergeCells count="4">
    <mergeCell ref="D31:E31"/>
    <mergeCell ref="D32:E32"/>
    <mergeCell ref="D36:E36"/>
    <mergeCell ref="D37:E37"/>
  </mergeCells>
  <pageMargins left="0.78740157480314965" right="0.39370078740157483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E52"/>
  <sheetViews>
    <sheetView zoomScale="55" zoomScaleNormal="55" workbookViewId="0">
      <selection activeCell="G28" sqref="G28"/>
    </sheetView>
  </sheetViews>
  <sheetFormatPr defaultColWidth="8.7890625" defaultRowHeight="12.6" x14ac:dyDescent="0.45"/>
  <cols>
    <col min="1" max="1" width="8.7890625" style="15"/>
    <col min="2" max="2" width="55.734375" style="15" customWidth="1"/>
    <col min="3" max="3" width="15.734375" style="15" customWidth="1"/>
    <col min="4" max="5" width="20.734375" style="15" customWidth="1"/>
    <col min="6" max="16384" width="8.7890625" style="15"/>
  </cols>
  <sheetData>
    <row r="2" spans="2:5" x14ac:dyDescent="0.45">
      <c r="B2" s="13" t="s">
        <v>30</v>
      </c>
    </row>
    <row r="3" spans="2:5" x14ac:dyDescent="0.45">
      <c r="B3" s="13"/>
    </row>
    <row r="4" spans="2:5" x14ac:dyDescent="0.45">
      <c r="B4" s="13" t="s">
        <v>51</v>
      </c>
    </row>
    <row r="5" spans="2:5" x14ac:dyDescent="0.45">
      <c r="B5" s="13" t="s">
        <v>81</v>
      </c>
    </row>
    <row r="6" spans="2:5" x14ac:dyDescent="0.45">
      <c r="B6" s="13"/>
    </row>
    <row r="7" spans="2:5" ht="12.9" thickBot="1" x14ac:dyDescent="0.5">
      <c r="B7" s="13"/>
    </row>
    <row r="8" spans="2:5" ht="29.05" customHeight="1" thickTop="1" thickBot="1" x14ac:dyDescent="0.5">
      <c r="B8" s="95" t="s">
        <v>0</v>
      </c>
      <c r="C8" s="41" t="s">
        <v>1</v>
      </c>
      <c r="D8" s="42" t="s">
        <v>95</v>
      </c>
      <c r="E8" s="71" t="s">
        <v>96</v>
      </c>
    </row>
    <row r="9" spans="2:5" ht="24.9" thickTop="1" x14ac:dyDescent="0.45">
      <c r="B9" s="96" t="s">
        <v>52</v>
      </c>
      <c r="C9" s="97"/>
      <c r="D9" s="51"/>
      <c r="E9" s="55"/>
    </row>
    <row r="10" spans="2:5" x14ac:dyDescent="0.45">
      <c r="B10" s="98" t="s">
        <v>53</v>
      </c>
      <c r="C10" s="97"/>
      <c r="D10" s="51">
        <v>37993</v>
      </c>
      <c r="E10" s="55">
        <v>41138</v>
      </c>
    </row>
    <row r="11" spans="2:5" x14ac:dyDescent="0.45">
      <c r="B11" s="98" t="s">
        <v>54</v>
      </c>
      <c r="C11" s="97"/>
      <c r="D11" s="51">
        <v>136338</v>
      </c>
      <c r="E11" s="55">
        <v>101472</v>
      </c>
    </row>
    <row r="12" spans="2:5" x14ac:dyDescent="0.45">
      <c r="B12" s="98" t="s">
        <v>62</v>
      </c>
      <c r="C12" s="97"/>
      <c r="D12" s="60">
        <v>-547291</v>
      </c>
      <c r="E12" s="58">
        <v>-619423</v>
      </c>
    </row>
    <row r="13" spans="2:5" x14ac:dyDescent="0.45">
      <c r="B13" s="98" t="s">
        <v>55</v>
      </c>
      <c r="C13" s="97"/>
      <c r="D13" s="58">
        <v>0</v>
      </c>
      <c r="E13" s="55">
        <v>6021</v>
      </c>
    </row>
    <row r="14" spans="2:5" x14ac:dyDescent="0.45">
      <c r="B14" s="98" t="s">
        <v>98</v>
      </c>
      <c r="C14" s="97"/>
      <c r="D14" s="51">
        <v>-580171</v>
      </c>
      <c r="E14" s="55">
        <v>-32207</v>
      </c>
    </row>
    <row r="15" spans="2:5" x14ac:dyDescent="0.45">
      <c r="B15" s="98" t="s">
        <v>56</v>
      </c>
      <c r="C15" s="97"/>
      <c r="D15" s="51">
        <v>-106880</v>
      </c>
      <c r="E15" s="55">
        <v>-126836</v>
      </c>
    </row>
    <row r="16" spans="2:5" x14ac:dyDescent="0.45">
      <c r="B16" s="98" t="s">
        <v>57</v>
      </c>
      <c r="C16" s="97"/>
      <c r="D16" s="51">
        <v>-325257</v>
      </c>
      <c r="E16" s="55">
        <v>-277573</v>
      </c>
    </row>
    <row r="17" spans="2:5" x14ac:dyDescent="0.45">
      <c r="B17" s="98" t="s">
        <v>58</v>
      </c>
      <c r="C17" s="97"/>
      <c r="D17" s="51">
        <v>-262878</v>
      </c>
      <c r="E17" s="55">
        <v>-124909</v>
      </c>
    </row>
    <row r="18" spans="2:5" ht="12.9" thickBot="1" x14ac:dyDescent="0.5">
      <c r="B18" s="99" t="s">
        <v>59</v>
      </c>
      <c r="C18" s="100"/>
      <c r="D18" s="53">
        <v>-145573</v>
      </c>
      <c r="E18" s="57">
        <v>-247327</v>
      </c>
    </row>
    <row r="19" spans="2:5" ht="24.9" thickBot="1" x14ac:dyDescent="0.5">
      <c r="B19" s="101" t="s">
        <v>60</v>
      </c>
      <c r="C19" s="100"/>
      <c r="D19" s="53">
        <f>SUM(D10:D18)</f>
        <v>-1793719</v>
      </c>
      <c r="E19" s="53">
        <f>SUM(E10:E18)</f>
        <v>-1279644</v>
      </c>
    </row>
    <row r="20" spans="2:5" x14ac:dyDescent="0.45">
      <c r="B20" s="96"/>
      <c r="C20" s="102"/>
      <c r="D20" s="51"/>
      <c r="E20" s="55"/>
    </row>
    <row r="21" spans="2:5" ht="24.6" x14ac:dyDescent="0.45">
      <c r="B21" s="96" t="s">
        <v>61</v>
      </c>
      <c r="C21" s="102"/>
      <c r="D21" s="51"/>
      <c r="E21" s="55"/>
    </row>
    <row r="22" spans="2:5" ht="25.2" x14ac:dyDescent="0.45">
      <c r="B22" s="98" t="s">
        <v>99</v>
      </c>
      <c r="C22" s="102"/>
      <c r="D22" s="51">
        <v>-10057410</v>
      </c>
      <c r="E22" s="55">
        <v>-5727178</v>
      </c>
    </row>
    <row r="23" spans="2:5" ht="25.2" x14ac:dyDescent="0.45">
      <c r="B23" s="98" t="s">
        <v>100</v>
      </c>
      <c r="C23" s="102"/>
      <c r="D23" s="51">
        <v>-18119835</v>
      </c>
      <c r="E23" s="58">
        <v>-6661563</v>
      </c>
    </row>
    <row r="24" spans="2:5" x14ac:dyDescent="0.45">
      <c r="B24" s="98" t="s">
        <v>62</v>
      </c>
      <c r="C24" s="97"/>
      <c r="D24" s="60">
        <v>-22204</v>
      </c>
      <c r="E24" s="58">
        <v>0</v>
      </c>
    </row>
    <row r="25" spans="2:5" ht="12.9" thickBot="1" x14ac:dyDescent="0.5">
      <c r="B25" s="98" t="s">
        <v>63</v>
      </c>
      <c r="C25" s="97"/>
      <c r="D25" s="60">
        <v>50730</v>
      </c>
      <c r="E25" s="58">
        <v>0</v>
      </c>
    </row>
    <row r="26" spans="2:5" ht="24.9" thickBot="1" x14ac:dyDescent="0.5">
      <c r="B26" s="103" t="s">
        <v>64</v>
      </c>
      <c r="C26" s="104"/>
      <c r="D26" s="59">
        <f>SUM(D22:D25)</f>
        <v>-28148719</v>
      </c>
      <c r="E26" s="59">
        <f>SUM(E22:E25)</f>
        <v>-12388741</v>
      </c>
    </row>
    <row r="27" spans="2:5" x14ac:dyDescent="0.45">
      <c r="B27" s="98"/>
      <c r="C27" s="97"/>
      <c r="D27" s="51"/>
      <c r="E27" s="51"/>
    </row>
    <row r="28" spans="2:5" x14ac:dyDescent="0.45">
      <c r="B28" s="105" t="s">
        <v>65</v>
      </c>
      <c r="C28" s="97"/>
      <c r="D28" s="51"/>
      <c r="E28" s="51"/>
    </row>
    <row r="29" spans="2:5" x14ac:dyDescent="0.45">
      <c r="B29" s="106" t="s">
        <v>101</v>
      </c>
      <c r="C29" s="97">
        <v>14</v>
      </c>
      <c r="D29" s="51">
        <v>5359888</v>
      </c>
      <c r="E29" s="55">
        <v>5987696</v>
      </c>
    </row>
    <row r="30" spans="2:5" x14ac:dyDescent="0.45">
      <c r="B30" s="106" t="s">
        <v>102</v>
      </c>
      <c r="C30" s="97">
        <v>14</v>
      </c>
      <c r="D30" s="51">
        <v>45242</v>
      </c>
      <c r="E30" s="55">
        <v>0</v>
      </c>
    </row>
    <row r="31" spans="2:5" ht="12.9" thickBot="1" x14ac:dyDescent="0.5">
      <c r="B31" s="107" t="s">
        <v>103</v>
      </c>
      <c r="C31" s="108">
        <v>18</v>
      </c>
      <c r="D31" s="53">
        <v>24565579</v>
      </c>
      <c r="E31" s="57">
        <v>7666567</v>
      </c>
    </row>
    <row r="32" spans="2:5" ht="12.9" thickBot="1" x14ac:dyDescent="0.5">
      <c r="B32" s="109" t="s">
        <v>66</v>
      </c>
      <c r="C32" s="100"/>
      <c r="D32" s="53">
        <f>SUM(D29:D31)</f>
        <v>29970709</v>
      </c>
      <c r="E32" s="53">
        <f>SUM(E29:E31)</f>
        <v>13654263</v>
      </c>
    </row>
    <row r="33" spans="2:5" ht="24.6" x14ac:dyDescent="0.45">
      <c r="B33" s="105" t="s">
        <v>104</v>
      </c>
      <c r="C33" s="97"/>
      <c r="D33" s="51">
        <v>28271</v>
      </c>
      <c r="E33" s="55">
        <v>-14122</v>
      </c>
    </row>
    <row r="34" spans="2:5" x14ac:dyDescent="0.45">
      <c r="B34" s="106" t="s">
        <v>105</v>
      </c>
      <c r="C34" s="97"/>
      <c r="D34" s="51">
        <v>-593</v>
      </c>
      <c r="E34" s="55">
        <v>4496</v>
      </c>
    </row>
    <row r="35" spans="2:5" x14ac:dyDescent="0.45">
      <c r="B35" s="119" t="s">
        <v>106</v>
      </c>
      <c r="C35" s="97"/>
      <c r="D35" s="121">
        <v>-4</v>
      </c>
      <c r="E35" s="123">
        <v>4</v>
      </c>
    </row>
    <row r="36" spans="2:5" ht="12.9" thickBot="1" x14ac:dyDescent="0.5">
      <c r="B36" s="120"/>
      <c r="C36" s="97">
        <v>13</v>
      </c>
      <c r="D36" s="122"/>
      <c r="E36" s="124"/>
    </row>
    <row r="37" spans="2:5" ht="12.9" thickBot="1" x14ac:dyDescent="0.5">
      <c r="B37" s="110" t="s">
        <v>107</v>
      </c>
      <c r="C37" s="111"/>
      <c r="D37" s="59">
        <v>26557</v>
      </c>
      <c r="E37" s="59">
        <v>36179</v>
      </c>
    </row>
    <row r="38" spans="2:5" ht="12.9" thickBot="1" x14ac:dyDescent="0.5">
      <c r="B38" s="112" t="s">
        <v>108</v>
      </c>
      <c r="C38" s="113">
        <v>13</v>
      </c>
      <c r="D38" s="114">
        <f>SUM(D33:D37)</f>
        <v>54231</v>
      </c>
      <c r="E38" s="114">
        <f>SUM(E33:E37)</f>
        <v>26557</v>
      </c>
    </row>
    <row r="39" spans="2:5" ht="12.9" thickTop="1" x14ac:dyDescent="0.45">
      <c r="B39" s="94"/>
      <c r="C39" s="14"/>
      <c r="D39" s="48">
        <f>D38-'1'!D26</f>
        <v>0</v>
      </c>
      <c r="E39" s="48">
        <f>E38-'1'!E26</f>
        <v>0</v>
      </c>
    </row>
    <row r="40" spans="2:5" x14ac:dyDescent="0.45">
      <c r="C40" s="14"/>
    </row>
    <row r="41" spans="2:5" x14ac:dyDescent="0.45">
      <c r="C41" s="14"/>
    </row>
    <row r="42" spans="2:5" ht="14.5" customHeight="1" x14ac:dyDescent="0.45">
      <c r="B42" s="15" t="s">
        <v>32</v>
      </c>
      <c r="C42" s="14"/>
      <c r="D42" s="117"/>
      <c r="E42" s="117"/>
    </row>
    <row r="43" spans="2:5" x14ac:dyDescent="0.45">
      <c r="D43" s="118" t="str">
        <f>'2'!D32:E32</f>
        <v>Бейсембаев О.Р.</v>
      </c>
      <c r="E43" s="118"/>
    </row>
    <row r="44" spans="2:5" x14ac:dyDescent="0.45">
      <c r="D44" s="21"/>
      <c r="E44" s="21"/>
    </row>
    <row r="47" spans="2:5" x14ac:dyDescent="0.45">
      <c r="B47" s="15" t="s">
        <v>70</v>
      </c>
      <c r="D47" s="117"/>
      <c r="E47" s="117"/>
    </row>
    <row r="48" spans="2:5" ht="14.5" customHeight="1" x14ac:dyDescent="0.45">
      <c r="D48" s="118" t="s">
        <v>33</v>
      </c>
      <c r="E48" s="118"/>
    </row>
    <row r="51" spans="2:2" x14ac:dyDescent="0.45">
      <c r="B51" s="22" t="str">
        <f>'1'!B63</f>
        <v xml:space="preserve">15 февраля 2023 года </v>
      </c>
    </row>
    <row r="52" spans="2:2" x14ac:dyDescent="0.45">
      <c r="B52" s="15" t="s">
        <v>34</v>
      </c>
    </row>
  </sheetData>
  <mergeCells count="7">
    <mergeCell ref="D42:E42"/>
    <mergeCell ref="D43:E43"/>
    <mergeCell ref="D47:E47"/>
    <mergeCell ref="D48:E48"/>
    <mergeCell ref="B35:B36"/>
    <mergeCell ref="D35:D36"/>
    <mergeCell ref="E35:E36"/>
  </mergeCells>
  <pageMargins left="0.78740157480314965" right="0.39370078740157483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J62"/>
  <sheetViews>
    <sheetView zoomScale="70" zoomScaleNormal="70" workbookViewId="0">
      <selection activeCell="P16" sqref="P16"/>
    </sheetView>
  </sheetViews>
  <sheetFormatPr defaultColWidth="8.7890625" defaultRowHeight="12.6" x14ac:dyDescent="0.45"/>
  <cols>
    <col min="1" max="1" width="8.7890625" style="15"/>
    <col min="2" max="2" width="43.3125" style="15" customWidth="1"/>
    <col min="3" max="3" width="15.734375" style="15" customWidth="1"/>
    <col min="4" max="6" width="20.734375" style="15" customWidth="1"/>
    <col min="7" max="7" width="8.7890625" style="15"/>
    <col min="8" max="8" width="13.15625" style="15" bestFit="1" customWidth="1"/>
    <col min="9" max="9" width="11" style="15" bestFit="1" customWidth="1"/>
    <col min="10" max="16384" width="8.7890625" style="15"/>
  </cols>
  <sheetData>
    <row r="2" spans="2:10" x14ac:dyDescent="0.45">
      <c r="B2" s="13" t="s">
        <v>30</v>
      </c>
    </row>
    <row r="3" spans="2:10" x14ac:dyDescent="0.45">
      <c r="B3" s="13"/>
    </row>
    <row r="4" spans="2:10" x14ac:dyDescent="0.45">
      <c r="B4" s="13" t="s">
        <v>46</v>
      </c>
    </row>
    <row r="5" spans="2:10" x14ac:dyDescent="0.45">
      <c r="B5" s="13" t="s">
        <v>72</v>
      </c>
    </row>
    <row r="6" spans="2:10" ht="12.9" thickBot="1" x14ac:dyDescent="0.5">
      <c r="B6" s="13"/>
    </row>
    <row r="7" spans="2:10" ht="13.2" thickTop="1" thickBot="1" x14ac:dyDescent="0.5">
      <c r="B7" s="43" t="s">
        <v>0</v>
      </c>
      <c r="C7" s="41" t="s">
        <v>1</v>
      </c>
      <c r="D7" s="71" t="s">
        <v>18</v>
      </c>
      <c r="E7" s="71" t="s">
        <v>47</v>
      </c>
      <c r="F7" s="42" t="s">
        <v>48</v>
      </c>
    </row>
    <row r="8" spans="2:10" ht="13.2" thickTop="1" thickBot="1" x14ac:dyDescent="0.5">
      <c r="B8" s="16" t="s">
        <v>73</v>
      </c>
      <c r="C8" s="9"/>
      <c r="D8" s="72">
        <v>56427603</v>
      </c>
      <c r="E8" s="52">
        <v>-2070880</v>
      </c>
      <c r="F8" s="53">
        <f>D8+E8</f>
        <v>54356723</v>
      </c>
    </row>
    <row r="9" spans="2:10" x14ac:dyDescent="0.45">
      <c r="B9" s="73" t="s">
        <v>41</v>
      </c>
      <c r="C9" s="12"/>
      <c r="D9" s="74">
        <v>0</v>
      </c>
      <c r="E9" s="75">
        <v>-739951</v>
      </c>
      <c r="F9" s="76">
        <f>D9+E9</f>
        <v>-739951</v>
      </c>
    </row>
    <row r="10" spans="2:10" ht="12.9" thickBot="1" x14ac:dyDescent="0.5">
      <c r="B10" s="77" t="s">
        <v>42</v>
      </c>
      <c r="C10" s="4"/>
      <c r="D10" s="78">
        <v>0</v>
      </c>
      <c r="E10" s="78">
        <v>0</v>
      </c>
      <c r="F10" s="79">
        <v>0</v>
      </c>
    </row>
    <row r="11" spans="2:10" ht="12.9" thickBot="1" x14ac:dyDescent="0.5">
      <c r="B11" s="80" t="s">
        <v>49</v>
      </c>
      <c r="C11" s="81"/>
      <c r="D11" s="72">
        <f>SUM(D9:D10)</f>
        <v>0</v>
      </c>
      <c r="E11" s="72">
        <f>SUM(E9:E10)</f>
        <v>-739951</v>
      </c>
      <c r="F11" s="72">
        <f>SUM(F9:F10)</f>
        <v>-739951</v>
      </c>
    </row>
    <row r="12" spans="2:10" ht="12.9" thickBot="1" x14ac:dyDescent="0.5">
      <c r="B12" s="82" t="s">
        <v>50</v>
      </c>
      <c r="C12" s="45">
        <v>14</v>
      </c>
      <c r="D12" s="83">
        <v>6037697</v>
      </c>
      <c r="E12" s="54">
        <v>0</v>
      </c>
      <c r="F12" s="51">
        <f>SUM(D12:E12)</f>
        <v>6037697</v>
      </c>
      <c r="H12" s="19"/>
      <c r="I12" s="19"/>
      <c r="J12" s="19"/>
    </row>
    <row r="13" spans="2:10" ht="12.9" thickBot="1" x14ac:dyDescent="0.5">
      <c r="B13" s="84" t="s">
        <v>109</v>
      </c>
      <c r="C13" s="49"/>
      <c r="D13" s="85">
        <f>D8+D11+D12</f>
        <v>62465300</v>
      </c>
      <c r="E13" s="85">
        <f>E8+E11+E12</f>
        <v>-2810831</v>
      </c>
      <c r="F13" s="85">
        <f>SUM(D13:E13)</f>
        <v>59654469</v>
      </c>
      <c r="H13" s="19"/>
      <c r="I13" s="19"/>
      <c r="J13" s="19"/>
    </row>
    <row r="14" spans="2:10" x14ac:dyDescent="0.45">
      <c r="B14" s="73" t="s">
        <v>41</v>
      </c>
      <c r="C14" s="45"/>
      <c r="D14" s="83">
        <v>0</v>
      </c>
      <c r="E14" s="75">
        <f>'2'!D25</f>
        <v>-1547073</v>
      </c>
      <c r="F14" s="76">
        <f>SUM(D14:E14)</f>
        <v>-1547073</v>
      </c>
      <c r="H14" s="19"/>
      <c r="I14" s="19"/>
      <c r="J14" s="19"/>
    </row>
    <row r="15" spans="2:10" ht="12.9" thickBot="1" x14ac:dyDescent="0.5">
      <c r="B15" s="73" t="s">
        <v>42</v>
      </c>
      <c r="C15" s="45"/>
      <c r="D15" s="83">
        <v>0</v>
      </c>
      <c r="E15" s="83">
        <v>0</v>
      </c>
      <c r="F15" s="58">
        <f t="shared" ref="F15:F17" si="0">SUM(D15:E15)</f>
        <v>0</v>
      </c>
      <c r="H15" s="19"/>
      <c r="I15" s="19"/>
      <c r="J15" s="19"/>
    </row>
    <row r="16" spans="2:10" x14ac:dyDescent="0.45">
      <c r="B16" s="86" t="s">
        <v>49</v>
      </c>
      <c r="C16" s="87"/>
      <c r="D16" s="88">
        <f>SUM(D14:D15)</f>
        <v>0</v>
      </c>
      <c r="E16" s="88">
        <f>SUM(E14:E15)</f>
        <v>-1547073</v>
      </c>
      <c r="F16" s="89">
        <f>SUM(D16:E16)</f>
        <v>-1547073</v>
      </c>
      <c r="H16" s="19"/>
      <c r="I16" s="19"/>
      <c r="J16" s="19"/>
    </row>
    <row r="17" spans="2:10" ht="12.9" thickBot="1" x14ac:dyDescent="0.5">
      <c r="B17" s="82" t="s">
        <v>50</v>
      </c>
      <c r="C17" s="45">
        <v>14</v>
      </c>
      <c r="D17" s="54">
        <v>5359888</v>
      </c>
      <c r="E17" s="83">
        <v>0</v>
      </c>
      <c r="F17" s="51">
        <f t="shared" si="0"/>
        <v>5359888</v>
      </c>
      <c r="H17" s="19"/>
      <c r="I17" s="19"/>
      <c r="J17" s="19"/>
    </row>
    <row r="18" spans="2:10" ht="12.9" thickBot="1" x14ac:dyDescent="0.5">
      <c r="B18" s="90" t="s">
        <v>110</v>
      </c>
      <c r="C18" s="91"/>
      <c r="D18" s="92">
        <f>D13+D17</f>
        <v>67825188</v>
      </c>
      <c r="E18" s="92">
        <f>E13+E16</f>
        <v>-4357904</v>
      </c>
      <c r="F18" s="93">
        <f>SUM(D18:E18)</f>
        <v>63467284</v>
      </c>
      <c r="H18" s="19"/>
      <c r="I18" s="19"/>
      <c r="J18" s="19"/>
    </row>
    <row r="19" spans="2:10" ht="12.9" thickTop="1" x14ac:dyDescent="0.45">
      <c r="C19" s="14"/>
      <c r="E19" s="48">
        <f>E18-'1'!D33</f>
        <v>0</v>
      </c>
      <c r="F19" s="48">
        <f>F18-'1'!D34</f>
        <v>0</v>
      </c>
    </row>
    <row r="20" spans="2:10" x14ac:dyDescent="0.45">
      <c r="C20" s="14"/>
    </row>
    <row r="21" spans="2:10" x14ac:dyDescent="0.45">
      <c r="C21" s="14"/>
    </row>
    <row r="22" spans="2:10" ht="14.5" customHeight="1" x14ac:dyDescent="0.45">
      <c r="B22" s="15" t="s">
        <v>32</v>
      </c>
      <c r="C22" s="14"/>
      <c r="D22" s="117"/>
      <c r="E22" s="117"/>
    </row>
    <row r="23" spans="2:10" x14ac:dyDescent="0.45">
      <c r="C23" s="14"/>
      <c r="D23" s="118" t="str">
        <f>'3'!D43:E43</f>
        <v>Бейсембаев О.Р.</v>
      </c>
      <c r="E23" s="118"/>
    </row>
    <row r="24" spans="2:10" x14ac:dyDescent="0.45">
      <c r="C24" s="14"/>
      <c r="D24" s="21"/>
      <c r="E24" s="21"/>
    </row>
    <row r="25" spans="2:10" x14ac:dyDescent="0.45">
      <c r="C25" s="14"/>
    </row>
    <row r="26" spans="2:10" x14ac:dyDescent="0.45">
      <c r="C26" s="14"/>
    </row>
    <row r="27" spans="2:10" x14ac:dyDescent="0.45">
      <c r="B27" s="15" t="s">
        <v>70</v>
      </c>
      <c r="C27" s="14"/>
      <c r="D27" s="117"/>
      <c r="E27" s="117"/>
    </row>
    <row r="28" spans="2:10" ht="14.5" customHeight="1" x14ac:dyDescent="0.45">
      <c r="C28" s="14"/>
      <c r="D28" s="118" t="s">
        <v>33</v>
      </c>
      <c r="E28" s="118"/>
    </row>
    <row r="29" spans="2:10" x14ac:dyDescent="0.45">
      <c r="C29" s="14"/>
    </row>
    <row r="30" spans="2:10" x14ac:dyDescent="0.45">
      <c r="C30" s="14"/>
    </row>
    <row r="31" spans="2:10" x14ac:dyDescent="0.45">
      <c r="B31" s="22" t="str">
        <f>'1'!B63</f>
        <v xml:space="preserve">15 февраля 2023 года </v>
      </c>
      <c r="C31" s="14"/>
    </row>
    <row r="32" spans="2:10" x14ac:dyDescent="0.45">
      <c r="B32" s="15" t="s">
        <v>34</v>
      </c>
      <c r="C32" s="14"/>
    </row>
    <row r="33" spans="3:3" x14ac:dyDescent="0.45">
      <c r="C33" s="14"/>
    </row>
    <row r="34" spans="3:3" x14ac:dyDescent="0.45">
      <c r="C34" s="14"/>
    </row>
    <row r="35" spans="3:3" x14ac:dyDescent="0.45">
      <c r="C35" s="14"/>
    </row>
    <row r="36" spans="3:3" x14ac:dyDescent="0.45">
      <c r="C36" s="14"/>
    </row>
    <row r="37" spans="3:3" x14ac:dyDescent="0.45">
      <c r="C37" s="14"/>
    </row>
    <row r="38" spans="3:3" x14ac:dyDescent="0.45">
      <c r="C38" s="14"/>
    </row>
    <row r="39" spans="3:3" x14ac:dyDescent="0.45">
      <c r="C39" s="14"/>
    </row>
    <row r="40" spans="3:3" x14ac:dyDescent="0.45">
      <c r="C40" s="14"/>
    </row>
    <row r="41" spans="3:3" x14ac:dyDescent="0.45">
      <c r="C41" s="14"/>
    </row>
    <row r="42" spans="3:3" x14ac:dyDescent="0.45">
      <c r="C42" s="14"/>
    </row>
    <row r="43" spans="3:3" x14ac:dyDescent="0.45">
      <c r="C43" s="14"/>
    </row>
    <row r="44" spans="3:3" x14ac:dyDescent="0.45">
      <c r="C44" s="14"/>
    </row>
    <row r="62" spans="2:2" x14ac:dyDescent="0.45">
      <c r="B62" s="15" t="s">
        <v>71</v>
      </c>
    </row>
  </sheetData>
  <mergeCells count="4">
    <mergeCell ref="D22:E22"/>
    <mergeCell ref="D23:E23"/>
    <mergeCell ref="D27:E27"/>
    <mergeCell ref="D28:E28"/>
  </mergeCells>
  <pageMargins left="0.78740157480314965" right="0.39370078740157483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'3'!_Hlk1381328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Абдулла Суннатов</dc:creator>
  <cp:lastModifiedBy>Абдулла Суннатов</cp:lastModifiedBy>
  <cp:lastPrinted>2023-05-13T21:00:25Z</cp:lastPrinted>
  <dcterms:created xsi:type="dcterms:W3CDTF">2021-08-19T17:35:33Z</dcterms:created>
  <dcterms:modified xsi:type="dcterms:W3CDTF">2023-05-30T15:10:59Z</dcterms:modified>
</cp:coreProperties>
</file>