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3"/>
  </bookViews>
  <sheets>
    <sheet name="Ф 1" sheetId="1" r:id="rId1"/>
    <sheet name="Ф 2" sheetId="2" r:id="rId2"/>
    <sheet name="Ф 3" sheetId="3" r:id="rId3"/>
    <sheet name="Ф 4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<sst xmlns="http://schemas.openxmlformats.org/spreadsheetml/2006/main" count="191" uniqueCount="142">
  <si>
    <t>АО "Шубарколь Премиум"</t>
  </si>
  <si>
    <t>Наименование</t>
  </si>
  <si>
    <t>Вид деятельности</t>
  </si>
  <si>
    <t>Добыча каменного угля открытым способом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</si>
  <si>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</si>
  <si>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</si>
  <si>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Карагандинская область, г.Караганда, проспект Бухар Жырау, строение 49/6, БИН: 130440022185</t>
  </si>
  <si>
    <t>Показатели</t>
  </si>
  <si>
    <t>Запасы</t>
  </si>
  <si>
    <t>Текущие налоговые активы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</si>
  <si>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</si>
  <si>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</si>
  <si>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</si>
  <si>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</si>
  <si>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Краткосрочные оценочные обязательства</t>
  </si>
  <si>
    <t>Прочие краткосрочные обязательства</t>
  </si>
  <si>
    <t>Долгосрочные оценочные обязательства</t>
  </si>
  <si>
    <t>Прочие долгосрочные обязательства</t>
  </si>
  <si>
    <t>Уставный капитал</t>
  </si>
  <si>
    <t>Доходы от финансирования</t>
  </si>
  <si>
    <t>Прочие доходы</t>
  </si>
  <si>
    <t>Прочие расходы</t>
  </si>
  <si>
    <t>Расходы по корпоративному подоходному налогу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</si>
  <si>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</si>
  <si>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</si>
  <si>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</si>
  <si>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Нераспределенная прибыль</t>
  </si>
  <si>
    <t>Активы</t>
  </si>
  <si>
    <t>Примечание</t>
  </si>
  <si>
    <t>Краткосрочные активы</t>
  </si>
  <si>
    <t>Денежные средства и их эквиваленты</t>
  </si>
  <si>
    <t>Торговая и другая дебиторская задолженность</t>
  </si>
  <si>
    <t>Актив по вскрышным работам</t>
  </si>
  <si>
    <t>Предоплата по подоходному налогу</t>
  </si>
  <si>
    <t>Итого краткосрочные активы</t>
  </si>
  <si>
    <t>Долгосрочные активы</t>
  </si>
  <si>
    <t>Горнорудные активы</t>
  </si>
  <si>
    <t>Незавершенное строительство</t>
  </si>
  <si>
    <t>Финансовые активы, имеющиеся в наличии для продажи</t>
  </si>
  <si>
    <t>Активы по разведке и оценке</t>
  </si>
  <si>
    <t>Итого долгосрочные активы</t>
  </si>
  <si>
    <t>Всего активы</t>
  </si>
  <si>
    <t>Капитал и обязательства</t>
  </si>
  <si>
    <t>Текущие обязательства</t>
  </si>
  <si>
    <t>Торговая  и другая кредиторская задолженность</t>
  </si>
  <si>
    <t>Текущие займы и вознаграждения</t>
  </si>
  <si>
    <t>Текущие налоговые обязательства</t>
  </si>
  <si>
    <t>Обязательства по другим обязательным платежам</t>
  </si>
  <si>
    <t>Итого текущие обязательства</t>
  </si>
  <si>
    <t>Долгосрочные обязательства</t>
  </si>
  <si>
    <t>Торговая кредиторская задолженность</t>
  </si>
  <si>
    <t>Долгосрочные займы и вознаграждения</t>
  </si>
  <si>
    <t>Итого долгосрочные обязательства</t>
  </si>
  <si>
    <t>Итого обязательства</t>
  </si>
  <si>
    <t xml:space="preserve">Капитал </t>
  </si>
  <si>
    <t>Дополнительный изъятый капитал</t>
  </si>
  <si>
    <t>Непокрытый убыток</t>
  </si>
  <si>
    <t>Всего капитал и обязательства</t>
  </si>
  <si>
    <t>Балансовая стоимость 1 акции, тенге</t>
  </si>
  <si>
    <t>Отчет составлен в соответствии с требованиями к содержанию и раскрытию информации МСФО  для предприятий</t>
  </si>
  <si>
    <t>Выручка</t>
  </si>
  <si>
    <t>Себестоимость продаж</t>
  </si>
  <si>
    <t xml:space="preserve">Валовая прибыль </t>
  </si>
  <si>
    <t>Общие и административные расходы</t>
  </si>
  <si>
    <t>Расходы по реализации</t>
  </si>
  <si>
    <t>Прибыль (убыток) от операционной деятельности</t>
  </si>
  <si>
    <t>Финансовые доходы</t>
  </si>
  <si>
    <t>Финансовые расходы</t>
  </si>
  <si>
    <t>Прибыль (убыток) до налогообложения</t>
  </si>
  <si>
    <t>Итоговая прибыль (убыток) за год</t>
  </si>
  <si>
    <t>Прочий совокупный доход (убыток)</t>
  </si>
  <si>
    <t>Совокупная прибыль (убыток) за год</t>
  </si>
  <si>
    <t>1. 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</si>
  <si>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</si>
  <si>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</si>
  <si>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 основных средств</t>
  </si>
  <si>
    <t>Резерв по неиспользованным отпускам</t>
  </si>
  <si>
    <t>Нереализованная курсовая разница</t>
  </si>
  <si>
    <t>Расходы по финансированию</t>
  </si>
  <si>
    <t>Денежные средства отоперационной деятельности до изменений в оборотном капитале</t>
  </si>
  <si>
    <t>Изменение торговой и прочей дебиторской задолженности</t>
  </si>
  <si>
    <t>авансы</t>
  </si>
  <si>
    <t>Изменение текущих налоговых активов</t>
  </si>
  <si>
    <t>Изменение запасов</t>
  </si>
  <si>
    <t>Изменение прочих краткосрочных активов</t>
  </si>
  <si>
    <t>Изменение торговой и прочей кредторской задолженности</t>
  </si>
  <si>
    <t>долгосрочный НДС</t>
  </si>
  <si>
    <t>Изменение обязательств по налогам и другим обязательным платежам</t>
  </si>
  <si>
    <t>прочие платежи</t>
  </si>
  <si>
    <t>Чистая сумма денежных средств, полученная от операционной деятельности до уплаты подоходного налога</t>
  </si>
  <si>
    <t>Уплаченный подоходный налог</t>
  </si>
  <si>
    <t>Вознаграждения полученные</t>
  </si>
  <si>
    <t>Чистая сумма денежных средств, полученная от операционной деятельности</t>
  </si>
  <si>
    <t>2. Движение денежных средств от инвестиционной  деятельности</t>
  </si>
  <si>
    <t>2.1 Поступление денежных средств всего, в том числе:</t>
  </si>
  <si>
    <t>Возврат депозита</t>
  </si>
  <si>
    <t>2.2 Выбытие денежных средств всего, в том числе:</t>
  </si>
  <si>
    <t>Приобретение основных средств, горнорудных и других долгосрочных активов</t>
  </si>
  <si>
    <t>Приобретение нематериальных активов</t>
  </si>
  <si>
    <t>Авансы, выплаченные под долгосрочные активы</t>
  </si>
  <si>
    <t>Размещение депозита</t>
  </si>
  <si>
    <t>Погашение обязательств по контракту на недропользование, перечисление на специальный счет по ликвидационному фонду</t>
  </si>
  <si>
    <t>Чистая сумма денежных средств, полученная от инвестиционной деятельности</t>
  </si>
  <si>
    <t>3. Движение денежных средств от финансовой  деятельности</t>
  </si>
  <si>
    <t>3.1 Поступление денежных средств всего, в том числе:</t>
  </si>
  <si>
    <t>Получение займов</t>
  </si>
  <si>
    <t>Вклады участников</t>
  </si>
  <si>
    <t>3.2 Выбытие денежных средств всего, в том числе:</t>
  </si>
  <si>
    <t>Погашение займов и вознаграждений</t>
  </si>
  <si>
    <t>Прочие выплаты</t>
  </si>
  <si>
    <t>Чистая сумма денежных средств, полученная от финансовой деятельности</t>
  </si>
  <si>
    <t>Чистое увеличение (уменьшение) денежных средств</t>
  </si>
  <si>
    <t>Влияние курсовой разницы на денежные средства и их эквиваленты</t>
  </si>
  <si>
    <t>прочие долгосрочные обязательство</t>
  </si>
  <si>
    <t>прочие краткосрочные обязательства</t>
  </si>
  <si>
    <t>Изъятый капитал</t>
  </si>
  <si>
    <t>Итого</t>
  </si>
  <si>
    <t>Сальдо на 01.01.2017 г.</t>
  </si>
  <si>
    <t>Прибыль и совокупный доход за год</t>
  </si>
  <si>
    <t>Сальдо на 01.01.2018 г.</t>
  </si>
  <si>
    <t>                            (фамилия, имя, отчество (при его наличии)       (подпись)</t>
  </si>
  <si>
    <t>                               (фамилия, имя, отчество (при его наличии)    (подпись)</t>
  </si>
  <si>
    <t>Место печати</t>
  </si>
  <si>
    <t xml:space="preserve">Индексация полученного займа </t>
  </si>
  <si>
    <t>ПРОМЕЖУТОЧНЫЙ КОНСОЛИДИРОВАННЫЙ ОТЧЕТ О ФИНАНСОВОМ ПОЛОЖЕНИИ</t>
  </si>
  <si>
    <t>ПРОМЕЖУТОЧНЫЙ КОНСАЛИДИРОВАННЫЙ ОТЧЕТ О  СОВОКУПНОМ ДОХОДЕ</t>
  </si>
  <si>
    <t>ПРОМЕЖУТОЧНЫЙ КОНСАЛИДИРОВАННЫЙ ОТЧЕТ О ДВИЖЕНИИ ДЕНЕЖНЫХ СРЕДСТВ</t>
  </si>
  <si>
    <t>ПРОМЕЖУТОЧНЫЙ КОНСАЛИДИРОВАННЫЙ СОКРАЩЕННЫЙ ОТЧЕТ ОБ ИЗМЕНЕНИЯХ В КАПИТАЛЕ</t>
  </si>
  <si>
    <t xml:space="preserve"> 31 декабря 2017 год</t>
  </si>
  <si>
    <t>Гудвилл</t>
  </si>
  <si>
    <t>Главный бухгалтер Игибаев Бауржан Галымович</t>
  </si>
  <si>
    <t>Руководитель          Азизов Фарит Экремович</t>
  </si>
  <si>
    <t>Отчет составлен в соответствии с требованиями к содержанию и раскрытию информации МСФО для предприятий</t>
  </si>
  <si>
    <t>Резервы по обесценению</t>
  </si>
  <si>
    <t xml:space="preserve">Выплата по вознаграждениям </t>
  </si>
  <si>
    <t xml:space="preserve"> 30 сентября 2018 год</t>
  </si>
  <si>
    <t>за девять месяцев, закончившихся 30 сентября 2018 г.</t>
  </si>
  <si>
    <t>30 сентября 2017 год</t>
  </si>
  <si>
    <t>за шесть месяцев, закончившихся 30 сентября 2018 г.  (косвенный метод)</t>
  </si>
  <si>
    <t>Сальдо на 30.09.2018 г.</t>
  </si>
  <si>
    <t xml:space="preserve">Сальдо на 30.09.2017 г. </t>
  </si>
  <si>
    <t>Прибыль и совокупный доход за девять меясцев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</si>
</sst>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0.000"/>
    <numFmt numFmtId="174" formatCode="00"/>
    <numFmt numFmtId="175" formatCode="#,##0,"/>
    <numFmt numFmtId="176" formatCode="[=0]&quot;-&quot;;General"/>
    <numFmt numFmtId="177" formatCode="000"/>
    <numFmt numFmtId="178" formatCode="[=-327337679.89]&quot;(327 338)&quot;;General"/>
    <numFmt numFmtId="179" formatCode="[=-10054251703.4]&quot;(10 054 252)&quot;;General"/>
    <numFmt numFmtId="180" formatCode="[=-2549464389.07]&quot;(2 549 464)&quot;;General"/>
    <numFmt numFmtId="181" formatCode="[=-388565577.53]&quot;(388 566)&quot;;General"/>
    <numFmt numFmtId="182" formatCode="[=-3303342645.52]&quot;(3 303 343)&quot;;General"/>
    <numFmt numFmtId="183" formatCode="[=-1027401814.54]&quot;(1 027 402)&quot;;General"/>
    <numFmt numFmtId="184" formatCode="[=-987401814.54]&quot;(987 402)&quot;;General"/>
    <numFmt numFmtId="185" formatCode="0.0000"/>
    <numFmt numFmtId="186" formatCode="_(* #,##0_);_(* \(#,##0\);_(* &quot;-&quot;_);_(@_)"/>
    <numFmt numFmtId="187" formatCode="_-* #,##0\ _₽_-;\-* #,##0\ _₽_-;_-* &quot;-&quot;??\ _₽_-;_-@_-"/>
    <numFmt numFmtId="188" formatCode="#,##0.000"/>
    <numFmt numFmtId="189" formatCode="0.0"/>
  </numFmts>
  <fonts count="5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sz val="10"/>
      <color indexed="52"/>
      <name val="Times New Roman"/>
      <family val="1"/>
    </font>
    <font>
      <i/>
      <sz val="10"/>
      <name val="Times New Roman"/>
      <family val="1"/>
    </font>
    <font>
      <i/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1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51" fillId="0" borderId="0" xfId="53" applyNumberFormat="1" applyFont="1" applyFill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7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54" applyFont="1" applyFill="1" applyBorder="1">
      <alignment horizontal="left"/>
      <protection/>
    </xf>
    <xf numFmtId="3" fontId="52" fillId="0" borderId="0" xfId="52" applyNumberFormat="1" applyFont="1">
      <alignment/>
      <protection/>
    </xf>
    <xf numFmtId="0" fontId="4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5" fillId="0" borderId="10" xfId="52" applyFont="1" applyFill="1" applyBorder="1" applyAlignment="1">
      <alignment wrapText="1"/>
      <protection/>
    </xf>
    <xf numFmtId="3" fontId="5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 applyAlignment="1">
      <alignment wrapText="1"/>
      <protection/>
    </xf>
    <xf numFmtId="186" fontId="4" fillId="0" borderId="10" xfId="52" applyNumberFormat="1" applyFont="1" applyFill="1" applyBorder="1" applyAlignment="1">
      <alignment horizontal="right" wrapText="1"/>
      <protection/>
    </xf>
    <xf numFmtId="186" fontId="5" fillId="0" borderId="10" xfId="52" applyNumberFormat="1" applyFont="1" applyFill="1" applyBorder="1" applyAlignment="1">
      <alignment horizontal="right" wrapText="1"/>
      <protection/>
    </xf>
    <xf numFmtId="186" fontId="4" fillId="33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3" fillId="0" borderId="10" xfId="52" applyFont="1" applyFill="1" applyBorder="1" applyAlignment="1">
      <alignment wrapText="1"/>
      <protection/>
    </xf>
    <xf numFmtId="3" fontId="53" fillId="0" borderId="10" xfId="52" applyNumberFormat="1" applyFont="1" applyFill="1" applyBorder="1" applyAlignment="1">
      <alignment horizontal="right" wrapText="1"/>
      <protection/>
    </xf>
    <xf numFmtId="0" fontId="51" fillId="0" borderId="10" xfId="52" applyFont="1" applyFill="1" applyBorder="1" applyAlignment="1">
      <alignment wrapText="1"/>
      <protection/>
    </xf>
    <xf numFmtId="186" fontId="51" fillId="0" borderId="10" xfId="52" applyNumberFormat="1" applyFont="1" applyFill="1" applyBorder="1" applyAlignment="1">
      <alignment horizontal="right" wrapText="1"/>
      <protection/>
    </xf>
    <xf numFmtId="186" fontId="53" fillId="0" borderId="10" xfId="52" applyNumberFormat="1" applyFont="1" applyFill="1" applyBorder="1" applyAlignment="1">
      <alignment horizontal="right" wrapText="1"/>
      <protection/>
    </xf>
    <xf numFmtId="186" fontId="51" fillId="33" borderId="10" xfId="52" applyNumberFormat="1" applyFont="1" applyFill="1" applyBorder="1" applyAlignment="1">
      <alignment horizontal="right" wrapText="1"/>
      <protection/>
    </xf>
    <xf numFmtId="186" fontId="53" fillId="33" borderId="10" xfId="52" applyNumberFormat="1" applyFont="1" applyFill="1" applyBorder="1" applyAlignment="1">
      <alignment horizontal="right" wrapText="1"/>
      <protection/>
    </xf>
    <xf numFmtId="3" fontId="53" fillId="33" borderId="10" xfId="52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54" applyFont="1" applyFill="1" applyBorder="1" applyAlignment="1">
      <alignment/>
      <protection/>
    </xf>
    <xf numFmtId="0" fontId="5" fillId="0" borderId="10" xfId="52" applyFont="1" applyBorder="1" applyAlignment="1">
      <alignment wrapText="1"/>
      <protection/>
    </xf>
    <xf numFmtId="0" fontId="54" fillId="0" borderId="0" xfId="52" applyFont="1" applyAlignment="1">
      <alignment/>
      <protection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86" fontId="52" fillId="0" borderId="0" xfId="54" applyNumberFormat="1" applyFont="1" applyFill="1" applyBorder="1">
      <alignment horizontal="left"/>
      <protection/>
    </xf>
    <xf numFmtId="3" fontId="5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55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3" fontId="4" fillId="0" borderId="10" xfId="61" applyNumberFormat="1" applyFont="1" applyFill="1" applyBorder="1" applyAlignment="1">
      <alignment/>
    </xf>
    <xf numFmtId="3" fontId="5" fillId="0" borderId="10" xfId="61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8" fillId="34" borderId="12" xfId="0" applyNumberFormat="1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5" fillId="0" borderId="0" xfId="54" applyFont="1" applyFill="1" applyBorder="1" applyAlignment="1">
      <alignment horizontal="center"/>
      <protection/>
    </xf>
    <xf numFmtId="0" fontId="8" fillId="34" borderId="15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center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center"/>
    </xf>
    <xf numFmtId="1" fontId="8" fillId="34" borderId="15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 9" xfId="53"/>
    <cellStyle name="Обычный_Копия ОДДС_РГП АММТП_24.03.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54;%20&#1064;&#1091;&#1073;&#1072;&#1088;&#1082;&#1086;&#1083;&#1100;%20&#1055;&#1088;&#1077;&#1084;&#1080;&#1091;&#1084;%202017\KASE%20&#1050;&#1072;&#1079;&#1072;&#1093;%20&#1092;&#1086;&#1085;&#1076;%20&#1073;&#1080;&#1088;&#1078;&#1072;\&#1060;&#1054;%201%20&#1082;&#1074;%202018%20&#1075;&#1086;&#1076;&#1072;\1_2018_3%20&#1084;&#1077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ОСВ(2)"/>
      <sheetName val="Пробный баланс"/>
      <sheetName val="ФО+Кор-ки"/>
      <sheetName val="F1"/>
      <sheetName val="F2"/>
      <sheetName val="F3(1)"/>
      <sheetName val="F3"/>
      <sheetName val="F4"/>
      <sheetName val="5"/>
      <sheetName val="6"/>
      <sheetName val="7"/>
      <sheetName val="8"/>
      <sheetName val="налоги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8 (2)"/>
      <sheetName val="18 (3)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6"/>
    </sheetNames>
    <sheetDataSet>
      <sheetData sheetId="0">
        <row r="62">
          <cell r="H62">
            <v>0</v>
          </cell>
        </row>
        <row r="64">
          <cell r="C64">
            <v>0</v>
          </cell>
        </row>
      </sheetData>
      <sheetData sheetId="3">
        <row r="42">
          <cell r="S42">
            <v>222194</v>
          </cell>
        </row>
        <row r="43">
          <cell r="S43">
            <v>-3313497</v>
          </cell>
        </row>
        <row r="64">
          <cell r="S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45.8515625" style="26" customWidth="1"/>
    <col min="2" max="2" width="12.140625" style="0" customWidth="1"/>
    <col min="3" max="3" width="19.57421875" style="0" customWidth="1"/>
    <col min="4" max="4" width="18.7109375" style="0" customWidth="1"/>
    <col min="7" max="7" width="52.140625" style="0" bestFit="1" customWidth="1"/>
    <col min="9" max="9" width="15.00390625" style="0" bestFit="1" customWidth="1"/>
    <col min="10" max="10" width="11.421875" style="0" customWidth="1"/>
  </cols>
  <sheetData>
    <row r="1" spans="1:4" ht="19.5" customHeight="1">
      <c r="A1" s="1"/>
      <c r="B1" s="1"/>
      <c r="C1" s="79" t="s">
        <v>59</v>
      </c>
      <c r="D1" s="79"/>
    </row>
    <row r="2" spans="1:4" ht="12.75" customHeight="1">
      <c r="A2" s="70" t="s">
        <v>1</v>
      </c>
      <c r="B2" s="80" t="s">
        <v>0</v>
      </c>
      <c r="C2" s="80"/>
      <c r="D2" s="80"/>
    </row>
    <row r="3" spans="1:4" ht="12.75">
      <c r="A3" s="70" t="s">
        <v>2</v>
      </c>
      <c r="B3" s="81" t="s">
        <v>3</v>
      </c>
      <c r="C3" s="81"/>
      <c r="D3" s="81"/>
    </row>
    <row r="4" spans="1:4" ht="12.75">
      <c r="A4" s="70" t="s">
        <v>4</v>
      </c>
      <c r="B4" s="77">
        <v>333</v>
      </c>
      <c r="C4" s="77"/>
      <c r="D4" s="77"/>
    </row>
    <row r="5" spans="1:4" ht="24" customHeight="1">
      <c r="A5" s="33" t="s">
        <v>5</v>
      </c>
      <c r="B5" s="78" t="s">
        <v>6</v>
      </c>
      <c r="C5" s="78"/>
      <c r="D5" s="78"/>
    </row>
    <row r="6" spans="1:4" ht="12.75">
      <c r="A6" s="27"/>
      <c r="B6" s="27"/>
      <c r="C6" s="27"/>
      <c r="D6" s="27"/>
    </row>
    <row r="7" spans="1:4" ht="12.75">
      <c r="A7" s="76" t="s">
        <v>124</v>
      </c>
      <c r="B7" s="76"/>
      <c r="C7" s="76"/>
      <c r="D7" s="76"/>
    </row>
    <row r="8" spans="1:4" ht="12.75">
      <c r="A8" s="76" t="s">
        <v>136</v>
      </c>
      <c r="B8" s="76"/>
      <c r="C8" s="76"/>
      <c r="D8" s="76"/>
    </row>
    <row r="9" spans="1:4" ht="12.75">
      <c r="A9" s="22"/>
      <c r="B9" s="3"/>
      <c r="C9" s="3"/>
      <c r="D9" s="3"/>
    </row>
    <row r="10" spans="1:4" ht="12.75">
      <c r="A10" s="11" t="s">
        <v>7</v>
      </c>
      <c r="B10" s="11" t="s">
        <v>28</v>
      </c>
      <c r="C10" s="11" t="s">
        <v>135</v>
      </c>
      <c r="D10" s="11" t="s">
        <v>128</v>
      </c>
    </row>
    <row r="11" spans="1:4" ht="12.75">
      <c r="A11" s="8" t="s">
        <v>27</v>
      </c>
      <c r="B11" s="12"/>
      <c r="C11" s="13"/>
      <c r="D11" s="13"/>
    </row>
    <row r="12" spans="1:4" ht="12.75">
      <c r="A12" s="23" t="s">
        <v>29</v>
      </c>
      <c r="B12" s="12"/>
      <c r="C12" s="14"/>
      <c r="D12" s="15"/>
    </row>
    <row r="13" spans="1:4" ht="12.75">
      <c r="A13" s="24" t="s">
        <v>30</v>
      </c>
      <c r="B13" s="12">
        <v>5</v>
      </c>
      <c r="C13" s="15">
        <v>29419</v>
      </c>
      <c r="D13" s="15">
        <v>5899</v>
      </c>
    </row>
    <row r="14" spans="1:4" ht="12.75">
      <c r="A14" s="24" t="s">
        <v>31</v>
      </c>
      <c r="B14" s="12">
        <v>6</v>
      </c>
      <c r="C14" s="15">
        <v>115122</v>
      </c>
      <c r="D14" s="15">
        <v>2497989</v>
      </c>
    </row>
    <row r="15" spans="1:4" ht="12.75">
      <c r="A15" s="24" t="s">
        <v>32</v>
      </c>
      <c r="B15" s="12">
        <v>7</v>
      </c>
      <c r="C15" s="15">
        <v>0</v>
      </c>
      <c r="D15" s="15">
        <v>464009</v>
      </c>
    </row>
    <row r="16" spans="1:4" ht="12.75">
      <c r="A16" s="24" t="s">
        <v>8</v>
      </c>
      <c r="B16" s="12">
        <v>8</v>
      </c>
      <c r="C16" s="15">
        <v>4660764.5</v>
      </c>
      <c r="D16" s="15">
        <v>1862970</v>
      </c>
    </row>
    <row r="17" spans="1:4" ht="12.75">
      <c r="A17" s="24" t="s">
        <v>33</v>
      </c>
      <c r="B17" s="12"/>
      <c r="C17" s="15">
        <v>19314.21367</v>
      </c>
      <c r="D17" s="15">
        <v>23148</v>
      </c>
    </row>
    <row r="18" spans="1:4" ht="12.75">
      <c r="A18" s="7" t="s">
        <v>9</v>
      </c>
      <c r="B18" s="12"/>
      <c r="C18" s="15">
        <v>2250.5</v>
      </c>
      <c r="D18" s="15">
        <v>2497</v>
      </c>
    </row>
    <row r="19" spans="1:4" ht="12.75">
      <c r="A19" s="7" t="s">
        <v>10</v>
      </c>
      <c r="B19" s="12">
        <v>9</v>
      </c>
      <c r="C19" s="15">
        <v>1673133.5</v>
      </c>
      <c r="D19" s="15">
        <v>1897668</v>
      </c>
    </row>
    <row r="20" spans="1:4" ht="12.75">
      <c r="A20" s="23" t="s">
        <v>34</v>
      </c>
      <c r="B20" s="12"/>
      <c r="C20" s="18">
        <v>6500003.71367</v>
      </c>
      <c r="D20" s="17">
        <f>SUM(D13:D19)</f>
        <v>6754180</v>
      </c>
    </row>
    <row r="21" spans="1:4" ht="12.75">
      <c r="A21" s="9" t="s">
        <v>35</v>
      </c>
      <c r="B21" s="12"/>
      <c r="C21" s="16"/>
      <c r="D21" s="15"/>
    </row>
    <row r="22" spans="1:4" ht="12.75">
      <c r="A22" s="25" t="s">
        <v>129</v>
      </c>
      <c r="B22" s="12"/>
      <c r="C22" s="15">
        <v>227</v>
      </c>
      <c r="D22" s="15"/>
    </row>
    <row r="23" spans="1:4" ht="12.75">
      <c r="A23" s="24" t="s">
        <v>36</v>
      </c>
      <c r="B23" s="12">
        <v>10</v>
      </c>
      <c r="C23" s="15">
        <v>6352341.527199999</v>
      </c>
      <c r="D23" s="15">
        <v>6170455</v>
      </c>
    </row>
    <row r="24" spans="1:4" ht="12.75">
      <c r="A24" s="24" t="s">
        <v>11</v>
      </c>
      <c r="B24" s="12">
        <v>11</v>
      </c>
      <c r="C24" s="15">
        <v>5642318.8812</v>
      </c>
      <c r="D24" s="15">
        <v>4799169</v>
      </c>
    </row>
    <row r="25" spans="1:4" ht="12.75">
      <c r="A25" s="24" t="s">
        <v>37</v>
      </c>
      <c r="B25" s="12">
        <v>12</v>
      </c>
      <c r="C25" s="15">
        <v>1039354.5888</v>
      </c>
      <c r="D25" s="15">
        <v>962166</v>
      </c>
    </row>
    <row r="26" spans="1:4" ht="12.75">
      <c r="A26" s="24" t="s">
        <v>12</v>
      </c>
      <c r="B26" s="12">
        <v>13</v>
      </c>
      <c r="C26" s="15">
        <v>203504</v>
      </c>
      <c r="D26" s="15">
        <v>211670</v>
      </c>
    </row>
    <row r="27" spans="1:4" ht="12" customHeight="1">
      <c r="A27" s="24" t="s">
        <v>38</v>
      </c>
      <c r="B27" s="12">
        <v>14</v>
      </c>
      <c r="C27" s="15">
        <v>48000</v>
      </c>
      <c r="D27" s="15">
        <v>48000</v>
      </c>
    </row>
    <row r="28" spans="1:4" ht="12.75">
      <c r="A28" s="24" t="s">
        <v>39</v>
      </c>
      <c r="B28" s="12">
        <v>15</v>
      </c>
      <c r="C28" s="15">
        <v>16417</v>
      </c>
      <c r="D28" s="15">
        <v>15547</v>
      </c>
    </row>
    <row r="29" spans="1:4" ht="12.75">
      <c r="A29" s="24" t="s">
        <v>13</v>
      </c>
      <c r="B29" s="12">
        <v>16</v>
      </c>
      <c r="C29" s="15">
        <v>4068254</v>
      </c>
      <c r="D29" s="15">
        <v>2503993</v>
      </c>
    </row>
    <row r="30" spans="1:4" ht="12.75">
      <c r="A30" s="23" t="s">
        <v>40</v>
      </c>
      <c r="B30" s="12"/>
      <c r="C30" s="18">
        <f>SUM(C22:C29)</f>
        <v>17370416.997199997</v>
      </c>
      <c r="D30" s="17">
        <f>SUM(D23:D29)</f>
        <v>14711000</v>
      </c>
    </row>
    <row r="31" spans="1:6" ht="12.75">
      <c r="A31" s="8" t="s">
        <v>41</v>
      </c>
      <c r="B31" s="12"/>
      <c r="C31" s="17">
        <f>C20+C30</f>
        <v>23870420.710869998</v>
      </c>
      <c r="D31" s="17">
        <f>D20+D30</f>
        <v>21465180</v>
      </c>
      <c r="F31" s="71"/>
    </row>
    <row r="32" spans="1:4" ht="12.75">
      <c r="A32" s="23" t="s">
        <v>42</v>
      </c>
      <c r="B32" s="12"/>
      <c r="C32" s="17"/>
      <c r="D32" s="17"/>
    </row>
    <row r="33" spans="1:4" ht="12.75">
      <c r="A33" s="23" t="s">
        <v>43</v>
      </c>
      <c r="B33" s="12"/>
      <c r="C33" s="17"/>
      <c r="D33" s="18"/>
    </row>
    <row r="34" spans="1:4" ht="12.75">
      <c r="A34" s="24" t="s">
        <v>44</v>
      </c>
      <c r="B34" s="12">
        <v>17</v>
      </c>
      <c r="C34" s="15">
        <v>6276520.5</v>
      </c>
      <c r="D34" s="15">
        <v>4610046</v>
      </c>
    </row>
    <row r="35" spans="1:4" ht="12.75">
      <c r="A35" s="24" t="s">
        <v>45</v>
      </c>
      <c r="B35" s="12">
        <v>18</v>
      </c>
      <c r="C35" s="15">
        <v>17230494.652</v>
      </c>
      <c r="D35" s="15">
        <v>16271215</v>
      </c>
    </row>
    <row r="36" spans="1:4" ht="12.75">
      <c r="A36" s="24" t="s">
        <v>46</v>
      </c>
      <c r="B36" s="12">
        <v>19</v>
      </c>
      <c r="C36" s="15">
        <v>899436</v>
      </c>
      <c r="D36" s="15">
        <v>267102</v>
      </c>
    </row>
    <row r="37" spans="1:4" ht="12.75">
      <c r="A37" s="24" t="s">
        <v>47</v>
      </c>
      <c r="B37" s="12">
        <v>20</v>
      </c>
      <c r="C37" s="15">
        <v>18396</v>
      </c>
      <c r="D37" s="15">
        <v>15469</v>
      </c>
    </row>
    <row r="38" spans="1:4" ht="12.75">
      <c r="A38" s="24" t="s">
        <v>14</v>
      </c>
      <c r="B38" s="12">
        <v>21</v>
      </c>
      <c r="C38" s="15">
        <v>80934</v>
      </c>
      <c r="D38" s="15">
        <v>36637</v>
      </c>
    </row>
    <row r="39" spans="1:4" ht="12.75">
      <c r="A39" s="24" t="s">
        <v>15</v>
      </c>
      <c r="B39" s="12">
        <v>22</v>
      </c>
      <c r="C39" s="15">
        <v>1340908</v>
      </c>
      <c r="D39" s="15">
        <v>146864</v>
      </c>
    </row>
    <row r="40" spans="1:4" ht="12.75">
      <c r="A40" s="8" t="s">
        <v>48</v>
      </c>
      <c r="B40" s="12"/>
      <c r="C40" s="17">
        <f>SUM(C34:C39)</f>
        <v>25846689.152</v>
      </c>
      <c r="D40" s="17">
        <f>SUM(D34:D39)</f>
        <v>21347333</v>
      </c>
    </row>
    <row r="41" spans="1:4" ht="12.75">
      <c r="A41" s="23" t="s">
        <v>49</v>
      </c>
      <c r="B41" s="12"/>
      <c r="C41" s="16"/>
      <c r="D41" s="15"/>
    </row>
    <row r="42" spans="1:4" ht="12.75">
      <c r="A42" s="24" t="s">
        <v>50</v>
      </c>
      <c r="B42" s="12">
        <v>17</v>
      </c>
      <c r="C42" s="15">
        <v>1829962</v>
      </c>
      <c r="D42" s="15">
        <v>1639923</v>
      </c>
    </row>
    <row r="43" spans="1:4" ht="12.75">
      <c r="A43" s="24" t="s">
        <v>51</v>
      </c>
      <c r="B43" s="12">
        <v>18</v>
      </c>
      <c r="C43" s="15">
        <v>4241231</v>
      </c>
      <c r="D43" s="15">
        <v>1759424</v>
      </c>
    </row>
    <row r="44" spans="1:4" ht="12.75">
      <c r="A44" s="24" t="s">
        <v>16</v>
      </c>
      <c r="B44" s="12">
        <v>23</v>
      </c>
      <c r="C44" s="15">
        <v>1255288</v>
      </c>
      <c r="D44" s="15">
        <v>1255288</v>
      </c>
    </row>
    <row r="45" spans="1:4" ht="12.75">
      <c r="A45" s="24" t="s">
        <v>17</v>
      </c>
      <c r="B45" s="12">
        <v>24</v>
      </c>
      <c r="C45" s="15">
        <v>12008</v>
      </c>
      <c r="D45" s="15">
        <v>12008</v>
      </c>
    </row>
    <row r="46" spans="1:4" ht="12.75">
      <c r="A46" s="8" t="s">
        <v>52</v>
      </c>
      <c r="B46" s="12"/>
      <c r="C46" s="17">
        <f>SUM(C42:C45)</f>
        <v>7338489</v>
      </c>
      <c r="D46" s="17">
        <f>SUM(D42:D45)</f>
        <v>4666643</v>
      </c>
    </row>
    <row r="47" spans="1:4" ht="12.75">
      <c r="A47" s="23" t="s">
        <v>53</v>
      </c>
      <c r="B47" s="12"/>
      <c r="C47" s="17">
        <f>C40+C46</f>
        <v>33185178.152</v>
      </c>
      <c r="D47" s="17">
        <f>D40+D46</f>
        <v>26013976</v>
      </c>
    </row>
    <row r="48" spans="1:4" ht="12.75">
      <c r="A48" s="8" t="s">
        <v>54</v>
      </c>
      <c r="B48" s="12"/>
      <c r="C48" s="16"/>
      <c r="D48" s="15"/>
    </row>
    <row r="49" spans="1:4" ht="12.75">
      <c r="A49" s="24" t="s">
        <v>18</v>
      </c>
      <c r="B49" s="12">
        <v>25</v>
      </c>
      <c r="C49" s="16">
        <f>'[1]ФО+Кор-ки'!S42</f>
        <v>222194</v>
      </c>
      <c r="D49" s="15">
        <v>222194</v>
      </c>
    </row>
    <row r="50" spans="1:4" ht="12.75">
      <c r="A50" s="24" t="s">
        <v>55</v>
      </c>
      <c r="B50" s="12">
        <v>25</v>
      </c>
      <c r="C50" s="19">
        <f>'[1]ФО+Кор-ки'!S43</f>
        <v>-3313497</v>
      </c>
      <c r="D50" s="15">
        <v>-3313497</v>
      </c>
    </row>
    <row r="51" spans="1:4" ht="12.75">
      <c r="A51" s="7" t="s">
        <v>56</v>
      </c>
      <c r="B51" s="12"/>
      <c r="C51" s="19">
        <v>-6223454.532</v>
      </c>
      <c r="D51" s="19">
        <v>-1457493</v>
      </c>
    </row>
    <row r="52" spans="1:4" ht="12.75">
      <c r="A52" s="23" t="s">
        <v>25</v>
      </c>
      <c r="B52" s="12"/>
      <c r="C52" s="20">
        <f>SUM(C49:C51)</f>
        <v>-9314757.532</v>
      </c>
      <c r="D52" s="20">
        <f>SUM(D49:D51)</f>
        <v>-4548796</v>
      </c>
    </row>
    <row r="53" spans="1:4" ht="12.75">
      <c r="A53" s="9" t="s">
        <v>57</v>
      </c>
      <c r="B53" s="12"/>
      <c r="C53" s="17">
        <f>C47+C52</f>
        <v>23870420.619999997</v>
      </c>
      <c r="D53" s="20">
        <f>D47+D52</f>
        <v>21465180</v>
      </c>
    </row>
    <row r="54" spans="1:4" ht="12.75">
      <c r="A54" s="25" t="s">
        <v>58</v>
      </c>
      <c r="B54" s="13"/>
      <c r="C54" s="21">
        <f>(C52-C26)/100000*1000</f>
        <v>-95182.61532</v>
      </c>
      <c r="D54" s="21">
        <f>(D52-D26)/100000*1000</f>
        <v>-47604.66</v>
      </c>
    </row>
    <row r="56" ht="12.75" hidden="1"/>
    <row r="57" spans="1:2" ht="12.75">
      <c r="A57" s="72" t="s">
        <v>131</v>
      </c>
      <c r="B57" s="73"/>
    </row>
    <row r="58" spans="1:2" ht="12.75">
      <c r="A58" s="67" t="s">
        <v>120</v>
      </c>
      <c r="B58" s="68"/>
    </row>
    <row r="59" spans="1:2" ht="12.75">
      <c r="A59" s="72" t="s">
        <v>130</v>
      </c>
      <c r="B59" s="73"/>
    </row>
    <row r="60" spans="1:2" ht="12.75">
      <c r="A60" s="67" t="s">
        <v>121</v>
      </c>
      <c r="B60" s="68"/>
    </row>
    <row r="61" spans="1:2" ht="12.75">
      <c r="A61" s="67" t="s">
        <v>122</v>
      </c>
      <c r="B61" s="68"/>
    </row>
  </sheetData>
  <sheetProtection/>
  <mergeCells count="7">
    <mergeCell ref="A8:D8"/>
    <mergeCell ref="B4:D4"/>
    <mergeCell ref="B5:D5"/>
    <mergeCell ref="C1:D1"/>
    <mergeCell ref="B2:D2"/>
    <mergeCell ref="B3:D3"/>
    <mergeCell ref="A7:D7"/>
  </mergeCells>
  <printOptions/>
  <pageMargins left="0.4330708661417323" right="0.4330708661417323" top="0.7480314960629921" bottom="0.5905511811023623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45.57421875" style="0" customWidth="1"/>
    <col min="2" max="2" width="11.00390625" style="0" customWidth="1"/>
    <col min="3" max="3" width="18.421875" style="0" customWidth="1"/>
    <col min="4" max="4" width="18.28125" style="0" customWidth="1"/>
  </cols>
  <sheetData>
    <row r="1" spans="1:4" ht="24" customHeight="1">
      <c r="A1" s="1"/>
      <c r="B1" s="1"/>
      <c r="C1" s="79" t="s">
        <v>59</v>
      </c>
      <c r="D1" s="79"/>
    </row>
    <row r="2" spans="1:4" ht="12.75">
      <c r="A2" s="70" t="s">
        <v>1</v>
      </c>
      <c r="B2" s="80" t="s">
        <v>0</v>
      </c>
      <c r="C2" s="80"/>
      <c r="D2" s="80"/>
    </row>
    <row r="3" spans="1:4" ht="12.75">
      <c r="A3" s="70" t="s">
        <v>2</v>
      </c>
      <c r="B3" s="81" t="s">
        <v>3</v>
      </c>
      <c r="C3" s="81"/>
      <c r="D3" s="81"/>
    </row>
    <row r="4" spans="1:4" ht="12.75">
      <c r="A4" s="70" t="s">
        <v>4</v>
      </c>
      <c r="B4" s="77">
        <v>333</v>
      </c>
      <c r="C4" s="77"/>
      <c r="D4" s="77"/>
    </row>
    <row r="5" spans="1:4" ht="24">
      <c r="A5" s="33" t="s">
        <v>5</v>
      </c>
      <c r="B5" s="78" t="s">
        <v>6</v>
      </c>
      <c r="C5" s="78"/>
      <c r="D5" s="78"/>
    </row>
    <row r="6" spans="1:4" ht="12.75">
      <c r="A6" s="27"/>
      <c r="B6" s="27"/>
      <c r="C6" s="27"/>
      <c r="D6" s="27"/>
    </row>
    <row r="7" spans="1:4" ht="12.75">
      <c r="A7" s="76" t="s">
        <v>125</v>
      </c>
      <c r="B7" s="76"/>
      <c r="C7" s="76"/>
      <c r="D7" s="76"/>
    </row>
    <row r="8" spans="1:4" ht="12.75">
      <c r="A8" s="76" t="s">
        <v>136</v>
      </c>
      <c r="B8" s="76"/>
      <c r="C8" s="76"/>
      <c r="D8" s="76"/>
    </row>
    <row r="9" spans="1:4" ht="12.75">
      <c r="A9" s="3"/>
      <c r="B9" s="3"/>
      <c r="C9" s="3"/>
      <c r="D9" s="3"/>
    </row>
    <row r="10" spans="1:4" ht="25.5">
      <c r="A10" s="11" t="s">
        <v>7</v>
      </c>
      <c r="B10" s="11" t="s">
        <v>28</v>
      </c>
      <c r="C10" s="11" t="s">
        <v>135</v>
      </c>
      <c r="D10" s="11" t="s">
        <v>137</v>
      </c>
    </row>
    <row r="11" spans="1:4" ht="12.75">
      <c r="A11" s="25" t="s">
        <v>60</v>
      </c>
      <c r="B11" s="12">
        <v>26</v>
      </c>
      <c r="C11" s="19">
        <v>23492994</v>
      </c>
      <c r="D11" s="19">
        <v>13658083</v>
      </c>
    </row>
    <row r="12" spans="1:4" ht="12.75">
      <c r="A12" s="28" t="s">
        <v>61</v>
      </c>
      <c r="B12" s="12">
        <v>27</v>
      </c>
      <c r="C12" s="19">
        <v>-9589472</v>
      </c>
      <c r="D12" s="19">
        <v>-5688289</v>
      </c>
    </row>
    <row r="13" spans="1:4" ht="12.75">
      <c r="A13" s="9" t="s">
        <v>62</v>
      </c>
      <c r="B13" s="12"/>
      <c r="C13" s="20">
        <f>SUM(C11:C12)</f>
        <v>13903522</v>
      </c>
      <c r="D13" s="20">
        <f>SUM(D11:D12)</f>
        <v>7969794</v>
      </c>
    </row>
    <row r="14" spans="1:4" ht="12.75">
      <c r="A14" s="25" t="s">
        <v>63</v>
      </c>
      <c r="B14" s="12">
        <v>28</v>
      </c>
      <c r="C14" s="19">
        <v>-520503</v>
      </c>
      <c r="D14" s="19">
        <v>-267730</v>
      </c>
    </row>
    <row r="15" spans="1:4" ht="12.75">
      <c r="A15" s="6" t="s">
        <v>64</v>
      </c>
      <c r="B15" s="12">
        <v>29</v>
      </c>
      <c r="C15" s="19">
        <v>-16640903</v>
      </c>
      <c r="D15" s="19">
        <v>-8178911</v>
      </c>
    </row>
    <row r="16" spans="1:4" ht="12.75">
      <c r="A16" s="6" t="s">
        <v>21</v>
      </c>
      <c r="B16" s="12">
        <v>30</v>
      </c>
      <c r="C16" s="19">
        <v>-639103</v>
      </c>
      <c r="D16" s="19">
        <v>-56493</v>
      </c>
    </row>
    <row r="17" spans="1:4" ht="12.75">
      <c r="A17" s="6" t="s">
        <v>20</v>
      </c>
      <c r="B17" s="12"/>
      <c r="C17" s="19">
        <v>266115</v>
      </c>
      <c r="D17" s="19">
        <v>16251</v>
      </c>
    </row>
    <row r="18" spans="1:4" ht="12.75">
      <c r="A18" s="5" t="s">
        <v>65</v>
      </c>
      <c r="B18" s="29"/>
      <c r="C18" s="20">
        <f>SUM(C13:C17)</f>
        <v>-3630872</v>
      </c>
      <c r="D18" s="20">
        <f>SUM(D13:D17)</f>
        <v>-517089</v>
      </c>
    </row>
    <row r="19" spans="1:4" ht="12.75">
      <c r="A19" s="13" t="s">
        <v>66</v>
      </c>
      <c r="B19" s="12">
        <v>31</v>
      </c>
      <c r="C19" s="19">
        <v>9056</v>
      </c>
      <c r="D19" s="19">
        <v>5146</v>
      </c>
    </row>
    <row r="20" spans="1:4" ht="12.75">
      <c r="A20" s="6" t="s">
        <v>67</v>
      </c>
      <c r="B20" s="12">
        <v>32</v>
      </c>
      <c r="C20" s="19">
        <v>-1144145.652</v>
      </c>
      <c r="D20" s="19">
        <v>-1107883</v>
      </c>
    </row>
    <row r="21" spans="1:4" ht="12.75">
      <c r="A21" s="9" t="s">
        <v>68</v>
      </c>
      <c r="B21" s="12"/>
      <c r="C21" s="20">
        <f>SUM(C18:C20)</f>
        <v>-4765961.652</v>
      </c>
      <c r="D21" s="20">
        <f>SUM(D18:D20)</f>
        <v>-1619826</v>
      </c>
    </row>
    <row r="22" spans="1:4" ht="12.75">
      <c r="A22" s="25" t="s">
        <v>22</v>
      </c>
      <c r="B22" s="12">
        <v>33</v>
      </c>
      <c r="C22" s="19">
        <f>'[1]ФО+Кор-ки'!S64</f>
        <v>0</v>
      </c>
      <c r="D22" s="19">
        <f>'[1]ОСВ'!H62</f>
        <v>0</v>
      </c>
    </row>
    <row r="23" spans="1:4" ht="12.75">
      <c r="A23" s="9" t="s">
        <v>69</v>
      </c>
      <c r="B23" s="12"/>
      <c r="C23" s="20">
        <f>SUM(C21:C22)</f>
        <v>-4765961.652</v>
      </c>
      <c r="D23" s="20">
        <f>SUM(D21:D22)</f>
        <v>-1619826</v>
      </c>
    </row>
    <row r="24" spans="1:4" ht="12.75">
      <c r="A24" s="25" t="s">
        <v>70</v>
      </c>
      <c r="B24" s="12"/>
      <c r="C24" s="19">
        <v>0</v>
      </c>
      <c r="D24" s="19">
        <f>'[1]ОСВ'!C64</f>
        <v>0</v>
      </c>
    </row>
    <row r="25" spans="1:4" ht="12.75">
      <c r="A25" s="9" t="s">
        <v>71</v>
      </c>
      <c r="B25" s="12"/>
      <c r="C25" s="20">
        <f>C23+C24</f>
        <v>-4765961.652</v>
      </c>
      <c r="D25" s="20">
        <f>D23+D24</f>
        <v>-1619826</v>
      </c>
    </row>
    <row r="28" spans="1:3" ht="12.75">
      <c r="A28" s="72" t="s">
        <v>131</v>
      </c>
      <c r="B28" s="73"/>
      <c r="C28" s="68"/>
    </row>
    <row r="29" spans="1:3" ht="12.75">
      <c r="A29" s="67" t="s">
        <v>120</v>
      </c>
      <c r="B29" s="68"/>
      <c r="C29" s="68"/>
    </row>
    <row r="30" spans="1:3" ht="12.75">
      <c r="A30" s="72" t="s">
        <v>130</v>
      </c>
      <c r="B30" s="73"/>
      <c r="C30" s="68"/>
    </row>
    <row r="31" spans="1:3" ht="12.75">
      <c r="A31" s="67" t="s">
        <v>121</v>
      </c>
      <c r="B31" s="68"/>
      <c r="C31" s="68"/>
    </row>
    <row r="32" spans="1:3" ht="12.75">
      <c r="A32" s="67" t="s">
        <v>122</v>
      </c>
      <c r="B32" s="68"/>
      <c r="C32" s="68"/>
    </row>
  </sheetData>
  <sheetProtection/>
  <mergeCells count="7">
    <mergeCell ref="A8:D8"/>
    <mergeCell ref="C1:D1"/>
    <mergeCell ref="B2:D2"/>
    <mergeCell ref="B3:D3"/>
    <mergeCell ref="B4:D4"/>
    <mergeCell ref="B5:D5"/>
    <mergeCell ref="A7:D7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1.421875" style="32" customWidth="1"/>
    <col min="2" max="2" width="22.00390625" style="32" customWidth="1"/>
    <col min="3" max="3" width="21.28125" style="32" customWidth="1"/>
    <col min="4" max="4" width="9.140625" style="32" customWidth="1"/>
    <col min="5" max="5" width="10.421875" style="32" bestFit="1" customWidth="1"/>
    <col min="6" max="6" width="9.140625" style="32" customWidth="1"/>
    <col min="7" max="7" width="40.140625" style="32" customWidth="1"/>
    <col min="8" max="9" width="14.8515625" style="32" bestFit="1" customWidth="1"/>
    <col min="10" max="16384" width="9.140625" style="32" customWidth="1"/>
  </cols>
  <sheetData>
    <row r="1" spans="1:3" ht="20.25" customHeight="1">
      <c r="A1" s="49"/>
      <c r="B1" s="82" t="s">
        <v>59</v>
      </c>
      <c r="C1" s="82"/>
    </row>
    <row r="2" spans="1:3" ht="12.75">
      <c r="A2" s="50" t="s">
        <v>1</v>
      </c>
      <c r="B2" s="80" t="s">
        <v>0</v>
      </c>
      <c r="C2" s="80"/>
    </row>
    <row r="3" spans="1:3" ht="12.75">
      <c r="A3" s="50" t="s">
        <v>2</v>
      </c>
      <c r="B3" s="81" t="s">
        <v>3</v>
      </c>
      <c r="C3" s="81"/>
    </row>
    <row r="4" spans="1:3" ht="12.75">
      <c r="A4" s="50" t="s">
        <v>4</v>
      </c>
      <c r="B4" s="77">
        <v>333</v>
      </c>
      <c r="C4" s="77"/>
    </row>
    <row r="5" spans="1:3" ht="40.5" customHeight="1">
      <c r="A5" s="33" t="s">
        <v>5</v>
      </c>
      <c r="B5" s="78" t="s">
        <v>6</v>
      </c>
      <c r="C5" s="78"/>
    </row>
    <row r="6" spans="1:3" ht="12.75">
      <c r="A6" s="33"/>
      <c r="B6" s="33"/>
      <c r="C6" s="33"/>
    </row>
    <row r="7" spans="1:3" ht="12.75">
      <c r="A7" s="83" t="s">
        <v>126</v>
      </c>
      <c r="B7" s="83"/>
      <c r="C7" s="83"/>
    </row>
    <row r="8" spans="1:3" ht="12.75">
      <c r="A8" s="83" t="s">
        <v>138</v>
      </c>
      <c r="B8" s="83"/>
      <c r="C8" s="83"/>
    </row>
    <row r="9" spans="1:3" ht="12.75">
      <c r="A9" s="51"/>
      <c r="B9" s="30"/>
      <c r="C9" s="30"/>
    </row>
    <row r="10" spans="1:3" ht="12.75">
      <c r="A10" s="52" t="s">
        <v>7</v>
      </c>
      <c r="B10" s="11" t="s">
        <v>135</v>
      </c>
      <c r="C10" s="11" t="s">
        <v>137</v>
      </c>
    </row>
    <row r="11" spans="1:3" ht="25.5">
      <c r="A11" s="41" t="s">
        <v>72</v>
      </c>
      <c r="B11" s="42"/>
      <c r="C11" s="42"/>
    </row>
    <row r="12" spans="1:3" ht="12.75">
      <c r="A12" s="43" t="s">
        <v>73</v>
      </c>
      <c r="B12" s="44">
        <v>-4765961.652</v>
      </c>
      <c r="C12" s="44">
        <v>-1619826</v>
      </c>
    </row>
    <row r="13" spans="1:3" ht="12.75">
      <c r="A13" s="43" t="s">
        <v>74</v>
      </c>
      <c r="B13" s="44"/>
      <c r="C13" s="44"/>
    </row>
    <row r="14" spans="1:3" ht="12.75">
      <c r="A14" s="43" t="s">
        <v>75</v>
      </c>
      <c r="B14" s="74">
        <v>523162.14526</v>
      </c>
      <c r="C14" s="44">
        <v>95958</v>
      </c>
    </row>
    <row r="15" spans="1:3" ht="12.75">
      <c r="A15" s="43" t="s">
        <v>76</v>
      </c>
      <c r="B15" s="74">
        <v>44297.06937000001</v>
      </c>
      <c r="C15" s="44">
        <v>12021</v>
      </c>
    </row>
    <row r="16" spans="1:3" ht="12.75">
      <c r="A16" s="43" t="s">
        <v>77</v>
      </c>
      <c r="B16" s="74">
        <v>59702.98444</v>
      </c>
      <c r="C16" s="44">
        <v>-1315</v>
      </c>
    </row>
    <row r="17" spans="1:3" ht="12.75">
      <c r="A17" s="43" t="s">
        <v>78</v>
      </c>
      <c r="B17" s="74">
        <v>1144145.15869</v>
      </c>
      <c r="C17" s="74">
        <v>1107882.5363399999</v>
      </c>
    </row>
    <row r="18" spans="1:3" ht="12.75">
      <c r="A18" s="43" t="s">
        <v>19</v>
      </c>
      <c r="B18" s="44">
        <v>-9056</v>
      </c>
      <c r="C18" s="44">
        <v>-5146</v>
      </c>
    </row>
    <row r="19" spans="1:3" ht="12.75">
      <c r="A19" s="43" t="s">
        <v>133</v>
      </c>
      <c r="B19" s="44">
        <v>7436</v>
      </c>
      <c r="C19" s="44"/>
    </row>
    <row r="20" spans="1:3" ht="12.75">
      <c r="A20" s="43" t="s">
        <v>134</v>
      </c>
      <c r="B20" s="44"/>
      <c r="C20" s="44"/>
    </row>
    <row r="21" spans="1:3" ht="24" customHeight="1">
      <c r="A21" s="41" t="s">
        <v>79</v>
      </c>
      <c r="B21" s="45">
        <f>SUM(B12:B20)</f>
        <v>-2996274.2942400007</v>
      </c>
      <c r="C21" s="45">
        <f>SUM(C12:C20)</f>
        <v>-410425.4636600001</v>
      </c>
    </row>
    <row r="22" spans="1:3" ht="25.5">
      <c r="A22" s="43" t="s">
        <v>80</v>
      </c>
      <c r="B22" s="74">
        <v>2374951.3121</v>
      </c>
      <c r="C22" s="44">
        <v>-1464461.59546</v>
      </c>
    </row>
    <row r="23" spans="1:3" ht="12.75">
      <c r="A23" s="43" t="s">
        <v>81</v>
      </c>
      <c r="B23" s="74">
        <v>235238.51739</v>
      </c>
      <c r="C23" s="44">
        <v>-4803649.04323</v>
      </c>
    </row>
    <row r="24" spans="1:3" ht="12.75">
      <c r="A24" s="43" t="s">
        <v>82</v>
      </c>
      <c r="B24" s="74">
        <v>246.5</v>
      </c>
      <c r="C24" s="44">
        <v>-765</v>
      </c>
    </row>
    <row r="25" spans="1:3" ht="12.75">
      <c r="A25" s="43" t="s">
        <v>83</v>
      </c>
      <c r="B25" s="44">
        <v>-2797794.44529</v>
      </c>
      <c r="C25" s="44">
        <v>-1029765</v>
      </c>
    </row>
    <row r="26" spans="1:3" ht="12.75">
      <c r="A26" s="43" t="s">
        <v>84</v>
      </c>
      <c r="B26" s="44">
        <v>-10704</v>
      </c>
      <c r="C26" s="44">
        <v>-331467</v>
      </c>
    </row>
    <row r="27" spans="1:3" ht="25.5">
      <c r="A27" s="43" t="s">
        <v>85</v>
      </c>
      <c r="B27" s="74">
        <v>1856512.735630001</v>
      </c>
      <c r="C27" s="74">
        <v>3591358.032879997</v>
      </c>
    </row>
    <row r="28" spans="1:3" ht="12.75">
      <c r="A28" s="43" t="s">
        <v>86</v>
      </c>
      <c r="B28" s="44">
        <v>-1379459.020138</v>
      </c>
      <c r="C28" s="44">
        <v>-865595.202921371</v>
      </c>
    </row>
    <row r="29" spans="1:3" ht="12.75">
      <c r="A29" s="43" t="s">
        <v>113</v>
      </c>
      <c r="B29" s="44"/>
      <c r="C29" s="44"/>
    </row>
    <row r="30" spans="1:3" ht="12.75">
      <c r="A30" s="43" t="s">
        <v>114</v>
      </c>
      <c r="B30" s="74">
        <v>1194043.62439</v>
      </c>
      <c r="C30" s="74">
        <v>2142048.90151</v>
      </c>
    </row>
    <row r="31" spans="1:3" ht="25.5">
      <c r="A31" s="43" t="s">
        <v>87</v>
      </c>
      <c r="B31" s="74">
        <v>632333.626</v>
      </c>
      <c r="C31" s="74">
        <v>152706.74124</v>
      </c>
    </row>
    <row r="32" spans="1:3" ht="12.75">
      <c r="A32" s="43" t="s">
        <v>86</v>
      </c>
      <c r="B32" s="44">
        <v>-208781</v>
      </c>
      <c r="C32" s="44">
        <v>0</v>
      </c>
    </row>
    <row r="33" spans="1:3" ht="12.75">
      <c r="A33" s="43" t="s">
        <v>88</v>
      </c>
      <c r="B33" s="74">
        <v>2927.359429999993</v>
      </c>
      <c r="C33" s="74">
        <v>1137.9235800000033</v>
      </c>
    </row>
    <row r="34" spans="1:3" ht="38.25">
      <c r="A34" s="41" t="s">
        <v>89</v>
      </c>
      <c r="B34" s="45">
        <f>SUM(B21:B33)</f>
        <v>-1096759.0847279995</v>
      </c>
      <c r="C34" s="45">
        <f>SUM(C21:C33)</f>
        <v>-3018876.706061374</v>
      </c>
    </row>
    <row r="35" spans="1:3" ht="12.75">
      <c r="A35" s="43" t="s">
        <v>90</v>
      </c>
      <c r="B35" s="44">
        <v>0</v>
      </c>
      <c r="C35" s="44"/>
    </row>
    <row r="36" spans="1:3" ht="12.75">
      <c r="A36" s="43" t="s">
        <v>91</v>
      </c>
      <c r="B36" s="74">
        <v>7874.44917</v>
      </c>
      <c r="C36" s="74">
        <v>4374.15885</v>
      </c>
    </row>
    <row r="37" spans="1:3" ht="25.5">
      <c r="A37" s="41" t="s">
        <v>92</v>
      </c>
      <c r="B37" s="47">
        <f>SUM(B34:B36)</f>
        <v>-1088884.6355579996</v>
      </c>
      <c r="C37" s="47">
        <f>SUM(C34:C36)</f>
        <v>-3014502.547211374</v>
      </c>
    </row>
    <row r="38" spans="1:3" ht="25.5">
      <c r="A38" s="41" t="s">
        <v>93</v>
      </c>
      <c r="B38" s="48"/>
      <c r="C38" s="42"/>
    </row>
    <row r="39" spans="1:3" ht="25.5">
      <c r="A39" s="41" t="s">
        <v>94</v>
      </c>
      <c r="B39" s="47">
        <f>B40</f>
        <v>8717125.553</v>
      </c>
      <c r="C39" s="47">
        <f>C40</f>
        <v>3335274</v>
      </c>
    </row>
    <row r="40" spans="1:3" ht="12.75">
      <c r="A40" s="43" t="s">
        <v>95</v>
      </c>
      <c r="B40" s="74">
        <v>8717125.553</v>
      </c>
      <c r="C40" s="74">
        <v>3335274</v>
      </c>
    </row>
    <row r="41" spans="1:3" ht="25.5">
      <c r="A41" s="41" t="s">
        <v>96</v>
      </c>
      <c r="B41" s="47">
        <f>SUM(B42:B46)</f>
        <v>-9640675.929591998</v>
      </c>
      <c r="C41" s="47">
        <f>SUM(C42:C46)</f>
        <v>-4620248.6011072</v>
      </c>
    </row>
    <row r="42" spans="1:3" ht="25.5">
      <c r="A42" s="43" t="s">
        <v>97</v>
      </c>
      <c r="B42" s="44">
        <v>-863507.376592</v>
      </c>
      <c r="C42" s="44">
        <v>-1284974.6011072</v>
      </c>
    </row>
    <row r="43" spans="1:3" ht="12.75">
      <c r="A43" s="43" t="s">
        <v>98</v>
      </c>
      <c r="B43" s="46">
        <v>0</v>
      </c>
      <c r="C43" s="44">
        <v>0</v>
      </c>
    </row>
    <row r="44" spans="1:3" ht="12.75">
      <c r="A44" s="36" t="s">
        <v>99</v>
      </c>
      <c r="B44" s="39">
        <v>0</v>
      </c>
      <c r="C44" s="37">
        <v>0</v>
      </c>
    </row>
    <row r="45" spans="1:3" ht="12.75">
      <c r="A45" s="36" t="s">
        <v>100</v>
      </c>
      <c r="B45" s="44">
        <v>-8717125.553</v>
      </c>
      <c r="C45" s="44">
        <v>-3335274</v>
      </c>
    </row>
    <row r="46" spans="1:3" ht="38.25">
      <c r="A46" s="36" t="s">
        <v>101</v>
      </c>
      <c r="B46" s="44">
        <v>-60043</v>
      </c>
      <c r="C46" s="44">
        <v>0</v>
      </c>
    </row>
    <row r="47" spans="1:3" ht="25.5">
      <c r="A47" s="34" t="s">
        <v>102</v>
      </c>
      <c r="B47" s="38">
        <f>B39+B41</f>
        <v>-923550.3765919991</v>
      </c>
      <c r="C47" s="38">
        <f>C39+C41</f>
        <v>-1284974.6011071997</v>
      </c>
    </row>
    <row r="48" spans="1:3" ht="25.5">
      <c r="A48" s="34" t="s">
        <v>103</v>
      </c>
      <c r="B48" s="35"/>
      <c r="C48" s="35"/>
    </row>
    <row r="49" spans="1:3" ht="25.5">
      <c r="A49" s="34" t="s">
        <v>104</v>
      </c>
      <c r="B49" s="38">
        <f>SUM(B50:B51)</f>
        <v>8231532.631620001</v>
      </c>
      <c r="C49" s="38">
        <f>SUM(C50:C51)</f>
        <v>8145613.39158</v>
      </c>
    </row>
    <row r="50" spans="1:3" ht="12.75">
      <c r="A50" s="36" t="s">
        <v>105</v>
      </c>
      <c r="B50" s="74">
        <v>8231532.631620001</v>
      </c>
      <c r="C50" s="74">
        <v>6745613.39158</v>
      </c>
    </row>
    <row r="51" spans="1:3" ht="12.75">
      <c r="A51" s="36" t="s">
        <v>106</v>
      </c>
      <c r="B51" s="40">
        <v>0</v>
      </c>
      <c r="C51" s="40">
        <v>1400000</v>
      </c>
    </row>
    <row r="52" spans="1:3" ht="25.5">
      <c r="A52" s="34" t="s">
        <v>107</v>
      </c>
      <c r="B52" s="38">
        <f>SUM(B53:B54)</f>
        <v>-6003808.04274</v>
      </c>
      <c r="C52" s="38">
        <f>SUM(C53:C54)</f>
        <v>-4118632.25093</v>
      </c>
    </row>
    <row r="53" spans="1:3" ht="12.75">
      <c r="A53" s="36" t="s">
        <v>108</v>
      </c>
      <c r="B53" s="44">
        <v>-6003808.04274</v>
      </c>
      <c r="C53" s="44">
        <v>-4038332.25093</v>
      </c>
    </row>
    <row r="54" spans="1:3" ht="12.75">
      <c r="A54" s="36" t="s">
        <v>109</v>
      </c>
      <c r="B54" s="44">
        <v>0</v>
      </c>
      <c r="C54" s="44">
        <v>-80300</v>
      </c>
    </row>
    <row r="55" spans="1:3" ht="25.5">
      <c r="A55" s="34" t="s">
        <v>110</v>
      </c>
      <c r="B55" s="38">
        <f>B49+B52</f>
        <v>2227724.5888800006</v>
      </c>
      <c r="C55" s="38">
        <f>C49+C52</f>
        <v>4026981.1406499995</v>
      </c>
    </row>
    <row r="56" spans="1:3" ht="25.5">
      <c r="A56" s="34" t="s">
        <v>111</v>
      </c>
      <c r="B56" s="38">
        <f>B37+B47+B55</f>
        <v>215289.57673000195</v>
      </c>
      <c r="C56" s="38">
        <f>C37+C47+C55</f>
        <v>-272496.00766857434</v>
      </c>
    </row>
    <row r="57" spans="1:3" ht="25.5">
      <c r="A57" s="36" t="s">
        <v>112</v>
      </c>
      <c r="B57" s="44">
        <v>-191769.633699997</v>
      </c>
      <c r="C57" s="44"/>
    </row>
    <row r="58" spans="1:3" ht="25.5">
      <c r="A58" s="34" t="s">
        <v>23</v>
      </c>
      <c r="B58" s="75">
        <v>5899</v>
      </c>
      <c r="C58" s="75">
        <v>277529</v>
      </c>
    </row>
    <row r="59" spans="1:3" ht="25.5">
      <c r="A59" s="34" t="s">
        <v>24</v>
      </c>
      <c r="B59" s="75">
        <v>29419.280879999995</v>
      </c>
      <c r="C59" s="75">
        <v>5032.66616</v>
      </c>
    </row>
    <row r="60" spans="1:3" ht="12.75">
      <c r="A60" s="53"/>
      <c r="B60" s="31"/>
      <c r="C60" s="31"/>
    </row>
    <row r="61" spans="1:3" ht="12.75">
      <c r="A61" s="53"/>
      <c r="B61" s="30"/>
      <c r="C61" s="31"/>
    </row>
    <row r="62" spans="1:3" ht="12.75">
      <c r="A62" s="72" t="s">
        <v>131</v>
      </c>
      <c r="B62" s="73"/>
      <c r="C62" s="68"/>
    </row>
    <row r="63" spans="1:3" ht="12.75">
      <c r="A63" s="67" t="s">
        <v>120</v>
      </c>
      <c r="B63" s="68"/>
      <c r="C63" s="68"/>
    </row>
    <row r="64" spans="1:3" ht="12.75">
      <c r="A64" s="72" t="s">
        <v>130</v>
      </c>
      <c r="B64" s="73"/>
      <c r="C64" s="68"/>
    </row>
    <row r="65" spans="1:3" ht="12.75">
      <c r="A65" s="67" t="s">
        <v>121</v>
      </c>
      <c r="B65" s="68"/>
      <c r="C65" s="68"/>
    </row>
    <row r="66" spans="1:3" ht="12.75">
      <c r="A66" s="67" t="s">
        <v>122</v>
      </c>
      <c r="B66" s="68"/>
      <c r="C66" s="68"/>
    </row>
  </sheetData>
  <sheetProtection/>
  <mergeCells count="7">
    <mergeCell ref="B2:C2"/>
    <mergeCell ref="B1:C1"/>
    <mergeCell ref="A7:C7"/>
    <mergeCell ref="A8:C8"/>
    <mergeCell ref="B5:C5"/>
    <mergeCell ref="B4:C4"/>
    <mergeCell ref="B3:C3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2.140625" style="3" customWidth="1"/>
    <col min="2" max="2" width="13.57421875" style="3" customWidth="1"/>
    <col min="3" max="3" width="14.140625" style="3" customWidth="1"/>
    <col min="4" max="4" width="15.8515625" style="54" customWidth="1"/>
    <col min="5" max="5" width="13.140625" style="3" customWidth="1"/>
    <col min="6" max="8" width="9.140625" style="3" customWidth="1"/>
    <col min="9" max="9" width="20.28125" style="3" customWidth="1"/>
    <col min="10" max="13" width="11.00390625" style="3" customWidth="1"/>
    <col min="14" max="16384" width="9.140625" style="3" customWidth="1"/>
  </cols>
  <sheetData>
    <row r="1" spans="1:5" ht="15.75" customHeight="1">
      <c r="A1" s="49"/>
      <c r="B1" s="69"/>
      <c r="C1" s="69"/>
      <c r="D1" s="85" t="s">
        <v>132</v>
      </c>
      <c r="E1" s="85"/>
    </row>
    <row r="2" spans="1:4" ht="12.75" customHeight="1">
      <c r="A2" s="50" t="s">
        <v>1</v>
      </c>
      <c r="B2" s="86" t="s">
        <v>0</v>
      </c>
      <c r="C2" s="86"/>
      <c r="D2" s="86"/>
    </row>
    <row r="3" spans="1:4" ht="12.75">
      <c r="A3" s="50" t="s">
        <v>2</v>
      </c>
      <c r="B3" s="87" t="s">
        <v>3</v>
      </c>
      <c r="C3" s="87"/>
      <c r="D3" s="87"/>
    </row>
    <row r="4" spans="1:4" ht="12.75">
      <c r="A4" s="50" t="s">
        <v>4</v>
      </c>
      <c r="B4" s="88">
        <v>333</v>
      </c>
      <c r="C4" s="88"/>
      <c r="D4" s="88"/>
    </row>
    <row r="5" spans="1:4" ht="24" customHeight="1">
      <c r="A5" s="33" t="s">
        <v>5</v>
      </c>
      <c r="B5" s="84" t="s">
        <v>6</v>
      </c>
      <c r="C5" s="84"/>
      <c r="D5" s="84"/>
    </row>
    <row r="6" ht="12.75">
      <c r="A6" s="2"/>
    </row>
    <row r="8" spans="1:5" ht="12.75">
      <c r="A8" s="76" t="s">
        <v>127</v>
      </c>
      <c r="B8" s="76"/>
      <c r="C8" s="76"/>
      <c r="D8" s="76"/>
      <c r="E8" s="76"/>
    </row>
    <row r="9" spans="1:4" ht="12.75">
      <c r="A9" s="76" t="s">
        <v>136</v>
      </c>
      <c r="B9" s="76"/>
      <c r="C9" s="76"/>
      <c r="D9" s="76"/>
    </row>
    <row r="10" spans="1:5" ht="12.75">
      <c r="A10" s="4"/>
      <c r="B10" s="4"/>
      <c r="C10" s="4"/>
      <c r="D10" s="3"/>
      <c r="E10" s="54"/>
    </row>
    <row r="11" spans="1:5" ht="25.5">
      <c r="A11" s="56" t="s">
        <v>7</v>
      </c>
      <c r="B11" s="55" t="s">
        <v>18</v>
      </c>
      <c r="C11" s="55" t="s">
        <v>115</v>
      </c>
      <c r="D11" s="55" t="s">
        <v>26</v>
      </c>
      <c r="E11" s="56" t="s">
        <v>116</v>
      </c>
    </row>
    <row r="12" spans="1:5" ht="12.75">
      <c r="A12" s="23" t="s">
        <v>117</v>
      </c>
      <c r="B12" s="57">
        <v>40000</v>
      </c>
      <c r="C12" s="57">
        <v>0</v>
      </c>
      <c r="D12" s="57">
        <v>-1027402</v>
      </c>
      <c r="E12" s="57">
        <v>-987402</v>
      </c>
    </row>
    <row r="13" spans="1:5" ht="12.75">
      <c r="A13" s="13" t="s">
        <v>118</v>
      </c>
      <c r="B13" s="58">
        <v>0</v>
      </c>
      <c r="C13" s="58"/>
      <c r="D13" s="58">
        <v>-1619826</v>
      </c>
      <c r="E13" s="58">
        <v>-1619826</v>
      </c>
    </row>
    <row r="14" spans="1:5" ht="12.75">
      <c r="A14" s="23" t="s">
        <v>140</v>
      </c>
      <c r="B14" s="57">
        <f>SUM(B12:B13)</f>
        <v>40000</v>
      </c>
      <c r="C14" s="57">
        <f>SUM(C12:C13)</f>
        <v>0</v>
      </c>
      <c r="D14" s="57">
        <f>SUM(D12:D13)</f>
        <v>-2647228</v>
      </c>
      <c r="E14" s="57">
        <f>SUM(E12:E13)</f>
        <v>-2607228</v>
      </c>
    </row>
    <row r="15" spans="1:5" ht="12.75">
      <c r="A15" s="23"/>
      <c r="B15" s="57"/>
      <c r="C15" s="57"/>
      <c r="D15" s="57"/>
      <c r="E15" s="57"/>
    </row>
    <row r="16" spans="1:5" ht="12.75">
      <c r="A16" s="23" t="s">
        <v>119</v>
      </c>
      <c r="B16" s="57">
        <v>222194</v>
      </c>
      <c r="C16" s="57">
        <v>-3313497</v>
      </c>
      <c r="D16" s="57">
        <v>-1457493</v>
      </c>
      <c r="E16" s="57">
        <f>SUM(B16:D16)</f>
        <v>-4548796</v>
      </c>
    </row>
    <row r="17" spans="1:5" ht="12.75">
      <c r="A17" s="24" t="s">
        <v>123</v>
      </c>
      <c r="B17" s="59"/>
      <c r="C17" s="59"/>
      <c r="D17" s="59">
        <v>0</v>
      </c>
      <c r="E17" s="58">
        <f>SUM(B17:D17)</f>
        <v>0</v>
      </c>
    </row>
    <row r="18" spans="1:5" ht="12.75">
      <c r="A18" s="13" t="s">
        <v>141</v>
      </c>
      <c r="B18" s="58">
        <v>0</v>
      </c>
      <c r="C18" s="58"/>
      <c r="D18" s="58">
        <f>-4765961.652</f>
        <v>-4765961.652</v>
      </c>
      <c r="E18" s="58">
        <v>-4765961.652</v>
      </c>
    </row>
    <row r="19" spans="1:7" ht="12.75">
      <c r="A19" s="23" t="s">
        <v>139</v>
      </c>
      <c r="B19" s="57">
        <f>SUM(B16:B18)</f>
        <v>222194</v>
      </c>
      <c r="C19" s="57">
        <f>SUM(C16:C18)</f>
        <v>-3313497</v>
      </c>
      <c r="D19" s="57">
        <f>SUM(D16:D18)</f>
        <v>-6223454.652</v>
      </c>
      <c r="E19" s="57">
        <f>SUM(E16:E18)</f>
        <v>-9314757.651999999</v>
      </c>
      <c r="G19" s="60"/>
    </row>
    <row r="20" spans="2:5" s="61" customFormat="1" ht="12.75">
      <c r="B20" s="62"/>
      <c r="C20" s="62"/>
      <c r="D20" s="62"/>
      <c r="E20" s="63"/>
    </row>
    <row r="21" spans="1:5" s="64" customFormat="1" ht="12.75">
      <c r="A21" s="61"/>
      <c r="D21" s="62"/>
      <c r="E21" s="65"/>
    </row>
    <row r="22" spans="1:5" s="10" customFormat="1" ht="12.75">
      <c r="A22" s="72" t="s">
        <v>131</v>
      </c>
      <c r="B22" s="73"/>
      <c r="C22" s="68"/>
      <c r="D22" s="68"/>
      <c r="E22" s="66"/>
    </row>
    <row r="23" spans="1:5" ht="12.75">
      <c r="A23" s="67" t="s">
        <v>120</v>
      </c>
      <c r="B23" s="68"/>
      <c r="C23" s="68"/>
      <c r="D23" s="68"/>
      <c r="E23" s="66"/>
    </row>
    <row r="24" spans="1:5" ht="12.75">
      <c r="A24" s="72" t="s">
        <v>130</v>
      </c>
      <c r="B24" s="73"/>
      <c r="C24" s="68"/>
      <c r="D24" s="68"/>
      <c r="E24" s="66"/>
    </row>
    <row r="25" spans="1:5" ht="12.75">
      <c r="A25" s="67" t="s">
        <v>121</v>
      </c>
      <c r="B25" s="68"/>
      <c r="C25" s="68"/>
      <c r="D25" s="68"/>
      <c r="E25" s="66"/>
    </row>
    <row r="26" spans="1:5" ht="12.75">
      <c r="A26" s="67" t="s">
        <v>122</v>
      </c>
      <c r="B26" s="68"/>
      <c r="C26" s="68"/>
      <c r="D26" s="68"/>
      <c r="E26" s="66"/>
    </row>
  </sheetData>
  <sheetProtection/>
  <mergeCells count="7">
    <mergeCell ref="A9:D9"/>
    <mergeCell ref="B5:D5"/>
    <mergeCell ref="D1:E1"/>
    <mergeCell ref="B2:D2"/>
    <mergeCell ref="B3:D3"/>
    <mergeCell ref="B4:D4"/>
    <mergeCell ref="A8:E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Айкерим Кунанбаева</dc:creator>
  <cp:keywords/>
  <dc:description/>
  <cp:lastModifiedBy>Бухгалтерия</cp:lastModifiedBy>
  <cp:lastPrinted>2018-11-12T03:20:47Z</cp:lastPrinted>
  <dcterms:created xsi:type="dcterms:W3CDTF">2017-09-13T13:31:32Z</dcterms:created>
  <dcterms:modified xsi:type="dcterms:W3CDTF">2018-11-13T05:34:35Z</dcterms:modified>
  <cp:category/>
  <cp:version/>
  <cp:contentType/>
  <cp:contentStatus/>
</cp:coreProperties>
</file>