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ena.shander\Desktop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D43" i="4" l="1"/>
  <c r="C43" i="4"/>
  <c r="C57" i="1" l="1"/>
  <c r="C46" i="1"/>
  <c r="C33" i="1"/>
  <c r="C23" i="1"/>
  <c r="C14" i="1"/>
  <c r="C25" i="1" l="1"/>
  <c r="C59" i="1"/>
  <c r="C61" i="1" s="1"/>
  <c r="F10" i="2"/>
  <c r="F17" i="2" s="1"/>
  <c r="F23" i="2" s="1"/>
  <c r="F27" i="2" s="1"/>
  <c r="F31" i="2" s="1"/>
  <c r="E10" i="2"/>
  <c r="E17" i="2" s="1"/>
  <c r="E23" i="2" s="1"/>
  <c r="E27" i="2" s="1"/>
  <c r="E31" i="2" s="1"/>
  <c r="F26" i="3" l="1"/>
  <c r="F14" i="3"/>
  <c r="C36" i="4" l="1"/>
  <c r="D18" i="4" l="1"/>
  <c r="C18" i="4"/>
  <c r="C23" i="4" s="1"/>
  <c r="C29" i="4" s="1"/>
  <c r="D23" i="4" l="1"/>
  <c r="D29" i="4" s="1"/>
  <c r="D32" i="3" l="1"/>
  <c r="D35" i="3" s="1"/>
  <c r="F30" i="3" l="1"/>
  <c r="F29" i="3"/>
  <c r="F18" i="3"/>
  <c r="F17" i="3"/>
  <c r="F32" i="3" l="1"/>
  <c r="F35" i="3" s="1"/>
  <c r="E32" i="3"/>
  <c r="E35" i="3" s="1"/>
  <c r="D36" i="4" l="1"/>
  <c r="D57" i="1"/>
  <c r="D46" i="1"/>
  <c r="D14" i="1"/>
  <c r="D23" i="1"/>
  <c r="D33" i="1"/>
  <c r="D45" i="4" l="1"/>
  <c r="D47" i="4" s="1"/>
  <c r="D59" i="1"/>
  <c r="D61" i="1" s="1"/>
  <c r="D25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5" i="4"/>
  <c r="C47" i="4" s="1"/>
</calcChain>
</file>

<file path=xl/sharedStrings.xml><?xml version="1.0" encoding="utf-8"?>
<sst xmlns="http://schemas.openxmlformats.org/spreadsheetml/2006/main" count="190" uniqueCount="138">
  <si>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</si>
  <si>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</si>
  <si>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</si>
  <si>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</si>
  <si>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</si>
  <si>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</si>
  <si>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</si>
  <si>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</si>
  <si>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</si>
  <si>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</si>
  <si>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</si>
  <si>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</si>
  <si>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</si>
  <si>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</si>
  <si>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</si>
  <si>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</si>
  <si>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</si>
  <si>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</si>
  <si>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</si>
  <si>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</si>
  <si>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</si>
  <si>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</si>
  <si>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</si>
  <si>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</si>
  <si>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</si>
  <si>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 xml:space="preserve">Обязательства по отсроченному подоходному налогу 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</si>
  <si>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</si>
  <si>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</si>
  <si>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</si>
  <si>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</si>
  <si>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____________________________</t>
  </si>
  <si>
    <t>_________________________</t>
  </si>
  <si>
    <t>Главный бухгалтер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</si>
  <si>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</si>
  <si>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</si>
  <si>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</si>
  <si>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</si>
  <si>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</si>
  <si>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</si>
  <si>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</si>
  <si>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</si>
  <si>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</si>
  <si>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</si>
  <si>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</si>
  <si>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</si>
  <si>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</si>
  <si>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</si>
  <si>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</si>
  <si>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</si>
  <si>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</si>
  <si>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</si>
  <si>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</si>
  <si>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</si>
  <si>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</si>
  <si>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</si>
  <si>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</si>
  <si>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</si>
  <si>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</si>
  <si>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</si>
  <si>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</si>
  <si>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</si>
  <si>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</si>
  <si>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</si>
  <si>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</si>
  <si>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</si>
  <si>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</si>
  <si>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</si>
  <si>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</si>
  <si>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</si>
  <si>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</si>
  <si>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</si>
  <si>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</si>
  <si>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</si>
  <si>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</si>
  <si>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Вадим Лысенко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</si>
  <si>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</si>
  <si>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</si>
  <si>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</si>
  <si>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</si>
  <si>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</si>
  <si>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</si>
  <si>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</si>
  <si>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</si>
  <si>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</si>
  <si>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</si>
  <si>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</si>
  <si>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</si>
  <si>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</si>
  <si>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</si>
  <si>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</si>
  <si>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</si>
  <si>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</si>
  <si>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</si>
  <si>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</si>
  <si>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</si>
  <si>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</si>
  <si>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</si>
  <si>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</si>
  <si>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</si>
  <si>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</si>
  <si>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</si>
  <si>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</si>
  <si>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</si>
  <si>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</si>
  <si>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</si>
  <si>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</si>
  <si>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>Три месяца, закончившихся 30 июня</t>
  </si>
  <si>
    <t>Шесть месяцев, закончившихся 30 июня</t>
  </si>
  <si>
    <t xml:space="preserve">Шесть месяцев, закончившихся 30 июня </t>
  </si>
  <si>
    <t>Размещение денежных средств с ограничением по снятию</t>
  </si>
  <si>
    <t>Сергей Ким</t>
  </si>
  <si>
    <t>2023 г.</t>
  </si>
  <si>
    <t>Руководитель: Ким Сергей Павлович</t>
  </si>
  <si>
    <t>Базовая прибыль на акцию за период( тенге)</t>
  </si>
  <si>
    <t xml:space="preserve"> 2023 г.</t>
  </si>
  <si>
    <t>Актив по отсроченному подоходному налогу</t>
  </si>
  <si>
    <t>Промежуточный неаудированный бухгалтерский баланс по состоянию на 30 июня 2024 г.</t>
  </si>
  <si>
    <t>30 июня 2024 г.</t>
  </si>
  <si>
    <t xml:space="preserve"> 31 декабря 2023 г.</t>
  </si>
  <si>
    <t>Генеральный директор</t>
  </si>
  <si>
    <t>за шесть месяцев,закончившихся 30 июня 2024 года</t>
  </si>
  <si>
    <t xml:space="preserve"> за шесть месяцев, закончившихся 30 июня 2024 года</t>
  </si>
  <si>
    <t>за шесть месяцев, закончившихся 30 июня 2024  года</t>
  </si>
  <si>
    <t xml:space="preserve"> 2024 г.</t>
  </si>
  <si>
    <t xml:space="preserve">Остаток на 1 января 2023 года </t>
  </si>
  <si>
    <t xml:space="preserve">Остаток на 30 июня 2023 года </t>
  </si>
  <si>
    <t xml:space="preserve">Остаток на 01 января 2024 года </t>
  </si>
  <si>
    <t>Остаток на 30 июня 2024 года</t>
  </si>
  <si>
    <t>2024 г.</t>
  </si>
  <si>
    <t>11,434</t>
  </si>
  <si>
    <t>3,635</t>
  </si>
  <si>
    <t>Инвестиции по справедливой стоимости</t>
  </si>
  <si>
    <t>Предоплаты по подоходному налогу</t>
  </si>
  <si>
    <t>1,801</t>
  </si>
  <si>
    <t>4,431</t>
  </si>
  <si>
    <t xml:space="preserve">6 августа 2024 года </t>
  </si>
  <si>
    <t xml:space="preserve"> 6 августа 2024 года </t>
  </si>
  <si>
    <t>6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</si>
</sst>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\ _₸_-;\-* #,##0.00\ _₸_-;_-* &quot;-&quot;??\ _₸_-;_-@_-"/>
    <numFmt numFmtId="166" formatCode="_(* #,##0_);_(* \(#,##0\);_(* &quot;-&quot;_);_(@_)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69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8" fillId="43" borderId="70">
      <alignment horizontal="right"/>
    </xf>
    <xf numFmtId="167" fontId="39" fillId="42" borderId="71">
      <alignment horizontal="right"/>
    </xf>
    <xf numFmtId="167" fontId="39" fillId="43" borderId="72">
      <alignment horizontal="right"/>
    </xf>
    <xf numFmtId="168" fontId="40" fillId="0" borderId="0" applyFont="0" applyFill="0" applyBorder="0" applyAlignment="0" applyProtection="0"/>
    <xf numFmtId="0" fontId="41" fillId="0" borderId="73" applyNumberFormat="0" applyFill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3" fillId="44" borderId="75" applyNumberFormat="0" applyAlignment="0" applyProtection="0"/>
    <xf numFmtId="0" fontId="44" fillId="0" borderId="0" applyNumberFormat="0" applyFill="0" applyBorder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6" applyNumberFormat="0" applyFill="0" applyAlignment="0" applyProtection="0"/>
    <xf numFmtId="0" fontId="50" fillId="0" borderId="77" applyNumberFormat="0" applyFill="0" applyAlignment="0" applyProtection="0"/>
    <xf numFmtId="0" fontId="51" fillId="0" borderId="78" applyNumberFormat="0" applyFill="0" applyAlignment="0" applyProtection="0"/>
    <xf numFmtId="0" fontId="52" fillId="0" borderId="79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80" applyNumberFormat="0" applyFont="0" applyAlignment="0" applyProtection="0"/>
    <xf numFmtId="166" fontId="40" fillId="0" borderId="0" applyFon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4" fillId="38" borderId="0" applyNumberFormat="0" applyBorder="0" applyAlignment="0" applyProtection="0"/>
    <xf numFmtId="0" fontId="55" fillId="46" borderId="81" applyNumberFormat="0" applyAlignment="0" applyProtection="0"/>
    <xf numFmtId="0" fontId="56" fillId="44" borderId="74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82">
      <alignment horizontal="right" vertical="center"/>
    </xf>
    <xf numFmtId="171" fontId="62" fillId="52" borderId="82">
      <alignment horizontal="right" vertical="center"/>
      <protection locked="0"/>
    </xf>
    <xf numFmtId="172" fontId="62" fillId="52" borderId="82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83" applyBorder="0"/>
    <xf numFmtId="0" fontId="40" fillId="0" borderId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4" fontId="68" fillId="36" borderId="83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84"/>
    <xf numFmtId="179" fontId="40" fillId="76" borderId="85"/>
    <xf numFmtId="179" fontId="92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68" borderId="84"/>
    <xf numFmtId="179" fontId="40" fillId="76" borderId="85"/>
    <xf numFmtId="179" fontId="40" fillId="68" borderId="84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40" fillId="76" borderId="85"/>
    <xf numFmtId="179" fontId="70" fillId="68" borderId="74"/>
    <xf numFmtId="9" fontId="40" fillId="76" borderId="85"/>
    <xf numFmtId="179" fontId="40" fillId="76" borderId="86"/>
    <xf numFmtId="179" fontId="40" fillId="76" borderId="87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84"/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3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42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8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80" fontId="40" fillId="74" borderId="85">
      <protection locked="0"/>
    </xf>
    <xf numFmtId="180" fontId="40" fillId="74" borderId="85">
      <protection locked="0"/>
    </xf>
    <xf numFmtId="180" fontId="40" fillId="74" borderId="85">
      <protection locked="0"/>
    </xf>
    <xf numFmtId="179" fontId="40" fillId="83" borderId="74">
      <protection locked="0"/>
    </xf>
    <xf numFmtId="10" fontId="40" fillId="74" borderId="85">
      <protection locked="0"/>
    </xf>
    <xf numFmtId="10" fontId="40" fillId="74" borderId="85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3" fontId="61" fillId="52" borderId="89">
      <alignment horizontal="center" vertical="center"/>
    </xf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0" fontId="99" fillId="0" borderId="88" applyNumberFormat="0" applyFill="0" applyAlignment="0" applyProtection="0"/>
    <xf numFmtId="10" fontId="61" fillId="52" borderId="89">
      <alignment horizontal="center" vertical="center"/>
    </xf>
    <xf numFmtId="0" fontId="99" fillId="0" borderId="88" applyNumberFormat="0" applyFill="0" applyAlignment="0" applyProtection="0"/>
    <xf numFmtId="179" fontId="100" fillId="68" borderId="4">
      <alignment horizontal="right"/>
    </xf>
    <xf numFmtId="179" fontId="40" fillId="76" borderId="86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90">
      <alignment horizontal="right"/>
    </xf>
    <xf numFmtId="179" fontId="100" fillId="68" borderId="90">
      <alignment horizontal="right"/>
    </xf>
    <xf numFmtId="179" fontId="100" fillId="68" borderId="86">
      <alignment horizontal="right"/>
    </xf>
    <xf numFmtId="9" fontId="100" fillId="68" borderId="86">
      <alignment horizontal="right"/>
    </xf>
    <xf numFmtId="179" fontId="100" fillId="68" borderId="91">
      <alignment horizontal="right" wrapText="1"/>
    </xf>
    <xf numFmtId="179" fontId="100" fillId="76" borderId="10"/>
    <xf numFmtId="179" fontId="100" fillId="68" borderId="91">
      <alignment horizontal="right" wrapText="1"/>
    </xf>
    <xf numFmtId="179" fontId="100" fillId="68" borderId="87">
      <alignment horizontal="right" wrapText="1"/>
    </xf>
    <xf numFmtId="179" fontId="100" fillId="76" borderId="10"/>
    <xf numFmtId="9" fontId="100" fillId="76" borderId="10"/>
    <xf numFmtId="9" fontId="100" fillId="76" borderId="10"/>
    <xf numFmtId="9" fontId="100" fillId="76" borderId="87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92" applyNumberFormat="0" applyFill="0" applyAlignment="0" applyProtection="0"/>
    <xf numFmtId="0" fontId="109" fillId="0" borderId="93" applyNumberFormat="0" applyFill="0" applyAlignment="0" applyProtection="0"/>
    <xf numFmtId="0" fontId="110" fillId="0" borderId="94" applyNumberFormat="0" applyFill="0" applyAlignment="0" applyProtection="0"/>
    <xf numFmtId="0" fontId="111" fillId="0" borderId="95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115" fillId="86" borderId="96" applyFill="0" applyBorder="0" applyProtection="0">
      <alignment horizontal="left"/>
    </xf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67" fillId="85" borderId="97"/>
    <xf numFmtId="0" fontId="116" fillId="85" borderId="98">
      <alignment horizontal="center" vertic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6" fillId="85" borderId="99">
      <alignment horizontal="center"/>
    </xf>
    <xf numFmtId="0" fontId="117" fillId="45" borderId="0" applyNumberFormat="0" applyBorder="0" applyAlignment="0" applyProtection="0"/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38" fillId="0" borderId="97" applyNumberFormat="0" applyFont="0" applyFill="0" applyAlignment="0">
      <alignment vertical="center"/>
    </xf>
    <xf numFmtId="0" fontId="90" fillId="68" borderId="0"/>
    <xf numFmtId="3" fontId="61" fillId="87" borderId="89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89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0" fontId="119" fillId="61" borderId="74" applyNumberFormat="0" applyAlignment="0" applyProtection="0"/>
    <xf numFmtId="179" fontId="40" fillId="68" borderId="84"/>
    <xf numFmtId="179" fontId="40" fillId="68" borderId="84"/>
    <xf numFmtId="0" fontId="40" fillId="87" borderId="100" applyFont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13" fillId="44" borderId="74" applyNumberFormat="0" applyAlignment="0" applyProtection="0"/>
    <xf numFmtId="0" fontId="120" fillId="61" borderId="74" applyNumberFormat="0" applyAlignment="0" applyProtection="0"/>
    <xf numFmtId="0" fontId="120" fillId="61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175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2" fillId="88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1" fillId="6" borderId="63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13" fillId="44" borderId="74" applyNumberFormat="0" applyAlignment="0" applyProtection="0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23" fillId="0" borderId="101"/>
    <xf numFmtId="0" fontId="102" fillId="0" borderId="92" applyNumberFormat="0" applyFill="0" applyAlignment="0" applyProtection="0"/>
    <xf numFmtId="0" fontId="102" fillId="0" borderId="92" applyNumberFormat="0" applyFill="0" applyAlignment="0" applyProtection="0"/>
    <xf numFmtId="0" fontId="124" fillId="0" borderId="102" applyNumberFormat="0" applyFill="0" applyAlignment="0" applyProtection="0"/>
    <xf numFmtId="0" fontId="102" fillId="0" borderId="92" applyNumberFormat="0" applyFill="0" applyAlignment="0" applyProtection="0"/>
    <xf numFmtId="0" fontId="125" fillId="0" borderId="76" applyNumberFormat="0" applyFill="0" applyAlignment="0" applyProtection="0"/>
    <xf numFmtId="0" fontId="102" fillId="0" borderId="92" applyNumberFormat="0" applyFill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81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175" fontId="127" fillId="7" borderId="66" applyNumberFormat="0" applyAlignment="0" applyProtection="0"/>
    <xf numFmtId="0" fontId="126" fillId="89" borderId="103" applyNumberFormat="0" applyAlignment="0" applyProtection="0"/>
    <xf numFmtId="0" fontId="126" fillId="89" borderId="103" applyNumberFormat="0" applyAlignment="0" applyProtection="0"/>
    <xf numFmtId="0" fontId="126" fillId="46" borderId="81" applyNumberFormat="0" applyAlignment="0" applyProtection="0"/>
    <xf numFmtId="0" fontId="126" fillId="80" borderId="81" applyNumberFormat="0" applyAlignment="0" applyProtection="0"/>
    <xf numFmtId="175" fontId="127" fillId="7" borderId="66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7" fillId="7" borderId="66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128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40" fillId="0" borderId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2" fillId="0" borderId="38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139" fillId="0" borderId="104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59">
      <alignment horizontal="center"/>
    </xf>
    <xf numFmtId="17" fontId="141" fillId="93" borderId="59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144" fillId="38" borderId="74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0" fontId="155" fillId="0" borderId="105">
      <alignment horizontal="right" wrapText="1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56" fillId="0" borderId="105">
      <alignment horizontal="left"/>
    </xf>
    <xf numFmtId="179" fontId="132" fillId="0" borderId="0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179" fontId="160" fillId="0" borderId="105">
      <alignment horizontal="center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41" fontId="132" fillId="0" borderId="105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6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74" fillId="38" borderId="74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7" applyNumberFormat="0" applyBorder="0" applyAlignment="0">
      <alignment horizontal="centerContinuous"/>
    </xf>
    <xf numFmtId="0" fontId="178" fillId="96" borderId="107" applyNumberFormat="0" applyBorder="0" applyAlignment="0">
      <alignment horizontal="centerContinuous"/>
    </xf>
    <xf numFmtId="0" fontId="40" fillId="0" borderId="0"/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45" applyNumberFormat="0" applyAlignment="0" applyProtection="0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79" fillId="0" borderId="108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9" applyProtection="0">
      <alignment horizontal="center"/>
    </xf>
    <xf numFmtId="0" fontId="181" fillId="0" borderId="77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175" fontId="182" fillId="0" borderId="60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40" fillId="0" borderId="0"/>
    <xf numFmtId="0" fontId="183" fillId="0" borderId="110" applyNumberFormat="0" applyFill="0" applyAlignment="0" applyProtection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3" fillId="0" borderId="110" applyNumberFormat="0" applyFill="0" applyAlignment="0" applyProtection="0"/>
    <xf numFmtId="0" fontId="40" fillId="0" borderId="0"/>
    <xf numFmtId="0" fontId="40" fillId="0" borderId="0"/>
    <xf numFmtId="0" fontId="181" fillId="0" borderId="77" applyNumberFormat="0" applyFill="0" applyAlignment="0" applyProtection="0"/>
    <xf numFmtId="0" fontId="40" fillId="0" borderId="0"/>
    <xf numFmtId="175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40" fillId="0" borderId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40" fillId="0" borderId="0"/>
    <xf numFmtId="0" fontId="182" fillId="0" borderId="60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8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175" fontId="185" fillId="0" borderId="61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40" fillId="0" borderId="0"/>
    <xf numFmtId="0" fontId="186" fillId="0" borderId="78" applyNumberFormat="0" applyFill="0" applyAlignment="0" applyProtection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6" fillId="0" borderId="78" applyNumberFormat="0" applyFill="0" applyAlignment="0" applyProtection="0"/>
    <xf numFmtId="0" fontId="40" fillId="0" borderId="0"/>
    <xf numFmtId="0" fontId="40" fillId="0" borderId="0"/>
    <xf numFmtId="0" fontId="184" fillId="0" borderId="78" applyNumberFormat="0" applyFill="0" applyAlignment="0" applyProtection="0"/>
    <xf numFmtId="0" fontId="40" fillId="0" borderId="0"/>
    <xf numFmtId="175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8" applyNumberFormat="0" applyFill="0" applyAlignment="0" applyProtection="0"/>
    <xf numFmtId="0" fontId="40" fillId="0" borderId="0"/>
    <xf numFmtId="0" fontId="185" fillId="0" borderId="61" applyNumberFormat="0" applyFill="0" applyAlignment="0" applyProtection="0"/>
    <xf numFmtId="0" fontId="40" fillId="0" borderId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175" fontId="189" fillId="0" borderId="62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40" fillId="0" borderId="0"/>
    <xf numFmtId="0" fontId="190" fillId="0" borderId="111" applyNumberFormat="0" applyFill="0" applyAlignment="0" applyProtection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90" fillId="0" borderId="111" applyNumberFormat="0" applyFill="0" applyAlignment="0" applyProtection="0"/>
    <xf numFmtId="0" fontId="40" fillId="0" borderId="0"/>
    <xf numFmtId="0" fontId="40" fillId="0" borderId="0"/>
    <xf numFmtId="0" fontId="188" fillId="0" borderId="79" applyNumberFormat="0" applyFill="0" applyAlignment="0" applyProtection="0"/>
    <xf numFmtId="0" fontId="40" fillId="0" borderId="0"/>
    <xf numFmtId="175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40" fillId="0" borderId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40" fillId="0" borderId="0"/>
    <xf numFmtId="0" fontId="189" fillId="0" borderId="62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9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201" fillId="61" borderId="74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12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175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40" fillId="0" borderId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147" fillId="38" borderId="74" applyNumberFormat="0" applyAlignment="0" applyProtection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213" fillId="5" borderId="63" applyNumberFormat="0" applyAlignment="0" applyProtection="0"/>
    <xf numFmtId="0" fontId="213" fillId="5" borderId="63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40" fillId="0" borderId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144" fillId="36" borderId="74" applyNumberFormat="0" applyAlignment="0" applyProtection="0"/>
    <xf numFmtId="0" fontId="214" fillId="5" borderId="63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40" fillId="0" borderId="0"/>
    <xf numFmtId="179" fontId="40" fillId="74" borderId="74">
      <protection locked="0"/>
    </xf>
    <xf numFmtId="179" fontId="40" fillId="74" borderId="74">
      <protection locked="0"/>
    </xf>
    <xf numFmtId="179" fontId="40" fillId="74" borderId="74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13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81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14" applyNumberFormat="0" applyAlignment="0" applyProtection="0"/>
    <xf numFmtId="0" fontId="62" fillId="0" borderId="114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14" applyNumberFormat="0" applyAlignment="0" applyProtection="0"/>
    <xf numFmtId="0" fontId="225" fillId="0" borderId="114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53" fillId="0" borderId="115" applyFont="0" applyFill="0" applyBorder="0" applyAlignment="0" applyProtection="0"/>
    <xf numFmtId="225" fontId="40" fillId="0" borderId="115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6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13" applyFill="0" applyBorder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3" fontId="212" fillId="0" borderId="113" applyFill="0" applyBorder="0"/>
    <xf numFmtId="0" fontId="40" fillId="0" borderId="0"/>
    <xf numFmtId="3" fontId="212" fillId="0" borderId="113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40" fillId="0" borderId="0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0" fontId="231" fillId="0" borderId="117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6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175" fontId="232" fillId="0" borderId="65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40" fillId="0" borderId="0"/>
    <xf numFmtId="0" fontId="124" fillId="0" borderId="102" applyNumberFormat="0" applyFill="0" applyAlignment="0" applyProtection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4" fillId="0" borderId="102" applyNumberFormat="0" applyFill="0" applyAlignment="0" applyProtection="0"/>
    <xf numFmtId="0" fontId="40" fillId="0" borderId="0"/>
    <xf numFmtId="0" fontId="40" fillId="0" borderId="0"/>
    <xf numFmtId="0" fontId="125" fillId="0" borderId="76" applyNumberFormat="0" applyFill="0" applyAlignment="0" applyProtection="0"/>
    <xf numFmtId="0" fontId="40" fillId="0" borderId="0"/>
    <xf numFmtId="175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40" fillId="0" borderId="0"/>
    <xf numFmtId="0" fontId="125" fillId="0" borderId="76" applyNumberFormat="0" applyFill="0" applyAlignment="0" applyProtection="0"/>
    <xf numFmtId="0" fontId="125" fillId="0" borderId="76" applyNumberFormat="0" applyFill="0" applyAlignment="0" applyProtection="0"/>
    <xf numFmtId="0" fontId="40" fillId="0" borderId="0"/>
    <xf numFmtId="0" fontId="232" fillId="0" borderId="65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13">
      <alignment horizontal="center"/>
    </xf>
    <xf numFmtId="229" fontId="219" fillId="0" borderId="113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2" fontId="237" fillId="0" borderId="19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25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84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175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175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1" fillId="8" borderId="67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70" fillId="35" borderId="80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71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40" fillId="0" borderId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71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40" fillId="0" borderId="0"/>
    <xf numFmtId="0" fontId="252" fillId="0" borderId="44"/>
    <xf numFmtId="0" fontId="252" fillId="0" borderId="44"/>
    <xf numFmtId="0" fontId="40" fillId="0" borderId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40" fillId="35" borderId="80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13"/>
    <xf numFmtId="237" fontId="219" fillId="0" borderId="113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40" fillId="0" borderId="0"/>
    <xf numFmtId="0" fontId="258" fillId="61" borderId="118" applyNumberFormat="0" applyAlignment="0" applyProtection="0"/>
    <xf numFmtId="0" fontId="258" fillId="61" borderId="118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175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257" fillId="6" borderId="64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257" fillId="6" borderId="64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9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2" fontId="61" fillId="104" borderId="120"/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243" fontId="61" fillId="0" borderId="120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/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115" fillId="90" borderId="9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4" fontId="41" fillId="106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7" borderId="121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9" borderId="123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8" borderId="121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8" fillId="38" borderId="122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41" fillId="106" borderId="80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92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269" fillId="38" borderId="122" applyNumberFormat="0" applyProtection="0">
      <alignment vertical="center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9" borderId="123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268" fillId="92" borderId="122" applyNumberFormat="0" applyProtection="0">
      <alignment horizontal="left" vertical="center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92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0" fontId="268" fillId="38" borderId="122" applyNumberFormat="0" applyProtection="0">
      <alignment horizontal="left" vertical="top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41" fillId="108" borderId="121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21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41" fillId="88" borderId="80" applyNumberFormat="0" applyProtection="0">
      <alignment horizontal="left" vertical="center" wrapText="1" indent="1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9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34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8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41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73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0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49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111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70" fillId="54" borderId="122" applyNumberFormat="0" applyProtection="0">
      <alignment horizontal="right" vertical="center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2" borderId="121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4" borderId="80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268" fillId="113" borderId="124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21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2" fontId="70" fillId="74" borderId="122">
      <alignment horizontal="right" vertical="center"/>
    </xf>
    <xf numFmtId="4" fontId="272" fillId="108" borderId="121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2" fontId="70" fillId="74" borderId="122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272" fillId="88" borderId="80" applyNumberFormat="0" applyProtection="0">
      <alignment horizontal="right" vertical="center"/>
    </xf>
    <xf numFmtId="4" fontId="70" fillId="116" borderId="122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wrapText="1" indent="1" shrinkToFi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108" borderId="121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40" fillId="77" borderId="122" applyNumberFormat="0" applyProtection="0">
      <alignment horizontal="left" vertical="top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5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10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center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53" fillId="116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40" fillId="110" borderId="122" applyNumberFormat="0" applyProtection="0">
      <alignment horizontal="left" vertical="top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6" fillId="88" borderId="80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40" fillId="74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4" fillId="88" borderId="80" applyNumberFormat="0" applyProtection="0">
      <alignment horizontal="left" vertical="center" wrapText="1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53" fillId="33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10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40" fillId="74" borderId="122" applyNumberFormat="0" applyProtection="0">
      <alignment horizontal="left" vertical="top" indent="1"/>
    </xf>
    <xf numFmtId="0" fontId="276" fillId="88" borderId="125" applyNumberFormat="0" applyProtection="0">
      <alignment horizontal="left" vertical="top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108" borderId="121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40" fillId="43" borderId="122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274" fillId="88" borderId="80" applyNumberFormat="0" applyProtection="0">
      <alignment horizontal="left" vertical="center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276" fillId="108" borderId="121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40" fillId="43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7" borderId="122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6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70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6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277" fillId="35" borderId="122" applyNumberFormat="0" applyProtection="0">
      <alignment vertical="center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6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4" fontId="70" fillId="35" borderId="122" applyNumberFormat="0" applyProtection="0">
      <alignment horizontal="left" vertical="center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6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0" fontId="70" fillId="35" borderId="122" applyNumberFormat="0" applyProtection="0">
      <alignment horizontal="left" vertical="top" indent="1"/>
    </xf>
    <xf numFmtId="4" fontId="83" fillId="108" borderId="121" applyNumberFormat="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7" borderId="121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108" borderId="121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83" fillId="88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4" fontId="83" fillId="107" borderId="80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8" fontId="70" fillId="43" borderId="122" applyProtection="0">
      <alignment horizontal="right" vertical="center"/>
    </xf>
    <xf numFmtId="4" fontId="83" fillId="108" borderId="121" applyNumberFormat="0" applyProtection="0">
      <alignment horizontal="right" vertical="center" wrapText="1"/>
    </xf>
    <xf numFmtId="248" fontId="70" fillId="43" borderId="122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4" fontId="70" fillId="67" borderId="122" applyNumberFormat="0" applyProtection="0">
      <alignment horizontal="right" vertical="center"/>
    </xf>
    <xf numFmtId="247" fontId="83" fillId="107" borderId="80" applyProtection="0">
      <alignment horizontal="right" vertical="center" wrapText="1"/>
    </xf>
    <xf numFmtId="247" fontId="83" fillId="107" borderId="80" applyProtection="0">
      <alignment horizontal="right" vertical="center" wrapText="1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2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277" fillId="67" borderId="126" applyNumberFormat="0" applyProtection="0">
      <alignment horizontal="righ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70" fillId="74" borderId="122">
      <alignment horizontal="left" vertical="center"/>
    </xf>
    <xf numFmtId="4" fontId="83" fillId="108" borderId="121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116" borderId="122" applyNumberFormat="0" applyProtection="0">
      <alignment horizontal="left" vertical="center" indent="1"/>
    </xf>
    <xf numFmtId="4" fontId="70" fillId="74" borderId="122">
      <alignment horizontal="left" vertical="center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4" fontId="83" fillId="88" borderId="80" applyNumberFormat="0" applyProtection="0">
      <alignment horizontal="left" vertical="center" wrapText="1" indent="1"/>
    </xf>
    <xf numFmtId="4" fontId="83" fillId="88" borderId="80" applyNumberFormat="0" applyProtection="0">
      <alignment horizontal="left" vertical="center" wrapText="1" indent="1"/>
    </xf>
    <xf numFmtId="4" fontId="70" fillId="116" borderId="122" applyNumberFormat="0" applyProtection="0">
      <alignment horizontal="left" vertical="center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0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0" fontId="70" fillId="116" borderId="122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108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4" fontId="281" fillId="67" borderId="122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41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166" fontId="284" fillId="0" borderId="127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40" fillId="0" borderId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2" fillId="0" borderId="128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44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101" fillId="61" borderId="7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40" fillId="0" borderId="0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29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287" fillId="0" borderId="13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4" applyFill="0" applyBorder="0" applyProtection="0">
      <alignment vertical="center"/>
    </xf>
    <xf numFmtId="0" fontId="303" fillId="0" borderId="34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40" fillId="0" borderId="0"/>
    <xf numFmtId="179" fontId="100" fillId="68" borderId="31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40" fontId="304" fillId="0" borderId="0" applyBorder="0">
      <alignment horizontal="right"/>
    </xf>
    <xf numFmtId="179" fontId="100" fillId="68" borderId="31">
      <alignment horizontal="right"/>
    </xf>
    <xf numFmtId="179" fontId="100" fillId="68" borderId="31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249" fontId="173" fillId="0" borderId="108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4" applyNumberFormat="0" applyBorder="0" applyProtection="0">
      <alignment horizontal="left" vertical="center"/>
    </xf>
    <xf numFmtId="0" fontId="115" fillId="90" borderId="34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93" applyNumberFormat="0" applyFill="0" applyAlignment="0" applyProtection="0"/>
    <xf numFmtId="0" fontId="181" fillId="0" borderId="77" applyNumberFormat="0" applyFill="0" applyAlignment="0" applyProtection="0"/>
    <xf numFmtId="0" fontId="181" fillId="0" borderId="77" applyNumberFormat="0" applyFill="0" applyAlignment="0" applyProtection="0"/>
    <xf numFmtId="0" fontId="316" fillId="0" borderId="94" applyNumberFormat="0" applyFill="0" applyAlignment="0" applyProtection="0"/>
    <xf numFmtId="0" fontId="184" fillId="0" borderId="78" applyNumberFormat="0" applyFill="0" applyAlignment="0" applyProtection="0"/>
    <xf numFmtId="0" fontId="184" fillId="0" borderId="78" applyNumberFormat="0" applyFill="0" applyAlignment="0" applyProtection="0"/>
    <xf numFmtId="0" fontId="258" fillId="0" borderId="95" applyNumberFormat="0" applyFill="0" applyAlignment="0" applyProtection="0"/>
    <xf numFmtId="0" fontId="188" fillId="0" borderId="79" applyNumberFormat="0" applyFill="0" applyAlignment="0" applyProtection="0"/>
    <xf numFmtId="0" fontId="188" fillId="0" borderId="79" applyNumberFormat="0" applyFill="0" applyAlignment="0" applyProtection="0"/>
    <xf numFmtId="0" fontId="258" fillId="0" borderId="95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0" fontId="40" fillId="0" borderId="0"/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7" fontId="317" fillId="44" borderId="131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32">
      <alignment horizontal="right"/>
    </xf>
    <xf numFmtId="0" fontId="80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80" fillId="1" borderId="132">
      <alignment horizontal="right"/>
    </xf>
    <xf numFmtId="0" fontId="79" fillId="1" borderId="132">
      <alignment horizontal="right"/>
    </xf>
    <xf numFmtId="0" fontId="40" fillId="0" borderId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19" fillId="0" borderId="133" applyNumberFormat="0" applyFill="0" applyAlignment="0" applyProtection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40" fillId="0" borderId="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0" fillId="0" borderId="13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175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40" fillId="0" borderId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321" fillId="0" borderId="68" applyNumberFormat="0" applyFill="0" applyAlignment="0" applyProtection="0"/>
    <xf numFmtId="0" fontId="321" fillId="0" borderId="68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40" fillId="0" borderId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148" fillId="0" borderId="73" applyNumberFormat="0" applyFill="0" applyAlignment="0" applyProtection="0"/>
    <xf numFmtId="0" fontId="322" fillId="0" borderId="68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35"/>
    <xf numFmtId="179" fontId="100" fillId="68" borderId="91">
      <alignment horizontal="right" wrapText="1"/>
    </xf>
    <xf numFmtId="179" fontId="100" fillId="68" borderId="91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7" applyNumberFormat="0" applyFill="0" applyAlignment="0" applyProtection="0"/>
    <xf numFmtId="0" fontId="184" fillId="0" borderId="78" applyNumberFormat="0" applyFill="0" applyAlignment="0" applyProtection="0"/>
    <xf numFmtId="0" fontId="188" fillId="0" borderId="79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6" fillId="46" borderId="81" applyNumberFormat="0" applyAlignment="0" applyProtection="0"/>
    <xf numFmtId="0" fontId="125" fillId="0" borderId="76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9" applyFill="0" applyProtection="0">
      <alignment horizontal="center"/>
    </xf>
    <xf numFmtId="1" fontId="327" fillId="0" borderId="59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81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213" fillId="5" borderId="63" applyNumberFormat="0" applyAlignment="0" applyProtection="0"/>
    <xf numFmtId="0" fontId="329" fillId="5" borderId="63" applyNumberFormat="0" applyAlignment="0" applyProtection="0"/>
    <xf numFmtId="0" fontId="329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23" fillId="5" borderId="63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13" fillId="5" borderId="63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23" fillId="5" borderId="63" applyNumberFormat="0" applyAlignment="0" applyProtection="0"/>
    <xf numFmtId="0" fontId="23" fillId="5" borderId="63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0" fillId="0" borderId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330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2" fillId="36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328" fillId="118" borderId="7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0" fillId="0" borderId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257" fillId="6" borderId="64" applyNumberFormat="0" applyAlignment="0" applyProtection="0"/>
    <xf numFmtId="0" fontId="331" fillId="6" borderId="64" applyNumberFormat="0" applyAlignment="0" applyProtection="0"/>
    <xf numFmtId="0" fontId="331" fillId="6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24" fillId="61" borderId="64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57" fillId="6" borderId="64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24" fillId="61" borderId="64" applyNumberFormat="0" applyAlignment="0" applyProtection="0"/>
    <xf numFmtId="0" fontId="24" fillId="61" borderId="64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0" fillId="0" borderId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332" fillId="44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101" fillId="95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43" fillId="44" borderId="75" applyNumberFormat="0" applyAlignment="0" applyProtection="0"/>
    <xf numFmtId="0" fontId="24" fillId="6" borderId="64" applyNumberFormat="0" applyAlignment="0" applyProtection="0"/>
    <xf numFmtId="0" fontId="40" fillId="0" borderId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25" fillId="6" borderId="63" applyNumberFormat="0" applyAlignment="0" applyProtection="0"/>
    <xf numFmtId="0" fontId="333" fillId="6" borderId="63" applyNumberFormat="0" applyAlignment="0" applyProtection="0"/>
    <xf numFmtId="0" fontId="121" fillId="6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25" fillId="61" borderId="63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1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1" borderId="63" applyNumberFormat="0" applyAlignment="0" applyProtection="0"/>
    <xf numFmtId="0" fontId="25" fillId="61" borderId="63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40" fillId="0" borderId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334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122" fillId="95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56" fillId="44" borderId="74" applyNumberFormat="0" applyAlignment="0" applyProtection="0"/>
    <xf numFmtId="0" fontId="25" fillId="6" borderId="63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10" applyNumberFormat="0" applyFill="0" applyAlignment="0" applyProtection="0"/>
    <xf numFmtId="0" fontId="182" fillId="0" borderId="60" applyNumberFormat="0" applyFill="0" applyAlignment="0" applyProtection="0"/>
    <xf numFmtId="0" fontId="182" fillId="0" borderId="60" applyNumberFormat="0" applyFill="0" applyAlignment="0" applyProtection="0"/>
    <xf numFmtId="0" fontId="40" fillId="0" borderId="0"/>
    <xf numFmtId="0" fontId="315" fillId="0" borderId="110" applyNumberFormat="0" applyFill="0" applyAlignment="0" applyProtection="0"/>
    <xf numFmtId="0" fontId="335" fillId="0" borderId="77" applyNumberFormat="0" applyFill="0" applyAlignment="0" applyProtection="0"/>
    <xf numFmtId="0" fontId="40" fillId="0" borderId="0"/>
    <xf numFmtId="0" fontId="336" fillId="0" borderId="136" applyNumberFormat="0" applyFill="0" applyAlignment="0" applyProtection="0"/>
    <xf numFmtId="0" fontId="335" fillId="0" borderId="77" applyNumberFormat="0" applyFill="0" applyAlignment="0" applyProtection="0"/>
    <xf numFmtId="0" fontId="50" fillId="0" borderId="77" applyNumberFormat="0" applyFill="0" applyAlignment="0" applyProtection="0"/>
    <xf numFmtId="0" fontId="336" fillId="0" borderId="136" applyNumberFormat="0" applyFill="0" applyAlignment="0" applyProtection="0"/>
    <xf numFmtId="0" fontId="50" fillId="0" borderId="77" applyNumberFormat="0" applyFill="0" applyAlignment="0" applyProtection="0"/>
    <xf numFmtId="0" fontId="315" fillId="0" borderId="110" applyNumberFormat="0" applyFill="0" applyAlignment="0" applyProtection="0"/>
    <xf numFmtId="0" fontId="17" fillId="0" borderId="60" applyNumberFormat="0" applyFill="0" applyAlignment="0" applyProtection="0"/>
    <xf numFmtId="0" fontId="50" fillId="0" borderId="77" applyNumberFormat="0" applyFill="0" applyAlignment="0" applyProtection="0"/>
    <xf numFmtId="0" fontId="182" fillId="0" borderId="60" applyNumberFormat="0" applyFill="0" applyAlignment="0" applyProtection="0"/>
    <xf numFmtId="0" fontId="337" fillId="0" borderId="60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50" fillId="0" borderId="77" applyNumberFormat="0" applyFill="0" applyAlignment="0" applyProtection="0"/>
    <xf numFmtId="0" fontId="40" fillId="0" borderId="0"/>
    <xf numFmtId="0" fontId="337" fillId="0" borderId="60" applyNumberFormat="0" applyFill="0" applyAlignment="0" applyProtection="0"/>
    <xf numFmtId="0" fontId="316" fillId="0" borderId="78" applyNumberFormat="0" applyFill="0" applyAlignment="0" applyProtection="0"/>
    <xf numFmtId="0" fontId="185" fillId="0" borderId="61" applyNumberFormat="0" applyFill="0" applyAlignment="0" applyProtection="0"/>
    <xf numFmtId="0" fontId="185" fillId="0" borderId="61" applyNumberFormat="0" applyFill="0" applyAlignment="0" applyProtection="0"/>
    <xf numFmtId="0" fontId="40" fillId="0" borderId="0"/>
    <xf numFmtId="0" fontId="316" fillId="0" borderId="78" applyNumberFormat="0" applyFill="0" applyAlignment="0" applyProtection="0"/>
    <xf numFmtId="0" fontId="338" fillId="0" borderId="78" applyNumberFormat="0" applyFill="0" applyAlignment="0" applyProtection="0"/>
    <xf numFmtId="0" fontId="40" fillId="0" borderId="0"/>
    <xf numFmtId="0" fontId="339" fillId="0" borderId="61" applyNumberFormat="0" applyFill="0" applyAlignment="0" applyProtection="0"/>
    <xf numFmtId="0" fontId="338" fillId="0" borderId="78" applyNumberFormat="0" applyFill="0" applyAlignment="0" applyProtection="0"/>
    <xf numFmtId="0" fontId="51" fillId="0" borderId="78" applyNumberFormat="0" applyFill="0" applyAlignment="0" applyProtection="0"/>
    <xf numFmtId="0" fontId="339" fillId="0" borderId="61" applyNumberFormat="0" applyFill="0" applyAlignment="0" applyProtection="0"/>
    <xf numFmtId="0" fontId="51" fillId="0" borderId="78" applyNumberFormat="0" applyFill="0" applyAlignment="0" applyProtection="0"/>
    <xf numFmtId="0" fontId="316" fillId="0" borderId="78" applyNumberFormat="0" applyFill="0" applyAlignment="0" applyProtection="0"/>
    <xf numFmtId="0" fontId="18" fillId="0" borderId="61" applyNumberFormat="0" applyFill="0" applyAlignment="0" applyProtection="0"/>
    <xf numFmtId="0" fontId="51" fillId="0" borderId="78" applyNumberFormat="0" applyFill="0" applyAlignment="0" applyProtection="0"/>
    <xf numFmtId="0" fontId="185" fillId="0" borderId="61" applyNumberFormat="0" applyFill="0" applyAlignment="0" applyProtection="0"/>
    <xf numFmtId="0" fontId="340" fillId="0" borderId="61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51" fillId="0" borderId="78" applyNumberFormat="0" applyFill="0" applyAlignment="0" applyProtection="0"/>
    <xf numFmtId="0" fontId="40" fillId="0" borderId="0"/>
    <xf numFmtId="0" fontId="340" fillId="0" borderId="61" applyNumberFormat="0" applyFill="0" applyAlignment="0" applyProtection="0"/>
    <xf numFmtId="0" fontId="258" fillId="0" borderId="137" applyNumberFormat="0" applyFill="0" applyAlignment="0" applyProtection="0"/>
    <xf numFmtId="0" fontId="189" fillId="0" borderId="62" applyNumberFormat="0" applyFill="0" applyAlignment="0" applyProtection="0"/>
    <xf numFmtId="0" fontId="189" fillId="0" borderId="62" applyNumberFormat="0" applyFill="0" applyAlignment="0" applyProtection="0"/>
    <xf numFmtId="0" fontId="40" fillId="0" borderId="0"/>
    <xf numFmtId="0" fontId="258" fillId="0" borderId="137" applyNumberFormat="0" applyFill="0" applyAlignment="0" applyProtection="0"/>
    <xf numFmtId="0" fontId="341" fillId="0" borderId="79" applyNumberFormat="0" applyFill="0" applyAlignment="0" applyProtection="0"/>
    <xf numFmtId="0" fontId="40" fillId="0" borderId="0"/>
    <xf numFmtId="0" fontId="342" fillId="0" borderId="138" applyNumberFormat="0" applyFill="0" applyAlignment="0" applyProtection="0"/>
    <xf numFmtId="0" fontId="341" fillId="0" borderId="79" applyNumberFormat="0" applyFill="0" applyAlignment="0" applyProtection="0"/>
    <xf numFmtId="0" fontId="52" fillId="0" borderId="79" applyNumberFormat="0" applyFill="0" applyAlignment="0" applyProtection="0"/>
    <xf numFmtId="0" fontId="342" fillId="0" borderId="138" applyNumberFormat="0" applyFill="0" applyAlignment="0" applyProtection="0"/>
    <xf numFmtId="0" fontId="52" fillId="0" borderId="79" applyNumberFormat="0" applyFill="0" applyAlignment="0" applyProtection="0"/>
    <xf numFmtId="0" fontId="258" fillId="0" borderId="137" applyNumberFormat="0" applyFill="0" applyAlignment="0" applyProtection="0"/>
    <xf numFmtId="0" fontId="19" fillId="0" borderId="62" applyNumberFormat="0" applyFill="0" applyAlignment="0" applyProtection="0"/>
    <xf numFmtId="0" fontId="52" fillId="0" borderId="79" applyNumberFormat="0" applyFill="0" applyAlignment="0" applyProtection="0"/>
    <xf numFmtId="0" fontId="189" fillId="0" borderId="62" applyNumberFormat="0" applyFill="0" applyAlignment="0" applyProtection="0"/>
    <xf numFmtId="0" fontId="343" fillId="0" borderId="62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40" fillId="0" borderId="0"/>
    <xf numFmtId="0" fontId="343" fillId="0" borderId="62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0" fillId="0" borderId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321" fillId="0" borderId="68" applyNumberFormat="0" applyFill="0" applyAlignment="0" applyProtection="0"/>
    <xf numFmtId="0" fontId="9" fillId="0" borderId="68" applyNumberFormat="0" applyFill="0" applyAlignment="0" applyProtection="0"/>
    <xf numFmtId="0" fontId="9" fillId="0" borderId="68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21" fillId="0" borderId="68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139" applyNumberFormat="0" applyFill="0" applyAlignment="0" applyProtection="0"/>
    <xf numFmtId="0" fontId="30" fillId="0" borderId="139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0" fillId="0" borderId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268" fillId="0" borderId="73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148" fillId="0" borderId="134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41" fillId="0" borderId="73" applyNumberFormat="0" applyFill="0" applyAlignment="0" applyProtection="0"/>
    <xf numFmtId="0" fontId="30" fillId="0" borderId="68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81" applyNumberFormat="0" applyAlignment="0" applyProtection="0"/>
    <xf numFmtId="0" fontId="127" fillId="7" borderId="66" applyNumberFormat="0" applyAlignment="0" applyProtection="0"/>
    <xf numFmtId="0" fontId="127" fillId="7" borderId="66" applyNumberFormat="0" applyAlignment="0" applyProtection="0"/>
    <xf numFmtId="0" fontId="40" fillId="0" borderId="0"/>
    <xf numFmtId="0" fontId="126" fillId="119" borderId="81" applyNumberFormat="0" applyAlignment="0" applyProtection="0"/>
    <xf numFmtId="0" fontId="116" fillId="46" borderId="81" applyNumberFormat="0" applyAlignment="0" applyProtection="0"/>
    <xf numFmtId="0" fontId="40" fillId="0" borderId="0"/>
    <xf numFmtId="0" fontId="27" fillId="7" borderId="66" applyNumberFormat="0" applyAlignment="0" applyProtection="0"/>
    <xf numFmtId="0" fontId="116" fillId="46" borderId="81" applyNumberFormat="0" applyAlignment="0" applyProtection="0"/>
    <xf numFmtId="0" fontId="55" fillId="46" borderId="81" applyNumberFormat="0" applyAlignment="0" applyProtection="0"/>
    <xf numFmtId="0" fontId="27" fillId="7" borderId="66" applyNumberFormat="0" applyAlignment="0" applyProtection="0"/>
    <xf numFmtId="0" fontId="55" fillId="46" borderId="81" applyNumberFormat="0" applyAlignment="0" applyProtection="0"/>
    <xf numFmtId="0" fontId="126" fillId="119" borderId="81" applyNumberFormat="0" applyAlignment="0" applyProtection="0"/>
    <xf numFmtId="0" fontId="55" fillId="46" borderId="81" applyNumberFormat="0" applyAlignment="0" applyProtection="0"/>
    <xf numFmtId="0" fontId="127" fillId="7" borderId="66" applyNumberFormat="0" applyAlignment="0" applyProtection="0"/>
    <xf numFmtId="0" fontId="344" fillId="7" borderId="66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55" fillId="46" borderId="81" applyNumberFormat="0" applyAlignment="0" applyProtection="0"/>
    <xf numFmtId="0" fontId="40" fillId="0" borderId="0"/>
    <xf numFmtId="0" fontId="344" fillId="7" borderId="66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40" fillId="0" borderId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59" fillId="8" borderId="67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8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40" fillId="0" borderId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5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10" fillId="8" borderId="67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40" fillId="0" borderId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32" fillId="8" borderId="67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7" fillId="35" borderId="80" applyNumberFormat="0" applyFont="0" applyAlignment="0" applyProtection="0"/>
    <xf numFmtId="0" fontId="53" fillId="121" borderId="80" applyNumberFormat="0" applyFont="0" applyAlignment="0" applyProtection="0"/>
    <xf numFmtId="0" fontId="53" fillId="121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53" fillId="35" borderId="80" applyNumberFormat="0" applyFont="0" applyAlignment="0" applyProtection="0"/>
    <xf numFmtId="0" fontId="32" fillId="8" borderId="67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40" applyNumberFormat="0" applyFill="0" applyAlignment="0" applyProtection="0"/>
    <xf numFmtId="0" fontId="232" fillId="0" borderId="65" applyNumberFormat="0" applyFill="0" applyAlignment="0" applyProtection="0"/>
    <xf numFmtId="0" fontId="232" fillId="0" borderId="65" applyNumberFormat="0" applyFill="0" applyAlignment="0" applyProtection="0"/>
    <xf numFmtId="0" fontId="40" fillId="0" borderId="0"/>
    <xf numFmtId="0" fontId="360" fillId="0" borderId="140" applyNumberFormat="0" applyFill="0" applyAlignment="0" applyProtection="0"/>
    <xf numFmtId="0" fontId="361" fillId="0" borderId="76" applyNumberFormat="0" applyFill="0" applyAlignment="0" applyProtection="0"/>
    <xf numFmtId="0" fontId="40" fillId="0" borderId="0"/>
    <xf numFmtId="0" fontId="26" fillId="0" borderId="65" applyNumberFormat="0" applyFill="0" applyAlignment="0" applyProtection="0"/>
    <xf numFmtId="0" fontId="361" fillId="0" borderId="76" applyNumberFormat="0" applyFill="0" applyAlignment="0" applyProtection="0"/>
    <xf numFmtId="0" fontId="49" fillId="0" borderId="76" applyNumberFormat="0" applyFill="0" applyAlignment="0" applyProtection="0"/>
    <xf numFmtId="0" fontId="26" fillId="0" borderId="65" applyNumberFormat="0" applyFill="0" applyAlignment="0" applyProtection="0"/>
    <xf numFmtId="0" fontId="49" fillId="0" borderId="76" applyNumberFormat="0" applyFill="0" applyAlignment="0" applyProtection="0"/>
    <xf numFmtId="0" fontId="360" fillId="0" borderId="140" applyNumberFormat="0" applyFill="0" applyAlignment="0" applyProtection="0"/>
    <xf numFmtId="0" fontId="49" fillId="0" borderId="76" applyNumberFormat="0" applyFill="0" applyAlignment="0" applyProtection="0"/>
    <xf numFmtId="0" fontId="232" fillId="0" borderId="65" applyNumberFormat="0" applyFill="0" applyAlignment="0" applyProtection="0"/>
    <xf numFmtId="0" fontId="362" fillId="0" borderId="65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9" fillId="0" borderId="76" applyNumberFormat="0" applyFill="0" applyAlignment="0" applyProtection="0"/>
    <xf numFmtId="0" fontId="40" fillId="0" borderId="0"/>
    <xf numFmtId="0" fontId="362" fillId="0" borderId="65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4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4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6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6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41">
      <protection locked="0"/>
    </xf>
    <xf numFmtId="0" fontId="142" fillId="0" borderId="141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21" applyNumberFormat="0" applyProtection="0">
      <alignment horizontal="right" vertical="center"/>
    </xf>
    <xf numFmtId="0" fontId="53" fillId="115" borderId="122" applyNumberFormat="0" applyProtection="0">
      <alignment horizontal="left" vertical="top" indent="1"/>
    </xf>
    <xf numFmtId="4" fontId="83" fillId="107" borderId="121" applyNumberFormat="0" applyProtection="0">
      <alignment horizontal="right" vertical="center"/>
    </xf>
    <xf numFmtId="4" fontId="276" fillId="67" borderId="125" applyNumberFormat="0" applyProtection="0">
      <alignment horizontal="right" vertical="center"/>
    </xf>
  </cellStyleXfs>
  <cellXfs count="223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6" fontId="11" fillId="0" borderId="8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 wrapText="1"/>
    </xf>
    <xf numFmtId="166" fontId="12" fillId="0" borderId="0" xfId="1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6" fontId="11" fillId="0" borderId="31" xfId="1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6" fontId="11" fillId="0" borderId="24" xfId="1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4" fillId="0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166" fontId="11" fillId="0" borderId="10" xfId="1" applyNumberFormat="1" applyFont="1" applyBorder="1" applyAlignment="1">
      <alignment horizontal="right" vertical="center"/>
    </xf>
    <xf numFmtId="166" fontId="12" fillId="0" borderId="9" xfId="1" applyNumberFormat="1" applyFont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0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right" vertical="center" wrapText="1"/>
    </xf>
    <xf numFmtId="0" fontId="0" fillId="0" borderId="0" xfId="0" applyBorder="1"/>
    <xf numFmtId="0" fontId="4" fillId="0" borderId="3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right" vertical="center" wrapText="1"/>
    </xf>
    <xf numFmtId="166" fontId="11" fillId="0" borderId="8" xfId="1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3" fontId="4" fillId="0" borderId="24" xfId="0" applyNumberFormat="1" applyFont="1" applyBorder="1" applyAlignment="1">
      <alignment vertical="center" wrapText="1"/>
    </xf>
    <xf numFmtId="166" fontId="11" fillId="0" borderId="23" xfId="1" applyNumberFormat="1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6" fontId="12" fillId="0" borderId="4" xfId="1" applyNumberFormat="1" applyFont="1" applyBorder="1" applyAlignment="1">
      <alignment horizontal="right" vertical="center"/>
    </xf>
    <xf numFmtId="166" fontId="11" fillId="0" borderId="23" xfId="1" applyNumberFormat="1" applyFont="1" applyBorder="1" applyAlignment="1">
      <alignment horizontal="right" vertical="center"/>
    </xf>
    <xf numFmtId="166" fontId="12" fillId="0" borderId="40" xfId="1" applyNumberFormat="1" applyFont="1" applyBorder="1" applyAlignment="1">
      <alignment horizontal="right" vertical="center"/>
    </xf>
    <xf numFmtId="166" fontId="12" fillId="0" borderId="41" xfId="1" applyNumberFormat="1" applyFont="1" applyBorder="1" applyAlignment="1">
      <alignment horizontal="right" vertical="center"/>
    </xf>
    <xf numFmtId="166" fontId="11" fillId="0" borderId="38" xfId="1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vertical="center" wrapText="1"/>
    </xf>
    <xf numFmtId="3" fontId="4" fillId="0" borderId="30" xfId="0" applyNumberFormat="1" applyFont="1" applyFill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166" fontId="4" fillId="0" borderId="1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9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7" xfId="0" applyFont="1" applyBorder="1" applyAlignment="1">
      <alignment horizontal="right" vertical="center" wrapText="1"/>
    </xf>
    <xf numFmtId="166" fontId="12" fillId="0" borderId="57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36" xfId="0" applyFont="1" applyBorder="1" applyAlignment="1">
      <alignment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4" fillId="0" borderId="56" xfId="0" applyNumberFormat="1" applyFont="1" applyBorder="1" applyAlignment="1">
      <alignment horizontal="right" vertical="center" wrapText="1"/>
    </xf>
    <xf numFmtId="0" fontId="4" fillId="0" borderId="54" xfId="0" applyFont="1" applyBorder="1" applyAlignment="1">
      <alignment horizontal="right" vertical="center" wrapText="1"/>
    </xf>
    <xf numFmtId="3" fontId="4" fillId="0" borderId="58" xfId="0" applyNumberFormat="1" applyFont="1" applyBorder="1" applyAlignment="1">
      <alignment horizontal="right" vertical="center" wrapText="1"/>
    </xf>
    <xf numFmtId="166" fontId="11" fillId="0" borderId="31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66" fontId="12" fillId="0" borderId="23" xfId="1" applyNumberFormat="1" applyFont="1" applyBorder="1" applyAlignment="1">
      <alignment horizontal="right" vertical="center"/>
    </xf>
    <xf numFmtId="166" fontId="12" fillId="0" borderId="39" xfId="1" applyNumberFormat="1" applyFont="1" applyBorder="1" applyAlignment="1">
      <alignment horizontal="right" vertical="center"/>
    </xf>
    <xf numFmtId="0" fontId="6" fillId="0" borderId="142" xfId="0" applyFont="1" applyBorder="1" applyAlignment="1">
      <alignment vertical="center" wrapText="1"/>
    </xf>
    <xf numFmtId="166" fontId="11" fillId="0" borderId="28" xfId="1" applyNumberFormat="1" applyFont="1" applyBorder="1" applyAlignment="1">
      <alignment horizontal="right" vertical="center"/>
    </xf>
    <xf numFmtId="166" fontId="11" fillId="0" borderId="57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wrapText="1"/>
    </xf>
    <xf numFmtId="0" fontId="8" fillId="0" borderId="54" xfId="0" applyFont="1" applyFill="1" applyBorder="1" applyAlignment="1">
      <alignment horizontal="right" vertical="center" wrapText="1"/>
    </xf>
    <xf numFmtId="166" fontId="12" fillId="0" borderId="23" xfId="1" applyNumberFormat="1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3" fontId="4" fillId="0" borderId="59" xfId="0" applyNumberFormat="1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4" fillId="0" borderId="143" xfId="0" applyFont="1" applyBorder="1" applyAlignment="1">
      <alignment horizontal="right" vertical="center" wrapText="1"/>
    </xf>
    <xf numFmtId="0" fontId="0" fillId="0" borderId="4" xfId="0" applyBorder="1"/>
    <xf numFmtId="0" fontId="4" fillId="0" borderId="4" xfId="0" applyFont="1" applyBorder="1"/>
    <xf numFmtId="0" fontId="2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4" xfId="0" applyNumberFormat="1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45" xfId="0" applyFont="1" applyBorder="1" applyAlignment="1">
      <alignment vertical="center" wrapText="1"/>
    </xf>
    <xf numFmtId="0" fontId="4" fillId="0" borderId="144" xfId="0" applyFont="1" applyBorder="1" applyAlignment="1">
      <alignment vertical="center" wrapText="1"/>
    </xf>
    <xf numFmtId="0" fontId="4" fillId="0" borderId="56" xfId="0" applyFont="1" applyBorder="1"/>
    <xf numFmtId="0" fontId="2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5" xfId="0" applyFont="1" applyBorder="1" applyAlignment="1">
      <alignment horizontal="right" vertical="center" wrapText="1"/>
    </xf>
    <xf numFmtId="3" fontId="6" fillId="0" borderId="27" xfId="0" applyNumberFormat="1" applyFont="1" applyFill="1" applyBorder="1" applyAlignment="1">
      <alignment horizontal="right" vertical="center" wrapText="1"/>
    </xf>
    <xf numFmtId="0" fontId="4" fillId="0" borderId="145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6" fillId="0" borderId="145" xfId="0" applyFont="1" applyBorder="1" applyAlignment="1">
      <alignment horizontal="right" vertical="center" wrapText="1"/>
    </xf>
    <xf numFmtId="0" fontId="4" fillId="0" borderId="4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vertical="center" wrapText="1"/>
    </xf>
    <xf numFmtId="49" fontId="4" fillId="0" borderId="43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210" fontId="6" fillId="0" borderId="39" xfId="0" applyNumberFormat="1" applyFont="1" applyFill="1" applyBorder="1" applyAlignment="1">
      <alignment horizontal="right" vertical="center" wrapText="1"/>
    </xf>
    <xf numFmtId="179" fontId="6" fillId="0" borderId="23" xfId="0" applyNumberFormat="1" applyFont="1" applyBorder="1" applyAlignment="1">
      <alignment horizontal="right" vertical="center" wrapText="1"/>
    </xf>
    <xf numFmtId="166" fontId="6" fillId="0" borderId="8" xfId="0" applyNumberFormat="1" applyFont="1" applyBorder="1" applyAlignment="1">
      <alignment horizontal="right" vertical="center" wrapText="1"/>
    </xf>
    <xf numFmtId="0" fontId="11" fillId="0" borderId="4" xfId="2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166" fontId="11" fillId="0" borderId="4" xfId="1" applyNumberFormat="1" applyFont="1" applyFill="1" applyBorder="1" applyAlignment="1">
      <alignment horizontal="right" vertical="center"/>
    </xf>
    <xf numFmtId="3" fontId="4" fillId="0" borderId="39" xfId="0" applyNumberFormat="1" applyFont="1" applyFill="1" applyBorder="1" applyAlignment="1">
      <alignment horizontal="right" vertical="center" wrapText="1"/>
    </xf>
    <xf numFmtId="0" fontId="4" fillId="0" borderId="146" xfId="0" applyFont="1" applyBorder="1" applyAlignment="1">
      <alignment vertical="center" wrapText="1"/>
    </xf>
    <xf numFmtId="0" fontId="4" fillId="0" borderId="145" xfId="0" applyFont="1" applyBorder="1" applyAlignment="1">
      <alignment vertical="center" wrapText="1"/>
    </xf>
    <xf numFmtId="0" fontId="6" fillId="0" borderId="39" xfId="0" applyFont="1" applyBorder="1" applyAlignment="1">
      <alignment horizontal="right" wrapText="1"/>
    </xf>
    <xf numFmtId="0" fontId="6" fillId="0" borderId="0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6" xfId="0" applyFont="1" applyBorder="1" applyAlignment="1">
      <alignment horizontal="right" vertical="center" wrapText="1"/>
    </xf>
    <xf numFmtId="0" fontId="0" fillId="0" borderId="8" xfId="0" applyBorder="1" applyAlignment="1"/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opLeftCell="A34" workbookViewId="0">
      <selection activeCell="F47" sqref="F47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27" t="s">
        <v>91</v>
      </c>
    </row>
    <row r="2" spans="1:4">
      <c r="A2" s="128" t="s">
        <v>116</v>
      </c>
    </row>
    <row r="3" spans="1:4" ht="15.75" thickBot="1">
      <c r="B3" s="76"/>
    </row>
    <row r="4" spans="1:4" ht="15.75" customHeight="1" thickBot="1">
      <c r="A4" s="122" t="s">
        <v>0</v>
      </c>
      <c r="B4" s="77" t="s">
        <v>1</v>
      </c>
      <c r="C4" s="186" t="s">
        <v>117</v>
      </c>
      <c r="D4" s="81" t="s">
        <v>118</v>
      </c>
    </row>
    <row r="5" spans="1:4" ht="15.75" thickBot="1">
      <c r="A5" s="59" t="s">
        <v>2</v>
      </c>
      <c r="B5" s="120"/>
      <c r="C5" s="185"/>
      <c r="D5" s="62"/>
    </row>
    <row r="6" spans="1:4">
      <c r="A6" s="19" t="s">
        <v>3</v>
      </c>
      <c r="B6" s="121"/>
      <c r="C6" s="196"/>
      <c r="D6" s="20"/>
    </row>
    <row r="7" spans="1:4">
      <c r="A7" s="53" t="s">
        <v>4</v>
      </c>
      <c r="B7" s="132">
        <v>5</v>
      </c>
      <c r="C7" s="93">
        <v>127520171</v>
      </c>
      <c r="D7" s="83">
        <v>122814658</v>
      </c>
    </row>
    <row r="8" spans="1:4">
      <c r="A8" s="53" t="s">
        <v>5</v>
      </c>
      <c r="B8" s="119"/>
      <c r="C8" s="93">
        <v>172795</v>
      </c>
      <c r="D8" s="83">
        <v>196149</v>
      </c>
    </row>
    <row r="9" spans="1:4">
      <c r="A9" s="53" t="s">
        <v>131</v>
      </c>
      <c r="B9" s="119"/>
      <c r="C9" s="93">
        <v>2199070</v>
      </c>
      <c r="D9" s="83">
        <v>2199070</v>
      </c>
    </row>
    <row r="10" spans="1:4">
      <c r="A10" s="53" t="s">
        <v>6</v>
      </c>
      <c r="B10" s="119">
        <v>7</v>
      </c>
      <c r="C10" s="93">
        <v>54187668</v>
      </c>
      <c r="D10" s="83">
        <v>49304639</v>
      </c>
    </row>
    <row r="11" spans="1:4">
      <c r="A11" s="53" t="s">
        <v>115</v>
      </c>
      <c r="B11" s="119"/>
      <c r="C11" s="93">
        <v>5544146</v>
      </c>
      <c r="D11" s="83">
        <v>6767305</v>
      </c>
    </row>
    <row r="12" spans="1:4">
      <c r="A12" s="53" t="s">
        <v>92</v>
      </c>
      <c r="B12" s="119"/>
      <c r="C12" s="93">
        <v>5960313</v>
      </c>
      <c r="D12" s="83">
        <v>5557069</v>
      </c>
    </row>
    <row r="13" spans="1:4" ht="15.75" thickBot="1">
      <c r="A13" s="23"/>
      <c r="B13" s="123"/>
      <c r="C13" s="197"/>
      <c r="D13" s="24"/>
    </row>
    <row r="14" spans="1:4">
      <c r="A14" s="19" t="s">
        <v>93</v>
      </c>
      <c r="B14" s="124"/>
      <c r="C14" s="189">
        <f>SUM(C7:C13)</f>
        <v>195584163</v>
      </c>
      <c r="D14" s="25">
        <f>SUM(D7:D13)</f>
        <v>186838890</v>
      </c>
    </row>
    <row r="15" spans="1:4" ht="15.75" thickBot="1">
      <c r="A15" s="26"/>
      <c r="B15" s="125"/>
      <c r="C15" s="188"/>
      <c r="D15" s="27"/>
    </row>
    <row r="16" spans="1:4">
      <c r="A16" s="19" t="s">
        <v>7</v>
      </c>
      <c r="B16" s="121"/>
      <c r="C16" s="198"/>
      <c r="D16" s="29"/>
    </row>
    <row r="17" spans="1:4">
      <c r="A17" s="53" t="s">
        <v>8</v>
      </c>
      <c r="B17" s="119"/>
      <c r="C17" s="61">
        <v>7567178</v>
      </c>
      <c r="D17" s="142">
        <v>7980492</v>
      </c>
    </row>
    <row r="18" spans="1:4">
      <c r="A18" s="53" t="s">
        <v>9</v>
      </c>
      <c r="B18" s="119">
        <v>6</v>
      </c>
      <c r="C18" s="61">
        <v>35755010</v>
      </c>
      <c r="D18" s="142">
        <v>26519301</v>
      </c>
    </row>
    <row r="19" spans="1:4">
      <c r="A19" s="53" t="s">
        <v>6</v>
      </c>
      <c r="B19" s="119">
        <v>7</v>
      </c>
      <c r="C19" s="61">
        <v>213971</v>
      </c>
      <c r="D19" s="150">
        <v>2965</v>
      </c>
    </row>
    <row r="20" spans="1:4">
      <c r="A20" s="209" t="s">
        <v>132</v>
      </c>
      <c r="B20" s="119"/>
      <c r="C20" s="61">
        <v>1232911</v>
      </c>
      <c r="D20" s="190">
        <v>0</v>
      </c>
    </row>
    <row r="21" spans="1:4">
      <c r="A21" s="53" t="s">
        <v>10</v>
      </c>
      <c r="B21" s="119"/>
      <c r="C21" s="61">
        <v>14130943</v>
      </c>
      <c r="D21" s="142">
        <v>5437416</v>
      </c>
    </row>
    <row r="22" spans="1:4" ht="15.75" thickBot="1">
      <c r="A22" s="23"/>
      <c r="B22" s="123"/>
      <c r="C22" s="197"/>
      <c r="D22" s="24"/>
    </row>
    <row r="23" spans="1:4">
      <c r="A23" s="19" t="s">
        <v>93</v>
      </c>
      <c r="B23" s="124"/>
      <c r="C23" s="189">
        <f>SUM(C17:C22)</f>
        <v>58900013</v>
      </c>
      <c r="D23" s="25">
        <f>SUM(D17:D22)</f>
        <v>39940174</v>
      </c>
    </row>
    <row r="24" spans="1:4" ht="15.75" thickBot="1">
      <c r="A24" s="26"/>
      <c r="B24" s="125"/>
      <c r="C24" s="188"/>
      <c r="D24" s="27"/>
    </row>
    <row r="25" spans="1:4">
      <c r="A25" s="19" t="s">
        <v>11</v>
      </c>
      <c r="B25" s="124"/>
      <c r="C25" s="189">
        <f>C14+C23</f>
        <v>254484176</v>
      </c>
      <c r="D25" s="25">
        <f>D14+D23</f>
        <v>226779064</v>
      </c>
    </row>
    <row r="26" spans="1:4" ht="15.75" thickBot="1">
      <c r="A26" s="64"/>
      <c r="B26" s="125"/>
      <c r="C26" s="188"/>
      <c r="D26" s="78"/>
    </row>
    <row r="27" spans="1:4">
      <c r="A27" s="30" t="s">
        <v>12</v>
      </c>
      <c r="B27" s="126"/>
      <c r="C27" s="198"/>
      <c r="D27" s="79"/>
    </row>
    <row r="28" spans="1:4">
      <c r="A28" s="53" t="s">
        <v>13</v>
      </c>
      <c r="B28" s="119"/>
      <c r="C28" s="61">
        <v>9540291</v>
      </c>
      <c r="D28" s="43">
        <v>9540291</v>
      </c>
    </row>
    <row r="29" spans="1:4">
      <c r="A29" s="53" t="s">
        <v>14</v>
      </c>
      <c r="B29" s="119"/>
      <c r="C29" s="61">
        <v>188565</v>
      </c>
      <c r="D29" s="43">
        <v>188565</v>
      </c>
    </row>
    <row r="30" spans="1:4">
      <c r="A30" s="53" t="s">
        <v>15</v>
      </c>
      <c r="B30" s="119"/>
      <c r="C30" s="208">
        <v>-106156</v>
      </c>
      <c r="D30" s="207">
        <v>-106156</v>
      </c>
    </row>
    <row r="31" spans="1:4">
      <c r="A31" s="53" t="s">
        <v>16</v>
      </c>
      <c r="B31" s="119"/>
      <c r="C31" s="61">
        <v>33822758</v>
      </c>
      <c r="D31" s="207">
        <v>17703133</v>
      </c>
    </row>
    <row r="32" spans="1:4" ht="15.75" thickBot="1">
      <c r="A32" s="23"/>
      <c r="B32" s="123"/>
      <c r="C32" s="197"/>
      <c r="D32" s="66"/>
    </row>
    <row r="33" spans="1:4">
      <c r="A33" s="19" t="s">
        <v>17</v>
      </c>
      <c r="B33" s="124"/>
      <c r="C33" s="189">
        <f>SUM(C28:C32)</f>
        <v>43445458</v>
      </c>
      <c r="D33" s="25">
        <f>SUM(D28:D32)</f>
        <v>27325833</v>
      </c>
    </row>
    <row r="34" spans="1:4" ht="15.75" thickBot="1">
      <c r="A34" s="26"/>
      <c r="B34" s="125"/>
      <c r="C34" s="188"/>
      <c r="D34" s="27"/>
    </row>
    <row r="35" spans="1:4" ht="15.75" thickBot="1">
      <c r="A35" s="59" t="s">
        <v>18</v>
      </c>
      <c r="B35" s="120"/>
      <c r="C35" s="194"/>
      <c r="D35" s="60"/>
    </row>
    <row r="36" spans="1:4">
      <c r="A36" s="19" t="s">
        <v>19</v>
      </c>
      <c r="B36" s="119"/>
      <c r="C36" s="191"/>
      <c r="D36" s="29"/>
    </row>
    <row r="37" spans="1:4">
      <c r="A37" s="53" t="s">
        <v>20</v>
      </c>
      <c r="B37" s="119">
        <v>9</v>
      </c>
      <c r="C37" s="190">
        <v>166886327</v>
      </c>
      <c r="D37" s="142">
        <v>144616028</v>
      </c>
    </row>
    <row r="38" spans="1:4">
      <c r="A38" s="53" t="s">
        <v>21</v>
      </c>
      <c r="B38" s="119"/>
      <c r="C38" s="190">
        <v>27008</v>
      </c>
      <c r="D38" s="142">
        <v>27964</v>
      </c>
    </row>
    <row r="39" spans="1:4">
      <c r="A39" s="53" t="s">
        <v>79</v>
      </c>
      <c r="B39" s="119"/>
      <c r="C39" s="190">
        <v>3516107</v>
      </c>
      <c r="D39" s="142">
        <v>3516480</v>
      </c>
    </row>
    <row r="40" spans="1:4">
      <c r="A40" s="53" t="s">
        <v>22</v>
      </c>
      <c r="B40" s="119">
        <v>10</v>
      </c>
      <c r="C40" s="190">
        <v>1363717</v>
      </c>
      <c r="D40" s="144">
        <v>1187037</v>
      </c>
    </row>
    <row r="41" spans="1:4" ht="22.5">
      <c r="A41" s="143" t="s">
        <v>90</v>
      </c>
      <c r="B41" s="119"/>
      <c r="C41" s="190">
        <v>2300046</v>
      </c>
      <c r="D41" s="144">
        <v>2170879</v>
      </c>
    </row>
    <row r="42" spans="1:4">
      <c r="A42" s="53" t="s">
        <v>23</v>
      </c>
      <c r="B42" s="119"/>
      <c r="C42" s="190">
        <v>639394</v>
      </c>
      <c r="D42" s="142">
        <v>686347</v>
      </c>
    </row>
    <row r="43" spans="1:4">
      <c r="A43" s="53" t="s">
        <v>24</v>
      </c>
      <c r="B43" s="119"/>
      <c r="C43" s="190">
        <v>47609</v>
      </c>
      <c r="D43" s="142">
        <v>47609</v>
      </c>
    </row>
    <row r="44" spans="1:4" ht="16.5" hidden="1" customHeight="1">
      <c r="A44" s="53" t="s">
        <v>25</v>
      </c>
      <c r="B44" s="119"/>
      <c r="C44" s="190"/>
      <c r="D44" s="142" t="s">
        <v>53</v>
      </c>
    </row>
    <row r="45" spans="1:4" ht="15.75" thickBot="1">
      <c r="A45" s="23"/>
      <c r="B45" s="119"/>
      <c r="C45" s="193"/>
      <c r="D45" s="24"/>
    </row>
    <row r="46" spans="1:4">
      <c r="A46" s="19" t="s">
        <v>93</v>
      </c>
      <c r="B46" s="129"/>
      <c r="C46" s="189">
        <f>SUM(C37:C45)</f>
        <v>174780208</v>
      </c>
      <c r="D46" s="25">
        <f>SUM(D37:D45)</f>
        <v>152252344</v>
      </c>
    </row>
    <row r="47" spans="1:4" ht="15.75" thickBot="1">
      <c r="A47" s="26"/>
      <c r="B47" s="130"/>
      <c r="C47" s="188"/>
      <c r="D47" s="27"/>
    </row>
    <row r="48" spans="1:4">
      <c r="A48" s="19" t="s">
        <v>26</v>
      </c>
      <c r="B48" s="119"/>
      <c r="C48" s="191"/>
      <c r="D48" s="29"/>
    </row>
    <row r="49" spans="1:4">
      <c r="A49" s="53" t="s">
        <v>20</v>
      </c>
      <c r="B49" s="119">
        <v>9</v>
      </c>
      <c r="C49" s="190">
        <v>7640558</v>
      </c>
      <c r="D49" s="142">
        <v>801125</v>
      </c>
    </row>
    <row r="50" spans="1:4">
      <c r="A50" s="53" t="s">
        <v>21</v>
      </c>
      <c r="B50" s="119"/>
      <c r="C50" s="190">
        <v>1917</v>
      </c>
      <c r="D50" s="142">
        <v>1917</v>
      </c>
    </row>
    <row r="51" spans="1:4">
      <c r="A51" s="53" t="s">
        <v>79</v>
      </c>
      <c r="B51" s="119"/>
      <c r="C51" s="190">
        <v>1265082</v>
      </c>
      <c r="D51" s="142">
        <v>1799906</v>
      </c>
    </row>
    <row r="52" spans="1:4">
      <c r="A52" s="53" t="s">
        <v>94</v>
      </c>
      <c r="B52" s="119"/>
      <c r="C52" s="190">
        <v>0</v>
      </c>
      <c r="D52" s="142">
        <v>0</v>
      </c>
    </row>
    <row r="53" spans="1:4">
      <c r="A53" s="53" t="s">
        <v>22</v>
      </c>
      <c r="B53" s="119">
        <v>10</v>
      </c>
      <c r="C53" s="190">
        <v>27273777</v>
      </c>
      <c r="D53" s="142">
        <v>44449761</v>
      </c>
    </row>
    <row r="54" spans="1:4">
      <c r="A54" s="53" t="s">
        <v>23</v>
      </c>
      <c r="B54" s="119"/>
      <c r="C54" s="190">
        <v>0</v>
      </c>
      <c r="D54" s="142">
        <v>70999</v>
      </c>
    </row>
    <row r="55" spans="1:4">
      <c r="A55" s="53" t="s">
        <v>27</v>
      </c>
      <c r="B55" s="119"/>
      <c r="C55" s="190">
        <v>77176</v>
      </c>
      <c r="D55" s="142">
        <v>77179</v>
      </c>
    </row>
    <row r="56" spans="1:4" ht="15.75" thickBot="1">
      <c r="A56" s="23"/>
      <c r="B56" s="119"/>
      <c r="C56" s="192"/>
      <c r="D56" s="24"/>
    </row>
    <row r="57" spans="1:4">
      <c r="A57" s="30" t="s">
        <v>93</v>
      </c>
      <c r="B57" s="129"/>
      <c r="C57" s="187">
        <f>SUM(C49:C56)</f>
        <v>36258510</v>
      </c>
      <c r="D57" s="31">
        <f>SUM(D49:D56)</f>
        <v>47200887</v>
      </c>
    </row>
    <row r="58" spans="1:4" ht="15.75" thickBot="1">
      <c r="A58" s="26"/>
      <c r="B58" s="130"/>
      <c r="C58" s="188"/>
      <c r="D58" s="27"/>
    </row>
    <row r="59" spans="1:4">
      <c r="A59" s="19" t="s">
        <v>28</v>
      </c>
      <c r="B59" s="129"/>
      <c r="C59" s="189">
        <f>C46+C57</f>
        <v>211038718</v>
      </c>
      <c r="D59" s="25">
        <f>D46+D57</f>
        <v>199453231</v>
      </c>
    </row>
    <row r="60" spans="1:4" ht="15.75" thickBot="1">
      <c r="A60" s="26"/>
      <c r="B60" s="130"/>
      <c r="C60" s="188"/>
      <c r="D60" s="27"/>
    </row>
    <row r="61" spans="1:4">
      <c r="A61" s="19" t="s">
        <v>29</v>
      </c>
      <c r="B61" s="131"/>
      <c r="C61" s="189">
        <f>C59+C33</f>
        <v>254484176</v>
      </c>
      <c r="D61" s="25">
        <f>D59+D33</f>
        <v>226779064</v>
      </c>
    </row>
    <row r="62" spans="1:4" ht="15.75" thickBot="1">
      <c r="A62" s="26"/>
      <c r="B62" s="130"/>
      <c r="C62" s="188"/>
      <c r="D62" s="27"/>
    </row>
    <row r="63" spans="1:4">
      <c r="A63" s="2"/>
      <c r="B63" s="2"/>
      <c r="C63" s="2"/>
      <c r="D63" s="2"/>
    </row>
    <row r="64" spans="1:4">
      <c r="A64" s="3" t="s">
        <v>135</v>
      </c>
    </row>
    <row r="65" spans="1:3">
      <c r="A65" s="4"/>
    </row>
    <row r="66" spans="1:3">
      <c r="A66" s="4" t="s">
        <v>30</v>
      </c>
      <c r="C66" s="4" t="s">
        <v>31</v>
      </c>
    </row>
    <row r="67" spans="1:3">
      <c r="A67" s="4" t="s">
        <v>110</v>
      </c>
      <c r="C67" s="4" t="s">
        <v>74</v>
      </c>
    </row>
    <row r="68" spans="1:3">
      <c r="A68" s="4" t="s">
        <v>119</v>
      </c>
      <c r="C68" s="4" t="s">
        <v>32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4" workbookViewId="0">
      <selection activeCell="D46" sqref="D46"/>
    </sheetView>
  </sheetViews>
  <sheetFormatPr defaultRowHeight="15"/>
  <cols>
    <col min="1" max="1" width="40" customWidth="1"/>
    <col min="2" max="2" width="7.85546875" customWidth="1"/>
    <col min="3" max="3" width="16.28515625" customWidth="1"/>
    <col min="4" max="4" width="15.42578125" customWidth="1"/>
    <col min="5" max="5" width="14.7109375" customWidth="1"/>
    <col min="6" max="6" width="18.5703125" customWidth="1"/>
  </cols>
  <sheetData>
    <row r="1" spans="1:6">
      <c r="A1" s="128" t="s">
        <v>95</v>
      </c>
    </row>
    <row r="2" spans="1:6">
      <c r="A2" s="128" t="s">
        <v>101</v>
      </c>
    </row>
    <row r="3" spans="1:6">
      <c r="A3" s="128" t="s">
        <v>120</v>
      </c>
    </row>
    <row r="5" spans="1:6">
      <c r="A5" s="165"/>
      <c r="B5" s="165"/>
      <c r="C5" s="166" t="s">
        <v>106</v>
      </c>
      <c r="D5" s="165"/>
      <c r="E5" s="166" t="s">
        <v>107</v>
      </c>
      <c r="F5" s="165"/>
    </row>
    <row r="6" spans="1:6" ht="15" customHeight="1">
      <c r="A6" s="167" t="s">
        <v>0</v>
      </c>
      <c r="B6" s="168" t="s">
        <v>1</v>
      </c>
      <c r="C6" s="199" t="s">
        <v>128</v>
      </c>
      <c r="D6" s="169" t="s">
        <v>111</v>
      </c>
      <c r="E6" s="199" t="s">
        <v>128</v>
      </c>
      <c r="F6" s="169" t="s">
        <v>111</v>
      </c>
    </row>
    <row r="7" spans="1:6">
      <c r="A7" s="48" t="s">
        <v>33</v>
      </c>
      <c r="B7" s="10">
        <v>11</v>
      </c>
      <c r="C7" s="93">
        <v>31443760</v>
      </c>
      <c r="D7" s="61">
        <v>33731929</v>
      </c>
      <c r="E7" s="93">
        <v>60950303</v>
      </c>
      <c r="F7" s="61">
        <v>66670687</v>
      </c>
    </row>
    <row r="8" spans="1:6">
      <c r="A8" s="44" t="s">
        <v>34</v>
      </c>
      <c r="B8" s="132">
        <v>12</v>
      </c>
      <c r="C8" s="94">
        <v>-18564715</v>
      </c>
      <c r="D8" s="14">
        <v>-16108984</v>
      </c>
      <c r="E8" s="94">
        <v>-33995804</v>
      </c>
      <c r="F8" s="14">
        <v>-35327490</v>
      </c>
    </row>
    <row r="9" spans="1:6" ht="15.75" thickBot="1">
      <c r="A9" s="49"/>
      <c r="B9" s="139"/>
      <c r="C9" s="47"/>
      <c r="D9" s="140"/>
      <c r="E9" s="47"/>
      <c r="F9" s="140"/>
    </row>
    <row r="10" spans="1:6">
      <c r="A10" s="133" t="s">
        <v>35</v>
      </c>
      <c r="B10" s="121"/>
      <c r="C10" s="202">
        <f>C7+C8</f>
        <v>12879045</v>
      </c>
      <c r="D10" s="135">
        <f>D7+D8</f>
        <v>17622945</v>
      </c>
      <c r="E10" s="202">
        <f>E7+E8</f>
        <v>26954499</v>
      </c>
      <c r="F10" s="135">
        <f>F7+F8</f>
        <v>31343197</v>
      </c>
    </row>
    <row r="11" spans="1:6" ht="15.75" thickBot="1">
      <c r="A11" s="109"/>
      <c r="B11" s="111"/>
      <c r="C11" s="111"/>
      <c r="D11" s="112"/>
      <c r="E11" s="111"/>
      <c r="F11" s="112"/>
    </row>
    <row r="12" spans="1:6" ht="15.75" thickTop="1">
      <c r="A12" s="44" t="s">
        <v>38</v>
      </c>
      <c r="B12" s="119"/>
      <c r="C12" s="14">
        <v>-64632</v>
      </c>
      <c r="D12" s="14">
        <v>-50291</v>
      </c>
      <c r="E12" s="14">
        <v>-143972</v>
      </c>
      <c r="F12" s="14">
        <v>-105723</v>
      </c>
    </row>
    <row r="13" spans="1:6">
      <c r="A13" s="44" t="s">
        <v>39</v>
      </c>
      <c r="B13" s="119">
        <v>13</v>
      </c>
      <c r="C13" s="14">
        <v>-1712242</v>
      </c>
      <c r="D13" s="14">
        <v>-1309870</v>
      </c>
      <c r="E13" s="14">
        <v>-3142954</v>
      </c>
      <c r="F13" s="14">
        <v>-2937777</v>
      </c>
    </row>
    <row r="14" spans="1:6" ht="23.25">
      <c r="A14" s="156" t="s">
        <v>100</v>
      </c>
      <c r="B14" s="119"/>
      <c r="C14" s="14">
        <v>-26248</v>
      </c>
      <c r="D14" s="14">
        <v>-176126</v>
      </c>
      <c r="E14" s="14">
        <v>-121694</v>
      </c>
      <c r="F14" s="14">
        <v>-475633</v>
      </c>
    </row>
    <row r="15" spans="1:6">
      <c r="A15" s="58" t="s">
        <v>37</v>
      </c>
      <c r="B15" s="121"/>
      <c r="C15" s="155">
        <v>2160411</v>
      </c>
      <c r="D15" s="155">
        <v>-525352</v>
      </c>
      <c r="E15" s="155">
        <v>-234399</v>
      </c>
      <c r="F15" s="155">
        <v>-1894693</v>
      </c>
    </row>
    <row r="16" spans="1:6" ht="15.75" thickBot="1">
      <c r="A16" s="153" t="s">
        <v>36</v>
      </c>
      <c r="B16" s="139"/>
      <c r="C16" s="195">
        <v>248395</v>
      </c>
      <c r="D16" s="195">
        <v>252163</v>
      </c>
      <c r="E16" s="195">
        <v>336153</v>
      </c>
      <c r="F16" s="195">
        <v>364356</v>
      </c>
    </row>
    <row r="17" spans="1:6">
      <c r="A17" s="19" t="s">
        <v>80</v>
      </c>
      <c r="B17" s="121"/>
      <c r="C17" s="138">
        <f>SUM(C10:C16)</f>
        <v>13484729</v>
      </c>
      <c r="D17" s="138">
        <f>SUM(D10:D16)</f>
        <v>15813469</v>
      </c>
      <c r="E17" s="138">
        <f>SUM(E10:E16)</f>
        <v>23647633</v>
      </c>
      <c r="F17" s="138">
        <f>SUM(F10:F16)</f>
        <v>26293727</v>
      </c>
    </row>
    <row r="18" spans="1:6" ht="15.75" thickBot="1">
      <c r="A18" s="113"/>
      <c r="B18" s="114"/>
      <c r="C18" s="114"/>
      <c r="D18" s="115"/>
      <c r="E18" s="114"/>
      <c r="F18" s="115"/>
    </row>
    <row r="19" spans="1:6" ht="15.75" thickTop="1">
      <c r="A19" s="22"/>
      <c r="B19" s="10"/>
      <c r="C19" s="16"/>
      <c r="D19" s="117"/>
      <c r="E19" s="16"/>
      <c r="F19" s="117"/>
    </row>
    <row r="20" spans="1:6">
      <c r="A20" s="44" t="s">
        <v>40</v>
      </c>
      <c r="B20" s="10">
        <v>14</v>
      </c>
      <c r="C20" s="93">
        <v>1656347</v>
      </c>
      <c r="D20" s="93">
        <v>2484503</v>
      </c>
      <c r="E20" s="93">
        <v>6876546</v>
      </c>
      <c r="F20" s="93">
        <v>28741740</v>
      </c>
    </row>
    <row r="21" spans="1:6">
      <c r="A21" s="44" t="s">
        <v>41</v>
      </c>
      <c r="B21" s="10">
        <v>15</v>
      </c>
      <c r="C21" s="94">
        <v>-8453409</v>
      </c>
      <c r="D21" s="94">
        <v>-1576011</v>
      </c>
      <c r="E21" s="94">
        <v>-10416900</v>
      </c>
      <c r="F21" s="94">
        <v>-2590152</v>
      </c>
    </row>
    <row r="22" spans="1:6" ht="15.75" thickBot="1">
      <c r="A22" s="49"/>
      <c r="B22" s="136"/>
      <c r="C22" s="137"/>
      <c r="D22" s="136"/>
      <c r="E22" s="137"/>
      <c r="F22" s="136"/>
    </row>
    <row r="23" spans="1:6">
      <c r="A23" s="133" t="s">
        <v>42</v>
      </c>
      <c r="B23" s="121"/>
      <c r="C23" s="134">
        <f>C17+C20+C21</f>
        <v>6687667</v>
      </c>
      <c r="D23" s="135">
        <f>D17+D20+D21</f>
        <v>16721961</v>
      </c>
      <c r="E23" s="134">
        <f>E17+E20+E21</f>
        <v>20107279</v>
      </c>
      <c r="F23" s="135">
        <f>F17+F20+F21</f>
        <v>52445315</v>
      </c>
    </row>
    <row r="24" spans="1:6" ht="15.75" thickBot="1">
      <c r="A24" s="109"/>
      <c r="B24" s="111"/>
      <c r="C24" s="111"/>
      <c r="D24" s="111"/>
      <c r="E24" s="111"/>
      <c r="F24" s="111"/>
    </row>
    <row r="25" spans="1:6" ht="15.75" thickTop="1">
      <c r="A25" s="44" t="s">
        <v>43</v>
      </c>
      <c r="B25" s="10">
        <v>16</v>
      </c>
      <c r="C25" s="14">
        <v>-133541</v>
      </c>
      <c r="D25" s="14">
        <v>-3494934</v>
      </c>
      <c r="E25" s="14">
        <v>-3987654</v>
      </c>
      <c r="F25" s="14">
        <v>-10857517</v>
      </c>
    </row>
    <row r="26" spans="1:6">
      <c r="A26" s="13"/>
      <c r="B26" s="10"/>
      <c r="C26" s="16"/>
      <c r="D26" s="13"/>
      <c r="E26" s="16"/>
      <c r="F26" s="13"/>
    </row>
    <row r="27" spans="1:6">
      <c r="A27" s="92" t="s">
        <v>81</v>
      </c>
      <c r="B27" s="10"/>
      <c r="C27" s="17">
        <f>C23+C25</f>
        <v>6554126</v>
      </c>
      <c r="D27" s="110">
        <f>D23+D25</f>
        <v>13227027</v>
      </c>
      <c r="E27" s="17">
        <f>E23+E25</f>
        <v>16119625</v>
      </c>
      <c r="F27" s="110">
        <f>F23+F25</f>
        <v>41587798</v>
      </c>
    </row>
    <row r="28" spans="1:6" ht="15.75" thickBot="1">
      <c r="A28" s="116"/>
      <c r="B28" s="111"/>
      <c r="C28" s="111"/>
      <c r="D28" s="111"/>
      <c r="E28" s="111"/>
      <c r="F28" s="111"/>
    </row>
    <row r="29" spans="1:6" ht="15.75" thickTop="1">
      <c r="A29" s="92" t="s">
        <v>44</v>
      </c>
      <c r="B29" s="10"/>
      <c r="C29" s="14"/>
      <c r="D29" s="97">
        <v>0</v>
      </c>
      <c r="E29" s="14"/>
      <c r="F29" s="97">
        <v>0</v>
      </c>
    </row>
    <row r="30" spans="1:6">
      <c r="A30" s="92"/>
      <c r="B30" s="32"/>
      <c r="C30" s="15"/>
      <c r="D30" s="95"/>
      <c r="E30" s="15"/>
      <c r="F30" s="95"/>
    </row>
    <row r="31" spans="1:6">
      <c r="A31" s="19" t="s">
        <v>82</v>
      </c>
      <c r="B31" s="32"/>
      <c r="C31" s="17">
        <f>C27+C29</f>
        <v>6554126</v>
      </c>
      <c r="D31" s="96">
        <f>D27+D29</f>
        <v>13227027</v>
      </c>
      <c r="E31" s="17">
        <f>E27+E29</f>
        <v>16119625</v>
      </c>
      <c r="F31" s="96">
        <f>F27+F29</f>
        <v>41587798</v>
      </c>
    </row>
    <row r="32" spans="1:6" ht="15.75" thickBot="1">
      <c r="A32" s="45"/>
      <c r="B32" s="46"/>
      <c r="C32" s="47"/>
      <c r="D32" s="98"/>
      <c r="E32" s="47"/>
      <c r="F32" s="98"/>
    </row>
    <row r="33" spans="1:6">
      <c r="A33" s="19"/>
      <c r="B33" s="74"/>
      <c r="C33" s="75"/>
      <c r="D33" s="99"/>
      <c r="E33" s="75"/>
      <c r="F33" s="99"/>
    </row>
    <row r="34" spans="1:6" ht="15.75" thickBot="1">
      <c r="A34" s="42" t="s">
        <v>113</v>
      </c>
      <c r="B34" s="170">
        <v>8</v>
      </c>
      <c r="C34" s="203" t="s">
        <v>133</v>
      </c>
      <c r="D34" s="203" t="s">
        <v>130</v>
      </c>
      <c r="E34" s="203" t="s">
        <v>134</v>
      </c>
      <c r="F34" s="203" t="s">
        <v>129</v>
      </c>
    </row>
    <row r="37" spans="1:6">
      <c r="A37" t="s">
        <v>112</v>
      </c>
    </row>
    <row r="39" spans="1:6">
      <c r="A39" t="s">
        <v>73</v>
      </c>
    </row>
    <row r="41" spans="1:6">
      <c r="A41" s="3" t="s">
        <v>135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13" workbookViewId="0">
      <selection activeCell="C48" sqref="C48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27" t="s">
        <v>96</v>
      </c>
    </row>
    <row r="2" spans="1:6">
      <c r="A2" s="128" t="s">
        <v>102</v>
      </c>
    </row>
    <row r="3" spans="1:6">
      <c r="A3" s="128" t="s">
        <v>121</v>
      </c>
    </row>
    <row r="4" spans="1:6" ht="15.75" thickBot="1"/>
    <row r="5" spans="1:6" ht="40.5" customHeight="1">
      <c r="A5" s="217" t="s">
        <v>45</v>
      </c>
      <c r="B5" s="219" t="s">
        <v>46</v>
      </c>
      <c r="C5" s="219" t="s">
        <v>47</v>
      </c>
      <c r="D5" s="219" t="s">
        <v>15</v>
      </c>
      <c r="E5" s="219" t="s">
        <v>48</v>
      </c>
      <c r="F5" s="33" t="s">
        <v>49</v>
      </c>
    </row>
    <row r="6" spans="1:6" ht="15.75" thickBot="1">
      <c r="A6" s="218"/>
      <c r="B6" s="220"/>
      <c r="C6" s="220"/>
      <c r="D6" s="220"/>
      <c r="E6" s="220"/>
      <c r="F6" s="34" t="s">
        <v>50</v>
      </c>
    </row>
    <row r="7" spans="1:6" hidden="1">
      <c r="A7" s="22"/>
      <c r="B7" s="28"/>
      <c r="C7" s="28"/>
      <c r="D7" s="28"/>
      <c r="E7" s="28"/>
      <c r="F7" s="29"/>
    </row>
    <row r="8" spans="1:6" hidden="1">
      <c r="A8" s="19" t="s">
        <v>51</v>
      </c>
      <c r="B8" s="7">
        <v>9540291</v>
      </c>
      <c r="C8" s="7">
        <v>188565</v>
      </c>
      <c r="D8" s="7">
        <v>772604</v>
      </c>
      <c r="E8" s="7">
        <v>30084541</v>
      </c>
      <c r="F8" s="25">
        <v>40586001</v>
      </c>
    </row>
    <row r="9" spans="1:6" ht="15.75" hidden="1" thickBot="1">
      <c r="A9" s="35"/>
      <c r="B9" s="5"/>
      <c r="C9" s="5"/>
      <c r="D9" s="5"/>
      <c r="E9" s="5"/>
      <c r="F9" s="36"/>
    </row>
    <row r="10" spans="1:6" ht="15.75" hidden="1" thickTop="1">
      <c r="A10" s="22"/>
      <c r="B10" s="28"/>
      <c r="C10" s="28"/>
      <c r="D10" s="28"/>
      <c r="E10" s="28"/>
      <c r="F10" s="29"/>
    </row>
    <row r="11" spans="1:6" hidden="1">
      <c r="A11" s="53" t="s">
        <v>52</v>
      </c>
      <c r="B11" s="50" t="s">
        <v>53</v>
      </c>
      <c r="C11" s="50" t="s">
        <v>54</v>
      </c>
      <c r="D11" s="50" t="s">
        <v>53</v>
      </c>
      <c r="E11" s="51">
        <v>4306144</v>
      </c>
      <c r="F11" s="54">
        <v>4306144</v>
      </c>
    </row>
    <row r="12" spans="1:6" ht="15.75" hidden="1" thickBot="1">
      <c r="A12" s="22"/>
      <c r="B12" s="28"/>
      <c r="C12" s="28"/>
      <c r="D12" s="28"/>
      <c r="E12" s="21"/>
      <c r="F12" s="20"/>
    </row>
    <row r="13" spans="1:6">
      <c r="A13" s="30"/>
      <c r="B13" s="6"/>
      <c r="C13" s="6"/>
      <c r="D13" s="6"/>
      <c r="E13" s="6"/>
      <c r="F13" s="33"/>
    </row>
    <row r="14" spans="1:6">
      <c r="A14" s="19" t="s">
        <v>124</v>
      </c>
      <c r="B14" s="7">
        <v>9540291</v>
      </c>
      <c r="C14" s="7">
        <v>188565</v>
      </c>
      <c r="D14" s="89">
        <v>-43997</v>
      </c>
      <c r="E14" s="89">
        <v>-8716613</v>
      </c>
      <c r="F14" s="80">
        <f>SUM(B14:E14)</f>
        <v>968246</v>
      </c>
    </row>
    <row r="15" spans="1:6" ht="15.75" thickBot="1">
      <c r="A15" s="35"/>
      <c r="B15" s="5"/>
      <c r="C15" s="5"/>
      <c r="D15" s="5"/>
      <c r="E15" s="5"/>
      <c r="F15" s="36"/>
    </row>
    <row r="16" spans="1:6" ht="15.75" thickTop="1">
      <c r="A16" s="22"/>
      <c r="B16" s="28"/>
      <c r="C16" s="28"/>
      <c r="D16" s="28"/>
      <c r="E16" s="28"/>
      <c r="F16" s="29"/>
    </row>
    <row r="17" spans="1:6">
      <c r="A17" s="53" t="s">
        <v>84</v>
      </c>
      <c r="B17" s="50" t="s">
        <v>53</v>
      </c>
      <c r="C17" s="50" t="s">
        <v>53</v>
      </c>
      <c r="D17" s="50" t="s">
        <v>53</v>
      </c>
      <c r="E17" s="204">
        <v>41587798</v>
      </c>
      <c r="F17" s="54">
        <f>E17</f>
        <v>41587798</v>
      </c>
    </row>
    <row r="18" spans="1:6">
      <c r="A18" s="53" t="s">
        <v>85</v>
      </c>
      <c r="B18" s="50" t="s">
        <v>53</v>
      </c>
      <c r="C18" s="50" t="s">
        <v>53</v>
      </c>
      <c r="D18" s="52">
        <v>0</v>
      </c>
      <c r="E18" s="50" t="s">
        <v>53</v>
      </c>
      <c r="F18" s="55">
        <f>D18</f>
        <v>0</v>
      </c>
    </row>
    <row r="19" spans="1:6" ht="15.75" thickBot="1">
      <c r="A19" s="37"/>
      <c r="B19" s="8"/>
      <c r="C19" s="8"/>
      <c r="D19" s="8"/>
      <c r="E19" s="8"/>
      <c r="F19" s="38"/>
    </row>
    <row r="20" spans="1:6">
      <c r="A20" s="19" t="s">
        <v>83</v>
      </c>
      <c r="B20" s="21" t="s">
        <v>53</v>
      </c>
      <c r="C20" s="21" t="s">
        <v>53</v>
      </c>
      <c r="D20" s="39">
        <f>D18</f>
        <v>0</v>
      </c>
      <c r="E20" s="7">
        <f>E17</f>
        <v>41587798</v>
      </c>
      <c r="F20" s="25">
        <f>F17+F18</f>
        <v>41587798</v>
      </c>
    </row>
    <row r="21" spans="1:6" ht="15.75" thickBot="1">
      <c r="A21" s="22"/>
      <c r="B21" s="21"/>
      <c r="C21" s="21"/>
      <c r="D21" s="21"/>
      <c r="E21" s="28"/>
      <c r="F21" s="29"/>
    </row>
    <row r="22" spans="1:6">
      <c r="A22" s="30"/>
      <c r="B22" s="6"/>
      <c r="C22" s="6"/>
      <c r="D22" s="6"/>
      <c r="E22" s="6"/>
      <c r="F22" s="33"/>
    </row>
    <row r="23" spans="1:6">
      <c r="A23" s="63" t="s">
        <v>125</v>
      </c>
      <c r="B23" s="7">
        <v>9540291</v>
      </c>
      <c r="C23" s="7">
        <v>188565</v>
      </c>
      <c r="D23" s="89">
        <f>D14+D20</f>
        <v>-43997</v>
      </c>
      <c r="E23" s="89">
        <f>E14+E20</f>
        <v>32871185</v>
      </c>
      <c r="F23" s="90">
        <f>F14+F20</f>
        <v>42556044</v>
      </c>
    </row>
    <row r="24" spans="1:6" ht="15.75" thickBot="1">
      <c r="A24" s="40"/>
      <c r="B24" s="5"/>
      <c r="C24" s="5"/>
      <c r="D24" s="5"/>
      <c r="E24" s="5"/>
      <c r="F24" s="36"/>
    </row>
    <row r="25" spans="1:6" ht="15.75" thickTop="1">
      <c r="A25" s="19"/>
      <c r="B25" s="21"/>
      <c r="C25" s="21"/>
      <c r="D25" s="21"/>
      <c r="E25" s="21"/>
      <c r="F25" s="20"/>
    </row>
    <row r="26" spans="1:6">
      <c r="A26" s="19" t="s">
        <v>126</v>
      </c>
      <c r="B26" s="7">
        <v>9540291</v>
      </c>
      <c r="C26" s="89">
        <v>188565</v>
      </c>
      <c r="D26" s="89">
        <v>-106156</v>
      </c>
      <c r="E26" s="89">
        <v>17703133</v>
      </c>
      <c r="F26" s="90">
        <f>SUM(B26:E26)</f>
        <v>27325833</v>
      </c>
    </row>
    <row r="27" spans="1:6" ht="15.75" thickBot="1">
      <c r="A27" s="35"/>
      <c r="B27" s="5"/>
      <c r="C27" s="5"/>
      <c r="D27" s="5"/>
      <c r="E27" s="5"/>
      <c r="F27" s="36"/>
    </row>
    <row r="28" spans="1:6" ht="15.75" thickTop="1">
      <c r="A28" s="22"/>
      <c r="B28" s="28"/>
      <c r="C28" s="28"/>
      <c r="D28" s="28"/>
      <c r="E28" s="28"/>
      <c r="F28" s="29"/>
    </row>
    <row r="29" spans="1:6">
      <c r="A29" s="53" t="s">
        <v>81</v>
      </c>
      <c r="B29" s="50" t="s">
        <v>53</v>
      </c>
      <c r="C29" s="50" t="s">
        <v>53</v>
      </c>
      <c r="D29" s="82" t="s">
        <v>53</v>
      </c>
      <c r="E29" s="204">
        <v>16119625</v>
      </c>
      <c r="F29" s="83">
        <f>E29</f>
        <v>16119625</v>
      </c>
    </row>
    <row r="30" spans="1:6">
      <c r="A30" s="141" t="s">
        <v>85</v>
      </c>
      <c r="B30" s="50" t="s">
        <v>53</v>
      </c>
      <c r="C30" s="50" t="s">
        <v>53</v>
      </c>
      <c r="D30" s="148">
        <v>0</v>
      </c>
      <c r="E30" s="82" t="s">
        <v>53</v>
      </c>
      <c r="F30" s="83">
        <f>D30</f>
        <v>0</v>
      </c>
    </row>
    <row r="31" spans="1:6" ht="15.75" thickBot="1">
      <c r="A31" s="37"/>
      <c r="B31" s="1"/>
      <c r="C31" s="8"/>
      <c r="D31" s="84"/>
      <c r="E31" s="84"/>
      <c r="F31" s="85"/>
    </row>
    <row r="32" spans="1:6">
      <c r="A32" s="19" t="s">
        <v>82</v>
      </c>
      <c r="B32" s="21" t="s">
        <v>53</v>
      </c>
      <c r="C32" s="21" t="s">
        <v>53</v>
      </c>
      <c r="D32" s="88">
        <f>D30</f>
        <v>0</v>
      </c>
      <c r="E32" s="89">
        <f>E29</f>
        <v>16119625</v>
      </c>
      <c r="F32" s="90">
        <f>F29+F30</f>
        <v>16119625</v>
      </c>
    </row>
    <row r="33" spans="1:6" ht="15.75" thickBot="1">
      <c r="A33" s="42"/>
      <c r="B33" s="1"/>
      <c r="C33" s="8"/>
      <c r="D33" s="84"/>
      <c r="E33" s="84"/>
      <c r="F33" s="85"/>
    </row>
    <row r="34" spans="1:6">
      <c r="A34" s="19"/>
      <c r="B34" s="21"/>
      <c r="C34" s="21"/>
      <c r="D34" s="91"/>
      <c r="E34" s="86"/>
      <c r="F34" s="87"/>
    </row>
    <row r="35" spans="1:6">
      <c r="A35" s="63" t="s">
        <v>127</v>
      </c>
      <c r="B35" s="7">
        <v>9540291</v>
      </c>
      <c r="C35" s="7">
        <v>188565</v>
      </c>
      <c r="D35" s="89">
        <f>D26+D32</f>
        <v>-106156</v>
      </c>
      <c r="E35" s="89">
        <f>E26+E32</f>
        <v>33822758</v>
      </c>
      <c r="F35" s="90">
        <f>F26+F32</f>
        <v>43445458</v>
      </c>
    </row>
    <row r="36" spans="1:6" ht="15.75" thickBot="1">
      <c r="A36" s="42"/>
      <c r="B36" s="1"/>
      <c r="C36" s="1"/>
      <c r="D36" s="1"/>
      <c r="E36" s="1"/>
      <c r="F36" s="41"/>
    </row>
    <row r="39" spans="1:6">
      <c r="A39" t="s">
        <v>112</v>
      </c>
    </row>
    <row r="41" spans="1:6">
      <c r="A41" t="s">
        <v>73</v>
      </c>
    </row>
    <row r="43" spans="1:6">
      <c r="A43" s="3" t="s">
        <v>136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4"/>
  <sheetViews>
    <sheetView tabSelected="1" topLeftCell="A22" workbookViewId="0">
      <selection activeCell="C46" sqref="C46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27" t="s">
        <v>96</v>
      </c>
      <c r="B1" s="127"/>
    </row>
    <row r="2" spans="1:4">
      <c r="A2" s="128" t="s">
        <v>105</v>
      </c>
      <c r="B2" s="128"/>
    </row>
    <row r="3" spans="1:4">
      <c r="A3" s="128" t="s">
        <v>122</v>
      </c>
      <c r="B3" s="128"/>
    </row>
    <row r="5" spans="1:4">
      <c r="A5" s="165"/>
      <c r="B5" s="179" t="s">
        <v>1</v>
      </c>
      <c r="C5" s="221" t="s">
        <v>108</v>
      </c>
      <c r="D5" s="222"/>
    </row>
    <row r="6" spans="1:4" ht="15.75" thickBot="1">
      <c r="A6" s="163" t="s">
        <v>0</v>
      </c>
      <c r="B6" s="184"/>
      <c r="C6" s="201" t="s">
        <v>123</v>
      </c>
      <c r="D6" s="164" t="s">
        <v>114</v>
      </c>
    </row>
    <row r="7" spans="1:4" ht="22.5">
      <c r="A7" s="30" t="s">
        <v>55</v>
      </c>
      <c r="B7" s="133"/>
      <c r="C7" s="18"/>
      <c r="D7" s="146"/>
    </row>
    <row r="8" spans="1:4" ht="15" customHeight="1">
      <c r="A8" s="19" t="s">
        <v>56</v>
      </c>
      <c r="B8" s="92"/>
      <c r="C8" s="145">
        <v>20107279</v>
      </c>
      <c r="D8" s="158">
        <v>52445315</v>
      </c>
    </row>
    <row r="9" spans="1:4">
      <c r="A9" s="56" t="s">
        <v>57</v>
      </c>
      <c r="B9" s="180"/>
      <c r="C9" s="9"/>
      <c r="D9" s="149"/>
    </row>
    <row r="10" spans="1:4" ht="18" customHeight="1">
      <c r="A10" s="22" t="s">
        <v>86</v>
      </c>
      <c r="B10" s="13">
        <v>5</v>
      </c>
      <c r="C10" s="210">
        <v>4439632</v>
      </c>
      <c r="D10" s="205">
        <v>3936052</v>
      </c>
    </row>
    <row r="11" spans="1:4" ht="17.25" customHeight="1">
      <c r="A11" s="22" t="s">
        <v>89</v>
      </c>
      <c r="B11" s="13"/>
      <c r="C11" s="210">
        <v>6562</v>
      </c>
      <c r="D11" s="205">
        <v>171951</v>
      </c>
    </row>
    <row r="12" spans="1:4" ht="22.5">
      <c r="A12" s="22" t="s">
        <v>78</v>
      </c>
      <c r="B12" s="13"/>
      <c r="C12" s="211">
        <v>-832317</v>
      </c>
      <c r="D12" s="205">
        <v>533449</v>
      </c>
    </row>
    <row r="13" spans="1:4" ht="22.5" customHeight="1">
      <c r="A13" s="22" t="s">
        <v>97</v>
      </c>
      <c r="B13" s="13">
        <v>6</v>
      </c>
      <c r="C13" s="211">
        <v>184786</v>
      </c>
      <c r="D13" s="205">
        <v>230307</v>
      </c>
    </row>
    <row r="14" spans="1:4">
      <c r="A14" s="22" t="s">
        <v>40</v>
      </c>
      <c r="B14" s="13">
        <v>14</v>
      </c>
      <c r="C14" s="211">
        <v>-6876546</v>
      </c>
      <c r="D14" s="206">
        <v>-28741740</v>
      </c>
    </row>
    <row r="15" spans="1:4">
      <c r="A15" s="22" t="s">
        <v>41</v>
      </c>
      <c r="B15" s="13">
        <v>15</v>
      </c>
      <c r="C15" s="210">
        <v>10416900</v>
      </c>
      <c r="D15" s="205">
        <v>2590152</v>
      </c>
    </row>
    <row r="16" spans="1:4" ht="15.75" thickBot="1">
      <c r="A16" s="22" t="s">
        <v>58</v>
      </c>
      <c r="B16" s="136"/>
      <c r="C16" s="211">
        <v>3153986</v>
      </c>
      <c r="D16" s="205">
        <v>281446</v>
      </c>
    </row>
    <row r="17" spans="1:4">
      <c r="A17" s="57"/>
      <c r="B17" s="181"/>
      <c r="C17" s="67"/>
      <c r="D17" s="157"/>
    </row>
    <row r="18" spans="1:4" ht="22.5" customHeight="1">
      <c r="A18" s="19" t="s">
        <v>59</v>
      </c>
      <c r="B18" s="92"/>
      <c r="C18" s="145">
        <f>SUM(C8:C17)</f>
        <v>30600282</v>
      </c>
      <c r="D18" s="212">
        <f>SUM(D8:D17)</f>
        <v>31446932</v>
      </c>
    </row>
    <row r="19" spans="1:4">
      <c r="A19" s="22" t="s">
        <v>75</v>
      </c>
      <c r="B19" s="13"/>
      <c r="C19" s="12">
        <v>1245631</v>
      </c>
      <c r="D19" s="206">
        <v>-1778007</v>
      </c>
    </row>
    <row r="20" spans="1:4" ht="16.5" customHeight="1">
      <c r="A20" s="22" t="s">
        <v>76</v>
      </c>
      <c r="B20" s="13">
        <v>6</v>
      </c>
      <c r="C20" s="12">
        <v>-9852614</v>
      </c>
      <c r="D20" s="206">
        <v>-4718295</v>
      </c>
    </row>
    <row r="21" spans="1:4" ht="17.25" customHeight="1">
      <c r="A21" s="22" t="s">
        <v>77</v>
      </c>
      <c r="B21" s="13">
        <v>10</v>
      </c>
      <c r="C21" s="12">
        <v>-7425019</v>
      </c>
      <c r="D21" s="205">
        <v>2624566</v>
      </c>
    </row>
    <row r="22" spans="1:4" ht="15.75" thickBot="1">
      <c r="A22" s="23"/>
      <c r="B22" s="182"/>
      <c r="C22" s="65"/>
      <c r="D22" s="159"/>
    </row>
    <row r="23" spans="1:4" ht="22.5">
      <c r="A23" s="30" t="s">
        <v>60</v>
      </c>
      <c r="B23" s="133"/>
      <c r="C23" s="118">
        <f>SUM(C18:C22)</f>
        <v>14568280</v>
      </c>
      <c r="D23" s="160">
        <f>SUM(D18:D22)</f>
        <v>27575196</v>
      </c>
    </row>
    <row r="24" spans="1:4">
      <c r="A24" s="22" t="s">
        <v>61</v>
      </c>
      <c r="B24" s="13"/>
      <c r="C24" s="12">
        <v>-3943740</v>
      </c>
      <c r="D24" s="206">
        <v>-4601536</v>
      </c>
    </row>
    <row r="25" spans="1:4">
      <c r="A25" s="22" t="s">
        <v>87</v>
      </c>
      <c r="B25" s="13"/>
      <c r="C25" s="12">
        <v>-117951</v>
      </c>
      <c r="D25" s="206">
        <v>-66187</v>
      </c>
    </row>
    <row r="26" spans="1:4">
      <c r="A26" s="22" t="s">
        <v>62</v>
      </c>
      <c r="B26" s="13"/>
      <c r="C26" s="11">
        <v>93183</v>
      </c>
      <c r="D26" s="206">
        <v>67441</v>
      </c>
    </row>
    <row r="27" spans="1:4">
      <c r="A27" s="22" t="s">
        <v>63</v>
      </c>
      <c r="B27" s="13"/>
      <c r="C27" s="12">
        <v>-1810204</v>
      </c>
      <c r="D27" s="206">
        <v>-97181</v>
      </c>
    </row>
    <row r="28" spans="1:4" ht="15.75" thickBot="1">
      <c r="A28" s="23"/>
      <c r="B28" s="182"/>
      <c r="C28" s="68"/>
      <c r="D28" s="159"/>
    </row>
    <row r="29" spans="1:4" ht="22.5" customHeight="1" thickBot="1">
      <c r="A29" s="30" t="s">
        <v>64</v>
      </c>
      <c r="B29" s="183"/>
      <c r="C29" s="147">
        <f>SUM(C23:C28)</f>
        <v>8789568</v>
      </c>
      <c r="D29" s="161">
        <f>SUM(D23:D28)</f>
        <v>22877733</v>
      </c>
    </row>
    <row r="30" spans="1:4" ht="23.25" thickBot="1">
      <c r="A30" s="72" t="s">
        <v>65</v>
      </c>
      <c r="B30" s="178"/>
      <c r="C30" s="73"/>
      <c r="D30" s="162"/>
    </row>
    <row r="31" spans="1:4" ht="15" customHeight="1">
      <c r="A31" s="58" t="s">
        <v>66</v>
      </c>
      <c r="B31" s="174"/>
      <c r="C31" s="12">
        <v>-18608860</v>
      </c>
      <c r="D31" s="206">
        <v>-15701867</v>
      </c>
    </row>
    <row r="32" spans="1:4" ht="15" hidden="1" customHeight="1">
      <c r="A32" s="200" t="s">
        <v>109</v>
      </c>
      <c r="B32" s="174"/>
      <c r="C32" s="12" t="s">
        <v>53</v>
      </c>
      <c r="D32" s="206" t="s">
        <v>53</v>
      </c>
    </row>
    <row r="33" spans="1:4">
      <c r="A33" s="44" t="s">
        <v>6</v>
      </c>
      <c r="B33" s="175">
        <v>7</v>
      </c>
      <c r="C33" s="12">
        <v>-4501900</v>
      </c>
      <c r="D33" s="206">
        <v>-2078111</v>
      </c>
    </row>
    <row r="34" spans="1:4">
      <c r="A34" s="44" t="s">
        <v>67</v>
      </c>
      <c r="B34" s="175"/>
      <c r="C34" s="11">
        <v>5392731</v>
      </c>
      <c r="D34" s="206">
        <v>2229</v>
      </c>
    </row>
    <row r="35" spans="1:4" ht="15.75" thickBot="1">
      <c r="A35" s="153"/>
      <c r="B35" s="176"/>
      <c r="C35" s="68"/>
      <c r="D35" s="154"/>
    </row>
    <row r="36" spans="1:4" ht="22.5" customHeight="1" thickBot="1">
      <c r="A36" s="19" t="s">
        <v>98</v>
      </c>
      <c r="B36" s="171"/>
      <c r="C36" s="69">
        <f>SUM(C31:C35)</f>
        <v>-17718029</v>
      </c>
      <c r="D36" s="152">
        <f>SUM(D31:D35)</f>
        <v>-17777749</v>
      </c>
    </row>
    <row r="37" spans="1:4" ht="15" customHeight="1">
      <c r="A37" s="213" t="s">
        <v>68</v>
      </c>
      <c r="B37" s="214"/>
      <c r="C37" s="18"/>
      <c r="D37" s="70"/>
    </row>
    <row r="38" spans="1:4" ht="15" customHeight="1">
      <c r="A38" s="13" t="s">
        <v>20</v>
      </c>
      <c r="B38" s="216">
        <v>9</v>
      </c>
      <c r="C38" s="11">
        <v>18694191</v>
      </c>
      <c r="D38" s="215" t="s">
        <v>53</v>
      </c>
    </row>
    <row r="39" spans="1:4" hidden="1">
      <c r="A39" s="44" t="s">
        <v>69</v>
      </c>
      <c r="B39" s="175"/>
      <c r="C39" s="12" t="s">
        <v>53</v>
      </c>
      <c r="D39" s="206" t="s">
        <v>53</v>
      </c>
    </row>
    <row r="40" spans="1:4">
      <c r="A40" s="44" t="s">
        <v>70</v>
      </c>
      <c r="B40" s="175"/>
      <c r="C40" s="12">
        <v>-143</v>
      </c>
      <c r="D40" s="206">
        <v>-708336</v>
      </c>
    </row>
    <row r="41" spans="1:4">
      <c r="A41" s="44" t="s">
        <v>88</v>
      </c>
      <c r="B41" s="175"/>
      <c r="C41" s="12">
        <v>-1072060</v>
      </c>
      <c r="D41" s="206">
        <v>-957850</v>
      </c>
    </row>
    <row r="42" spans="1:4" ht="15.75" thickBot="1">
      <c r="A42" s="23"/>
      <c r="B42" s="173"/>
      <c r="C42" s="65"/>
      <c r="D42" s="71"/>
    </row>
    <row r="43" spans="1:4" ht="22.5" customHeight="1" thickBot="1">
      <c r="A43" s="59" t="s">
        <v>71</v>
      </c>
      <c r="B43" s="177"/>
      <c r="C43" s="102">
        <f>SUM(C38:C42)</f>
        <v>17621988</v>
      </c>
      <c r="D43" s="103">
        <f>SUM(D38:D42)</f>
        <v>-1666186</v>
      </c>
    </row>
    <row r="44" spans="1:4" ht="22.5" customHeight="1">
      <c r="A44" s="22" t="s">
        <v>72</v>
      </c>
      <c r="B44" s="172"/>
      <c r="C44" s="104"/>
      <c r="D44" s="101"/>
    </row>
    <row r="45" spans="1:4" ht="22.5">
      <c r="A45" s="92" t="s">
        <v>99</v>
      </c>
      <c r="B45" s="92"/>
      <c r="C45" s="100">
        <f>C43+C44+C36+C29</f>
        <v>8693527</v>
      </c>
      <c r="D45" s="151">
        <f>D43+D44+D36+D29</f>
        <v>3433798</v>
      </c>
    </row>
    <row r="46" spans="1:4" ht="22.5" customHeight="1">
      <c r="A46" s="13" t="s">
        <v>103</v>
      </c>
      <c r="B46" s="13"/>
      <c r="C46" s="105">
        <v>5437416</v>
      </c>
      <c r="D46" s="106">
        <v>2057920</v>
      </c>
    </row>
    <row r="47" spans="1:4" ht="22.5" customHeight="1" thickBot="1">
      <c r="A47" s="45" t="s">
        <v>104</v>
      </c>
      <c r="B47" s="178"/>
      <c r="C47" s="108">
        <f>C45+C46</f>
        <v>14130943</v>
      </c>
      <c r="D47" s="107">
        <f>D45+D46</f>
        <v>5491718</v>
      </c>
    </row>
    <row r="50" spans="1:2">
      <c r="A50" t="s">
        <v>112</v>
      </c>
    </row>
    <row r="52" spans="1:2">
      <c r="A52" t="s">
        <v>73</v>
      </c>
    </row>
    <row r="54" spans="1:2">
      <c r="A54" s="3" t="s">
        <v>137</v>
      </c>
      <c r="B54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2024-08-06T08:49:33Z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