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0730" windowHeight="11760" activeTab="3"/>
  </bookViews>
  <sheets>
    <sheet name="ФО1" sheetId="1" r:id="rId1"/>
    <sheet name="ФО2" sheetId="2" r:id="rId2"/>
    <sheet name="ФО4" sheetId="3" r:id="rId3"/>
    <sheet name="ФО3" sheetId="4" r:id="rId4"/>
  </sheets>
  <definedNames>
    <definedName name="OLE_LINK13" localSheetId="1">ФО2!$A$8</definedName>
    <definedName name="OLE_LINK2" localSheetId="0">ФО1!$A$8</definedName>
  </definedNames>
  <calcPr calcId="145621"/>
</workbook>
</file>

<file path=xl/calcChain.xml><?xml version="1.0" encoding="utf-8"?>
<calcChain xmlns="http://schemas.openxmlformats.org/spreadsheetml/2006/main">
  <c r="F37" i="3" l="1"/>
  <c r="F40" i="3" s="1"/>
  <c r="E37" i="3"/>
  <c r="E40" i="3" s="1"/>
  <c r="C43" i="4" l="1"/>
  <c r="D18" i="1" l="1"/>
  <c r="D27" i="1"/>
  <c r="D37" i="1"/>
  <c r="D51" i="1"/>
  <c r="D62" i="1"/>
  <c r="D29" i="1" l="1"/>
  <c r="D64" i="1"/>
  <c r="D66" i="1" s="1"/>
  <c r="C36" i="4"/>
  <c r="D36" i="4"/>
  <c r="D54" i="4" s="1"/>
  <c r="C51" i="4"/>
  <c r="D51" i="4"/>
  <c r="D43" i="4"/>
  <c r="F62" i="1"/>
  <c r="F51" i="1"/>
  <c r="F18" i="1"/>
  <c r="F27" i="1"/>
  <c r="F37" i="1"/>
  <c r="D57" i="4" l="1"/>
  <c r="C54" i="4"/>
  <c r="C57" i="4" s="1"/>
  <c r="F64" i="1"/>
  <c r="F66" i="1" s="1"/>
  <c r="F29" i="1"/>
  <c r="F24" i="3"/>
  <c r="F27" i="3" s="1"/>
  <c r="E24" i="3"/>
  <c r="E27" i="3" s="1"/>
  <c r="D24" i="3"/>
  <c r="D27" i="3" s="1"/>
  <c r="D13" i="2"/>
  <c r="D21" i="2" s="1"/>
  <c r="D27" i="2" s="1"/>
  <c r="D32" i="2" s="1"/>
  <c r="D38" i="2" s="1"/>
  <c r="C13" i="2"/>
  <c r="C21" i="2" s="1"/>
  <c r="C27" i="2" s="1"/>
  <c r="C32" i="2" s="1"/>
  <c r="C38" i="2" s="1"/>
</calcChain>
</file>

<file path=xl/sharedStrings.xml><?xml version="1.0" encoding="utf-8"?>
<sst xmlns="http://schemas.openxmlformats.org/spreadsheetml/2006/main" count="188" uniqueCount="142">
  <si>
    <t>В тысячах казахстанских тенге</t>
  </si>
  <si>
    <t>Прим.</t>
  </si>
  <si>
    <t>АКТИВЫ</t>
  </si>
  <si>
    <t xml:space="preserve">Внеоборотные активы </t>
  </si>
  <si>
    <t xml:space="preserve">Основные средства </t>
  </si>
  <si>
    <t>Нематериальные активы</t>
  </si>
  <si>
    <t>Инвестиции в долевые инструменты</t>
  </si>
  <si>
    <t>Займы выданные</t>
  </si>
  <si>
    <t xml:space="preserve">Прочие внеоборотные активы </t>
  </si>
  <si>
    <t xml:space="preserve">Итого внеоборотные активы </t>
  </si>
  <si>
    <t>Оборотные активы</t>
  </si>
  <si>
    <t xml:space="preserve">Товарно-материальные запасы </t>
  </si>
  <si>
    <t>Торговая и прочая дебиторская задолженность</t>
  </si>
  <si>
    <t>Предоплаты по текущему подоходному налогу</t>
  </si>
  <si>
    <t>Денежные средства и денежные эквиваленты</t>
  </si>
  <si>
    <t xml:space="preserve">Итого оборотные активы </t>
  </si>
  <si>
    <t>ИТОГО АКТИВЫ</t>
  </si>
  <si>
    <t xml:space="preserve">КАПИТАЛ </t>
  </si>
  <si>
    <t xml:space="preserve">Акционерный капитал </t>
  </si>
  <si>
    <t>Дополнительный оплаченный капитал</t>
  </si>
  <si>
    <t>Прочие резервы</t>
  </si>
  <si>
    <t>Нераспределенная прибыль</t>
  </si>
  <si>
    <t>ИТОГО КАПИТАЛ</t>
  </si>
  <si>
    <t>ОБЯЗАТЕЛЬСТВА</t>
  </si>
  <si>
    <t>Долгосрочные обязательства</t>
  </si>
  <si>
    <t>Займы полученные</t>
  </si>
  <si>
    <t>Финансовые гарантии</t>
  </si>
  <si>
    <t>Финансовая аренда</t>
  </si>
  <si>
    <t>Торговая и прочая кредиторская задолженность</t>
  </si>
  <si>
    <t>Резервы под обязательства по ликвидации</t>
  </si>
  <si>
    <t>и восстановлению горнорудных активов</t>
  </si>
  <si>
    <t>Обязательства по вознаграждениям работникам</t>
  </si>
  <si>
    <t>Обязательства по привилегированным акциям</t>
  </si>
  <si>
    <t xml:space="preserve">Обязательства по отсроченному подоходному налогу </t>
  </si>
  <si>
    <t>Итого долгосрочные обязательства</t>
  </si>
  <si>
    <t>Краткосрочные обязательства</t>
  </si>
  <si>
    <t>Текущий подоходный налог к уплате</t>
  </si>
  <si>
    <t>Дивиденды к выплате</t>
  </si>
  <si>
    <t>Итого краткосрочные обязательства</t>
  </si>
  <si>
    <t>ИТОГО ОБЯЗАТЕЛЬСТВА</t>
  </si>
  <si>
    <t>ИТОГО ОБЯЗАТЕЛЬСТВА И КАПИТАЛ</t>
  </si>
  <si>
    <t>____________________________</t>
  </si>
  <si>
    <t>_________________________</t>
  </si>
  <si>
    <t xml:space="preserve">Президент </t>
  </si>
  <si>
    <t>Главный бухгалтер</t>
  </si>
  <si>
    <t>Выручка</t>
  </si>
  <si>
    <t xml:space="preserve">Себестоимость реализации </t>
  </si>
  <si>
    <t>Валовая прибыль</t>
  </si>
  <si>
    <t>Прочие операционные доходы</t>
  </si>
  <si>
    <t>Прочие операционные расходы</t>
  </si>
  <si>
    <t>Расходы по реализации</t>
  </si>
  <si>
    <t>Общие и административные расходы</t>
  </si>
  <si>
    <t>Прибыль от основной деятельности</t>
  </si>
  <si>
    <t>Финансовые доходы</t>
  </si>
  <si>
    <t>Финансовые расходы</t>
  </si>
  <si>
    <t>Прибыль до налогообложения</t>
  </si>
  <si>
    <t>Расход по подоходному налогу</t>
  </si>
  <si>
    <t>Прибыль за отчётный период</t>
  </si>
  <si>
    <t>Прочий совокупный доход</t>
  </si>
  <si>
    <t>Совокупный доход за отчётный период</t>
  </si>
  <si>
    <t xml:space="preserve">В тысячах казахстанских тенге </t>
  </si>
  <si>
    <t>Акционерный капитал</t>
  </si>
  <si>
    <t>Дополни-тельный оплаченный капитал</t>
  </si>
  <si>
    <t>Нераспре-деленная прибыль</t>
  </si>
  <si>
    <t>Итого</t>
  </si>
  <si>
    <t>капитал</t>
  </si>
  <si>
    <t xml:space="preserve">Остаток на 31 декабря 2017 года </t>
  </si>
  <si>
    <t>Переход на МСФО 9</t>
  </si>
  <si>
    <t>-</t>
  </si>
  <si>
    <t>--</t>
  </si>
  <si>
    <t xml:space="preserve">Прибыль за отчетный период </t>
  </si>
  <si>
    <t>Прочий совокупный доход за отчетный период</t>
  </si>
  <si>
    <t xml:space="preserve">Совокупный доход за отчетный период  </t>
  </si>
  <si>
    <t>Прибыль за отчетный период</t>
  </si>
  <si>
    <t>Совокупный доход за отчетный период</t>
  </si>
  <si>
    <t>Движение денежных средств по операционной деятельности:</t>
  </si>
  <si>
    <t xml:space="preserve">Прибыль до налогообложения </t>
  </si>
  <si>
    <t>Поправки на:</t>
  </si>
  <si>
    <t>Износ основных средств и нематериальных активов</t>
  </si>
  <si>
    <t>Восстановление убытка от обесценения основных средств</t>
  </si>
  <si>
    <t>Убыток от выбытия ОС и НМА</t>
  </si>
  <si>
    <t>Резервы на обесценение сырья и материалов</t>
  </si>
  <si>
    <t>Резервы под ожидаемые кредитные убытки по торговой и прочей дебиторской задолженности</t>
  </si>
  <si>
    <t>Курсовая разница от операционной деятельности</t>
  </si>
  <si>
    <t>Прочие</t>
  </si>
  <si>
    <t>Движение денежных средств по операционной деятельности до изменений оборотного капитала</t>
  </si>
  <si>
    <t>Денежные средства, полученных от операционной деятельности:</t>
  </si>
  <si>
    <t>Вознаграждения работникам выплаченные</t>
  </si>
  <si>
    <t xml:space="preserve">Подоходный налог уплаченный </t>
  </si>
  <si>
    <t>Проценты полученные</t>
  </si>
  <si>
    <t>Проценты уплаченные</t>
  </si>
  <si>
    <t>Чистые денежные средства, полученные от операционной деятельности</t>
  </si>
  <si>
    <t>Движение денежных средств по инвестиционной деятельности:</t>
  </si>
  <si>
    <t>Приобретение основных средств и нематериальных активов</t>
  </si>
  <si>
    <t>Погашение займов выданных</t>
  </si>
  <si>
    <t>Чистые денежные средства, использованные в инвестиционной деятельности</t>
  </si>
  <si>
    <t>Движение денежных средств по финансовой деятельности:</t>
  </si>
  <si>
    <t>Погашение займов полученных</t>
  </si>
  <si>
    <t xml:space="preserve">Дивиденды уплаченные </t>
  </si>
  <si>
    <t>Чистые денежные средства использованные в финансовой деятельности</t>
  </si>
  <si>
    <t>Влияние изменений обменного курса на денежные средства и денежные эквиваленты</t>
  </si>
  <si>
    <t>Чистое увеличение денежных средств и денежных эквивалентов</t>
  </si>
  <si>
    <t>Денежные средства и денежные эквиваленты на начало отчетного периода</t>
  </si>
  <si>
    <t>Денежные средства и денежные эквиваленты на конец отчетного периода</t>
  </si>
  <si>
    <t>Вид деятельности организации: Добыча и реализация каменного угля</t>
  </si>
  <si>
    <t>ОКПО 39782094</t>
  </si>
  <si>
    <t>Главный бухгалтер: Лысенко Вадим Петрович</t>
  </si>
  <si>
    <t>30 июня 2019 г.</t>
  </si>
  <si>
    <r>
      <t xml:space="preserve">Наименование организации: </t>
    </r>
    <r>
      <rPr>
        <b/>
        <sz val="11"/>
        <color theme="1"/>
        <rFont val="Calibri"/>
        <family val="2"/>
        <charset val="204"/>
        <scheme val="minor"/>
      </rPr>
      <t>АО "Шубарколь Комир"</t>
    </r>
  </si>
  <si>
    <r>
      <t xml:space="preserve">Наименование организации : </t>
    </r>
    <r>
      <rPr>
        <b/>
        <sz val="11"/>
        <color theme="1"/>
        <rFont val="Calibri"/>
        <family val="2"/>
        <charset val="204"/>
        <scheme val="minor"/>
      </rPr>
      <t>АО Шубарколь комир</t>
    </r>
  </si>
  <si>
    <t>Вадим Лысенко</t>
  </si>
  <si>
    <t>Базовая прибыль на акцию за период</t>
  </si>
  <si>
    <t>Увеличение денежных средств с ограничением по снятию</t>
  </si>
  <si>
    <t>Рустам Ибрагимов</t>
  </si>
  <si>
    <t>Руководитель: Ибрагимов Рустам Сухрабович</t>
  </si>
  <si>
    <t>Финансовые активы,учитываемые по справедливой ст-ти</t>
  </si>
  <si>
    <t>Изменение товарно-материальных запасов</t>
  </si>
  <si>
    <t xml:space="preserve">Изменение торговой и прочей дебиторской задолженности </t>
  </si>
  <si>
    <t xml:space="preserve">Изменение торговой и прочей кредиторской задолженности </t>
  </si>
  <si>
    <t>Приобретение доли в ассоциированном предприятии</t>
  </si>
  <si>
    <t>Консолидированный отчет о совокупном доходе</t>
  </si>
  <si>
    <t xml:space="preserve"> Консолидированный отчет об изменениях в капитале</t>
  </si>
  <si>
    <t>Консолидированный  отчет о движении денежных средств (косвенный метод)</t>
  </si>
  <si>
    <t>Вознаграждения работникам</t>
  </si>
  <si>
    <t>Консолидированный бухгалтерский баланс по состоянию на 31 марта 2020 г.</t>
  </si>
  <si>
    <t>31  марта 2020 г.</t>
  </si>
  <si>
    <t xml:space="preserve"> 31 декабря 2019 г.</t>
  </si>
  <si>
    <t>за квартал, закончившийся 31 марта 2020 года</t>
  </si>
  <si>
    <t>31 марта 2020 г.</t>
  </si>
  <si>
    <t xml:space="preserve">За три месяца, закончившихся </t>
  </si>
  <si>
    <t>31  марта 2019 г.</t>
  </si>
  <si>
    <t xml:space="preserve">          за квартал, закончившийся  31 марта 2020 года</t>
  </si>
  <si>
    <t xml:space="preserve">Остаток на 31 марта 2019 года </t>
  </si>
  <si>
    <t xml:space="preserve">Остаток на 1 января 2019 года </t>
  </si>
  <si>
    <t xml:space="preserve">Остаток на 31 декабря 2019 года </t>
  </si>
  <si>
    <t>Остаток на 31 марта 2020 года</t>
  </si>
  <si>
    <t>за квартал, закончившийся 31 марта 2020  года</t>
  </si>
  <si>
    <t>31 марта 2019 г.</t>
  </si>
  <si>
    <t>2.49</t>
  </si>
  <si>
    <t xml:space="preserve"> 14 мая 2020 года </t>
  </si>
  <si>
    <t>14 мая 2020 г.</t>
  </si>
  <si>
    <t>3.00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</si>
</sst>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_);_(@_)"/>
  </numFmts>
  <fonts count="14" x14ac:knownFonts="1">
    <font>
      <sz val="11"/>
      <color theme="1"/>
      <name val="Calibri"/>
      <family val="2"/>
      <charset val="1"/>
      <scheme val="minor"/>
    </font>
    <font>
      <sz val="10"/>
      <color theme="1"/>
      <name val="Calibri"/>
      <family val="2"/>
      <charset val="204"/>
      <scheme val="minor"/>
    </font>
    <font>
      <i/>
      <sz val="8"/>
      <color theme="1"/>
      <name val="Arial"/>
      <family val="2"/>
      <charset val="204"/>
    </font>
    <font>
      <i/>
      <sz val="7.5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6"/>
      <color theme="1"/>
      <name val="Arial"/>
      <family val="2"/>
      <charset val="204"/>
    </font>
    <font>
      <b/>
      <sz val="6"/>
      <color theme="1"/>
      <name val="Arial"/>
      <family val="2"/>
      <charset val="204"/>
    </font>
    <font>
      <i/>
      <sz val="6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231">
    <xf numFmtId="0" fontId="0" fillId="0" borderId="0" xfId="0"/>
    <xf numFmtId="0" fontId="4" fillId="0" borderId="1" xfId="0" applyFont="1" applyBorder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horizontal="justify" vertical="center"/>
    </xf>
    <xf numFmtId="0" fontId="5" fillId="0" borderId="0" xfId="0" applyFont="1" applyAlignment="1">
      <alignment vertical="center"/>
    </xf>
    <xf numFmtId="0" fontId="4" fillId="0" borderId="2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4" fillId="0" borderId="4" xfId="0" applyFont="1" applyBorder="1" applyAlignment="1">
      <alignment horizontal="right" vertical="center" wrapText="1"/>
    </xf>
    <xf numFmtId="0" fontId="10" fillId="0" borderId="0" xfId="0" applyFont="1"/>
    <xf numFmtId="3" fontId="4" fillId="0" borderId="0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7" fillId="0" borderId="4" xfId="0" applyFont="1" applyBorder="1" applyAlignment="1">
      <alignment horizontal="right" vertical="center" wrapText="1"/>
    </xf>
    <xf numFmtId="0" fontId="6" fillId="0" borderId="4" xfId="0" applyFont="1" applyBorder="1" applyAlignment="1">
      <alignment horizontal="center" vertical="center" wrapText="1"/>
    </xf>
    <xf numFmtId="3" fontId="6" fillId="0" borderId="4" xfId="0" applyNumberFormat="1" applyFont="1" applyBorder="1" applyAlignment="1">
      <alignment horizontal="right" vertical="center" wrapText="1"/>
    </xf>
    <xf numFmtId="164" fontId="12" fillId="0" borderId="4" xfId="1" applyNumberFormat="1" applyFont="1" applyBorder="1" applyAlignment="1">
      <alignment horizontal="right" vertical="center"/>
    </xf>
    <xf numFmtId="0" fontId="6" fillId="0" borderId="4" xfId="0" applyFont="1" applyBorder="1" applyAlignment="1">
      <alignment vertical="center" wrapText="1"/>
    </xf>
    <xf numFmtId="164" fontId="12" fillId="0" borderId="12" xfId="1" applyNumberFormat="1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 wrapText="1"/>
    </xf>
    <xf numFmtId="3" fontId="4" fillId="0" borderId="12" xfId="0" applyNumberFormat="1" applyFont="1" applyBorder="1" applyAlignment="1">
      <alignment horizontal="right" vertical="center" wrapText="1" indent="1"/>
    </xf>
    <xf numFmtId="0" fontId="6" fillId="0" borderId="12" xfId="0" applyFont="1" applyBorder="1" applyAlignment="1">
      <alignment horizontal="right" vertical="center" wrapText="1"/>
    </xf>
    <xf numFmtId="3" fontId="4" fillId="0" borderId="12" xfId="0" applyNumberFormat="1" applyFont="1" applyBorder="1" applyAlignment="1">
      <alignment horizontal="right" vertical="center" wrapText="1"/>
    </xf>
    <xf numFmtId="0" fontId="4" fillId="0" borderId="15" xfId="0" applyFont="1" applyBorder="1" applyAlignment="1">
      <alignment horizontal="right" vertical="center" wrapText="1"/>
    </xf>
    <xf numFmtId="0" fontId="4" fillId="0" borderId="16" xfId="0" applyFont="1" applyBorder="1" applyAlignment="1">
      <alignment horizontal="right" vertical="center" wrapText="1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6" fillId="0" borderId="17" xfId="0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7" fillId="0" borderId="20" xfId="0" applyFont="1" applyBorder="1" applyAlignment="1">
      <alignment horizontal="right" vertical="center" wrapText="1"/>
    </xf>
    <xf numFmtId="3" fontId="4" fillId="0" borderId="18" xfId="0" applyNumberFormat="1" applyFont="1" applyBorder="1" applyAlignment="1">
      <alignment horizontal="right" vertical="center" wrapText="1"/>
    </xf>
    <xf numFmtId="0" fontId="8" fillId="0" borderId="19" xfId="0" applyFont="1" applyBorder="1" applyAlignment="1">
      <alignment vertical="center" wrapText="1"/>
    </xf>
    <xf numFmtId="0" fontId="8" fillId="0" borderId="2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 wrapText="1"/>
    </xf>
    <xf numFmtId="0" fontId="6" fillId="0" borderId="18" xfId="0" applyFont="1" applyBorder="1" applyAlignment="1">
      <alignment horizontal="right" vertical="center" wrapText="1"/>
    </xf>
    <xf numFmtId="0" fontId="4" fillId="0" borderId="23" xfId="0" applyFont="1" applyBorder="1" applyAlignment="1">
      <alignment vertical="center" wrapText="1"/>
    </xf>
    <xf numFmtId="3" fontId="4" fillId="0" borderId="24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right" vertical="center" wrapText="1"/>
    </xf>
    <xf numFmtId="0" fontId="4" fillId="0" borderId="24" xfId="0" applyFont="1" applyBorder="1" applyAlignment="1">
      <alignment horizontal="right" vertical="center" wrapText="1"/>
    </xf>
    <xf numFmtId="0" fontId="4" fillId="0" borderId="26" xfId="0" applyFont="1" applyBorder="1" applyAlignment="1">
      <alignment horizontal="right" vertical="center" wrapText="1"/>
    </xf>
    <xf numFmtId="0" fontId="4" fillId="0" borderId="21" xfId="0" applyFont="1" applyBorder="1" applyAlignment="1">
      <alignment vertical="center" wrapText="1"/>
    </xf>
    <xf numFmtId="0" fontId="4" fillId="0" borderId="22" xfId="0" applyFont="1" applyBorder="1" applyAlignment="1">
      <alignment horizontal="right" vertical="center" wrapText="1"/>
    </xf>
    <xf numFmtId="0" fontId="6" fillId="0" borderId="19" xfId="0" applyFont="1" applyBorder="1" applyAlignment="1">
      <alignment vertical="center" wrapText="1"/>
    </xf>
    <xf numFmtId="0" fontId="6" fillId="0" borderId="20" xfId="0" applyFont="1" applyBorder="1" applyAlignment="1">
      <alignment horizontal="right" vertical="center" wrapText="1"/>
    </xf>
    <xf numFmtId="164" fontId="13" fillId="0" borderId="0" xfId="1" applyNumberFormat="1" applyFont="1" applyBorder="1" applyAlignment="1">
      <alignment horizontal="right" vertical="center"/>
    </xf>
    <xf numFmtId="0" fontId="4" fillId="0" borderId="21" xfId="0" applyFont="1" applyBorder="1" applyAlignment="1">
      <alignment horizontal="right" vertical="center" wrapText="1"/>
    </xf>
    <xf numFmtId="0" fontId="4" fillId="0" borderId="20" xfId="0" applyFont="1" applyBorder="1" applyAlignment="1">
      <alignment horizontal="right" vertical="center" wrapText="1"/>
    </xf>
    <xf numFmtId="0" fontId="4" fillId="0" borderId="19" xfId="0" applyFont="1" applyBorder="1" applyAlignment="1">
      <alignment vertical="center" wrapText="1"/>
    </xf>
    <xf numFmtId="0" fontId="4" fillId="0" borderId="3" xfId="0" applyFont="1" applyBorder="1" applyAlignment="1">
      <alignment horizontal="right" vertical="center" wrapText="1" indent="1"/>
    </xf>
    <xf numFmtId="3" fontId="6" fillId="0" borderId="27" xfId="0" applyNumberFormat="1" applyFont="1" applyBorder="1" applyAlignment="1">
      <alignment horizontal="right" vertical="center" wrapText="1"/>
    </xf>
    <xf numFmtId="164" fontId="12" fillId="0" borderId="27" xfId="1" applyNumberFormat="1" applyFont="1" applyBorder="1" applyAlignment="1">
      <alignment horizontal="right" vertical="center"/>
    </xf>
    <xf numFmtId="0" fontId="4" fillId="0" borderId="27" xfId="0" applyFont="1" applyBorder="1" applyAlignment="1">
      <alignment horizontal="right" vertical="center" wrapText="1"/>
    </xf>
    <xf numFmtId="3" fontId="4" fillId="0" borderId="28" xfId="0" applyNumberFormat="1" applyFont="1" applyBorder="1" applyAlignment="1">
      <alignment horizontal="right" vertical="center" wrapText="1" indent="1"/>
    </xf>
    <xf numFmtId="0" fontId="6" fillId="0" borderId="29" xfId="0" applyFont="1" applyBorder="1" applyAlignment="1">
      <alignment vertical="center" wrapText="1"/>
    </xf>
    <xf numFmtId="0" fontId="6" fillId="0" borderId="27" xfId="0" applyFont="1" applyBorder="1" applyAlignment="1">
      <alignment horizontal="right" vertical="center" wrapText="1"/>
    </xf>
    <xf numFmtId="3" fontId="4" fillId="0" borderId="28" xfId="0" applyNumberFormat="1" applyFont="1" applyBorder="1" applyAlignment="1">
      <alignment horizontal="right" vertical="center" wrapText="1"/>
    </xf>
    <xf numFmtId="0" fontId="6" fillId="0" borderId="21" xfId="0" applyFont="1" applyBorder="1" applyAlignment="1">
      <alignment vertical="center" wrapText="1"/>
    </xf>
    <xf numFmtId="0" fontId="4" fillId="0" borderId="30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right" vertical="center" wrapText="1"/>
    </xf>
    <xf numFmtId="0" fontId="4" fillId="0" borderId="32" xfId="0" applyFont="1" applyBorder="1" applyAlignment="1">
      <alignment horizontal="right" vertical="center" wrapText="1"/>
    </xf>
    <xf numFmtId="0" fontId="6" fillId="0" borderId="29" xfId="0" applyFont="1" applyBorder="1" applyAlignment="1">
      <alignment horizontal="left" vertical="center" wrapText="1"/>
    </xf>
    <xf numFmtId="0" fontId="6" fillId="0" borderId="33" xfId="0" applyFont="1" applyBorder="1" applyAlignment="1">
      <alignment vertical="center" wrapText="1"/>
    </xf>
    <xf numFmtId="0" fontId="6" fillId="0" borderId="34" xfId="0" applyFont="1" applyBorder="1" applyAlignment="1">
      <alignment horizontal="right" vertical="center" wrapText="1"/>
    </xf>
    <xf numFmtId="0" fontId="6" fillId="0" borderId="37" xfId="0" applyFont="1" applyBorder="1" applyAlignment="1">
      <alignment horizontal="right" vertical="center" wrapText="1"/>
    </xf>
    <xf numFmtId="3" fontId="6" fillId="0" borderId="37" xfId="0" applyNumberFormat="1" applyFont="1" applyBorder="1" applyAlignment="1">
      <alignment horizontal="right" vertical="center" wrapText="1"/>
    </xf>
    <xf numFmtId="164" fontId="12" fillId="0" borderId="37" xfId="1" applyNumberFormat="1" applyFont="1" applyBorder="1" applyAlignment="1">
      <alignment horizontal="right" vertical="center"/>
    </xf>
    <xf numFmtId="0" fontId="6" fillId="0" borderId="38" xfId="0" applyFont="1" applyBorder="1" applyAlignment="1">
      <alignment vertical="center" wrapText="1"/>
    </xf>
    <xf numFmtId="3" fontId="6" fillId="0" borderId="28" xfId="0" applyNumberFormat="1" applyFont="1" applyBorder="1" applyAlignment="1">
      <alignment horizontal="right" vertical="center" wrapText="1"/>
    </xf>
    <xf numFmtId="164" fontId="12" fillId="0" borderId="28" xfId="1" applyNumberFormat="1" applyFont="1" applyBorder="1" applyAlignment="1">
      <alignment horizontal="right" vertical="center"/>
    </xf>
    <xf numFmtId="3" fontId="6" fillId="0" borderId="27" xfId="0" applyNumberFormat="1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9" fillId="0" borderId="17" xfId="0" applyFont="1" applyBorder="1" applyAlignment="1">
      <alignment vertical="center" wrapText="1"/>
    </xf>
    <xf numFmtId="0" fontId="7" fillId="0" borderId="27" xfId="0" applyFont="1" applyBorder="1" applyAlignment="1">
      <alignment horizontal="right" vertical="center" wrapText="1"/>
    </xf>
    <xf numFmtId="0" fontId="8" fillId="0" borderId="23" xfId="0" applyFont="1" applyBorder="1" applyAlignment="1">
      <alignment vertical="center" wrapText="1"/>
    </xf>
    <xf numFmtId="0" fontId="6" fillId="0" borderId="39" xfId="0" applyFont="1" applyBorder="1" applyAlignment="1">
      <alignment vertical="center" wrapText="1"/>
    </xf>
    <xf numFmtId="164" fontId="13" fillId="0" borderId="27" xfId="1" applyNumberFormat="1" applyFont="1" applyBorder="1" applyAlignment="1">
      <alignment horizontal="right" vertical="center"/>
    </xf>
    <xf numFmtId="0" fontId="6" fillId="0" borderId="14" xfId="0" applyFont="1" applyBorder="1" applyAlignment="1">
      <alignment horizontal="center" vertical="center" wrapText="1"/>
    </xf>
    <xf numFmtId="3" fontId="4" fillId="0" borderId="32" xfId="0" applyNumberFormat="1" applyFont="1" applyBorder="1" applyAlignment="1">
      <alignment vertical="center" wrapText="1"/>
    </xf>
    <xf numFmtId="0" fontId="4" fillId="0" borderId="40" xfId="0" applyFont="1" applyBorder="1" applyAlignment="1">
      <alignment vertical="center" wrapText="1"/>
    </xf>
    <xf numFmtId="0" fontId="6" fillId="0" borderId="41" xfId="0" applyFont="1" applyBorder="1" applyAlignment="1">
      <alignment horizontal="right" vertical="center" wrapText="1"/>
    </xf>
    <xf numFmtId="0" fontId="6" fillId="0" borderId="42" xfId="0" applyFont="1" applyBorder="1" applyAlignment="1">
      <alignment vertical="center" wrapText="1"/>
    </xf>
    <xf numFmtId="0" fontId="6" fillId="0" borderId="25" xfId="0" applyFont="1" applyBorder="1" applyAlignment="1">
      <alignment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4" fillId="0" borderId="41" xfId="0" applyFont="1" applyBorder="1" applyAlignment="1">
      <alignment horizontal="right"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48" xfId="0" applyFont="1" applyBorder="1" applyAlignment="1">
      <alignment horizontal="right" vertical="center" wrapText="1"/>
    </xf>
    <xf numFmtId="0" fontId="4" fillId="0" borderId="49" xfId="0" applyFont="1" applyBorder="1" applyAlignment="1">
      <alignment horizontal="right" vertical="center" wrapText="1"/>
    </xf>
    <xf numFmtId="0" fontId="8" fillId="0" borderId="17" xfId="0" applyFont="1" applyBorder="1" applyAlignment="1">
      <alignment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right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right" vertical="center" wrapText="1"/>
    </xf>
    <xf numFmtId="0" fontId="7" fillId="0" borderId="32" xfId="0" applyFont="1" applyBorder="1" applyAlignment="1">
      <alignment horizontal="right" vertical="center" wrapText="1"/>
    </xf>
    <xf numFmtId="0" fontId="4" fillId="0" borderId="13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right" vertical="center" wrapText="1"/>
    </xf>
    <xf numFmtId="0" fontId="8" fillId="0" borderId="16" xfId="0" applyFont="1" applyBorder="1" applyAlignment="1">
      <alignment horizontal="right" vertical="center" wrapText="1"/>
    </xf>
    <xf numFmtId="164" fontId="12" fillId="0" borderId="14" xfId="1" applyNumberFormat="1" applyFont="1" applyBorder="1" applyAlignment="1">
      <alignment horizontal="right" vertical="center"/>
    </xf>
    <xf numFmtId="0" fontId="4" fillId="0" borderId="51" xfId="0" applyFont="1" applyBorder="1" applyAlignment="1">
      <alignment horizontal="center" vertical="center" wrapText="1"/>
    </xf>
    <xf numFmtId="164" fontId="13" fillId="0" borderId="13" xfId="1" applyNumberFormat="1" applyFont="1" applyBorder="1" applyAlignment="1">
      <alignment horizontal="right" vertical="center"/>
    </xf>
    <xf numFmtId="164" fontId="13" fillId="0" borderId="50" xfId="1" applyNumberFormat="1" applyFont="1" applyBorder="1" applyAlignment="1">
      <alignment horizontal="right" vertical="center"/>
    </xf>
    <xf numFmtId="0" fontId="6" fillId="0" borderId="15" xfId="0" applyFont="1" applyBorder="1" applyAlignment="1">
      <alignment horizontal="center" vertical="center" wrapText="1"/>
    </xf>
    <xf numFmtId="0" fontId="8" fillId="0" borderId="53" xfId="0" applyFont="1" applyBorder="1" applyAlignment="1">
      <alignment vertical="center" wrapText="1"/>
    </xf>
    <xf numFmtId="0" fontId="7" fillId="0" borderId="48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right" vertical="center" wrapText="1"/>
    </xf>
    <xf numFmtId="0" fontId="8" fillId="0" borderId="49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7" fillId="0" borderId="32" xfId="0" applyFont="1" applyBorder="1" applyAlignment="1">
      <alignment vertical="center" wrapText="1"/>
    </xf>
    <xf numFmtId="0" fontId="8" fillId="0" borderId="50" xfId="0" applyFont="1" applyBorder="1" applyAlignment="1">
      <alignment vertical="center" wrapText="1"/>
    </xf>
    <xf numFmtId="164" fontId="13" fillId="0" borderId="51" xfId="1" applyNumberFormat="1" applyFont="1" applyBorder="1" applyAlignment="1">
      <alignment horizontal="right" vertical="center"/>
    </xf>
    <xf numFmtId="0" fontId="6" fillId="0" borderId="48" xfId="0" applyFont="1" applyBorder="1" applyAlignment="1">
      <alignment horizontal="center" vertical="center" wrapText="1"/>
    </xf>
    <xf numFmtId="3" fontId="6" fillId="0" borderId="48" xfId="0" applyNumberFormat="1" applyFont="1" applyBorder="1" applyAlignment="1">
      <alignment horizontal="right" vertical="center" wrapText="1"/>
    </xf>
    <xf numFmtId="3" fontId="6" fillId="0" borderId="49" xfId="0" applyNumberFormat="1" applyFont="1" applyBorder="1" applyAlignment="1">
      <alignment vertical="center" wrapText="1"/>
    </xf>
    <xf numFmtId="0" fontId="7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vertical="center" wrapText="1"/>
    </xf>
    <xf numFmtId="0" fontId="4" fillId="0" borderId="46" xfId="0" applyFont="1" applyBorder="1" applyAlignment="1">
      <alignment horizontal="center" vertical="center" wrapText="1"/>
    </xf>
    <xf numFmtId="3" fontId="4" fillId="0" borderId="46" xfId="0" applyNumberFormat="1" applyFont="1" applyBorder="1" applyAlignment="1">
      <alignment horizontal="right" vertical="center" wrapText="1"/>
    </xf>
    <xf numFmtId="0" fontId="6" fillId="0" borderId="13" xfId="0" applyFont="1" applyBorder="1" applyAlignment="1">
      <alignment horizontal="center" vertical="center" wrapText="1"/>
    </xf>
    <xf numFmtId="164" fontId="12" fillId="0" borderId="50" xfId="1" applyNumberFormat="1" applyFont="1" applyBorder="1" applyAlignment="1">
      <alignment horizontal="right" vertical="center"/>
    </xf>
    <xf numFmtId="0" fontId="4" fillId="0" borderId="54" xfId="0" applyFont="1" applyBorder="1" applyAlignment="1">
      <alignment vertical="center" wrapText="1"/>
    </xf>
    <xf numFmtId="0" fontId="4" fillId="0" borderId="51" xfId="0" applyFont="1" applyBorder="1" applyAlignment="1">
      <alignment horizontal="right" vertical="center" wrapText="1"/>
    </xf>
    <xf numFmtId="0" fontId="4" fillId="0" borderId="52" xfId="0" applyFont="1" applyBorder="1" applyAlignment="1">
      <alignment horizontal="right" vertical="center" wrapText="1"/>
    </xf>
    <xf numFmtId="0" fontId="6" fillId="0" borderId="4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right" vertical="center" wrapText="1"/>
    </xf>
    <xf numFmtId="0" fontId="0" fillId="0" borderId="0" xfId="0" applyBorder="1"/>
    <xf numFmtId="0" fontId="4" fillId="0" borderId="40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right" vertical="center" wrapText="1"/>
    </xf>
    <xf numFmtId="49" fontId="4" fillId="0" borderId="55" xfId="0" applyNumberFormat="1" applyFont="1" applyBorder="1" applyAlignment="1">
      <alignment horizontal="right" vertical="center" wrapText="1"/>
    </xf>
    <xf numFmtId="3" fontId="6" fillId="0" borderId="28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3" fontId="4" fillId="0" borderId="18" xfId="0" applyNumberFormat="1" applyFont="1" applyBorder="1" applyAlignment="1">
      <alignment horizontal="right" vertical="center" wrapText="1"/>
    </xf>
    <xf numFmtId="0" fontId="4" fillId="0" borderId="24" xfId="0" applyFont="1" applyFill="1" applyBorder="1" applyAlignment="1">
      <alignment horizontal="right" vertical="center" wrapText="1"/>
    </xf>
    <xf numFmtId="0" fontId="4" fillId="0" borderId="26" xfId="0" applyFont="1" applyFill="1" applyBorder="1" applyAlignment="1">
      <alignment horizontal="right" vertical="center" wrapText="1"/>
    </xf>
    <xf numFmtId="0" fontId="6" fillId="0" borderId="37" xfId="0" applyFont="1" applyFill="1" applyBorder="1" applyAlignment="1">
      <alignment horizontal="right" vertical="center" wrapText="1"/>
    </xf>
    <xf numFmtId="3" fontId="6" fillId="0" borderId="37" xfId="0" applyNumberFormat="1" applyFont="1" applyFill="1" applyBorder="1" applyAlignment="1">
      <alignment horizontal="right" vertical="center" wrapText="1"/>
    </xf>
    <xf numFmtId="3" fontId="6" fillId="0" borderId="28" xfId="0" applyNumberFormat="1" applyFont="1" applyFill="1" applyBorder="1" applyAlignment="1">
      <alignment horizontal="right" vertical="center" wrapText="1"/>
    </xf>
    <xf numFmtId="164" fontId="12" fillId="0" borderId="34" xfId="1" applyNumberFormat="1" applyFont="1" applyFill="1" applyBorder="1" applyAlignment="1">
      <alignment horizontal="right" vertical="center"/>
    </xf>
    <xf numFmtId="0" fontId="6" fillId="0" borderId="34" xfId="0" applyFont="1" applyFill="1" applyBorder="1" applyAlignment="1">
      <alignment horizontal="right" vertical="center" wrapText="1"/>
    </xf>
    <xf numFmtId="164" fontId="12" fillId="0" borderId="35" xfId="1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center" wrapText="1"/>
    </xf>
    <xf numFmtId="0" fontId="4" fillId="0" borderId="2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4" fillId="0" borderId="18" xfId="0" applyFont="1" applyFill="1" applyBorder="1" applyAlignment="1">
      <alignment horizontal="right" vertical="center" wrapText="1"/>
    </xf>
    <xf numFmtId="164" fontId="13" fillId="0" borderId="0" xfId="1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 wrapText="1"/>
    </xf>
    <xf numFmtId="3" fontId="4" fillId="0" borderId="18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 vertical="center" wrapText="1"/>
    </xf>
    <xf numFmtId="164" fontId="13" fillId="0" borderId="51" xfId="1" applyNumberFormat="1" applyFont="1" applyFill="1" applyBorder="1" applyAlignment="1">
      <alignment horizontal="right" vertical="center"/>
    </xf>
    <xf numFmtId="3" fontId="4" fillId="0" borderId="32" xfId="0" applyNumberFormat="1" applyFont="1" applyFill="1" applyBorder="1" applyAlignment="1">
      <alignment vertical="center" wrapText="1"/>
    </xf>
    <xf numFmtId="3" fontId="4" fillId="0" borderId="47" xfId="0" applyNumberFormat="1" applyFont="1" applyFill="1" applyBorder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3" fontId="6" fillId="0" borderId="42" xfId="0" applyNumberFormat="1" applyFont="1" applyBorder="1" applyAlignment="1">
      <alignment horizontal="right" vertical="center" wrapText="1"/>
    </xf>
    <xf numFmtId="3" fontId="6" fillId="0" borderId="43" xfId="0" applyNumberFormat="1" applyFont="1" applyBorder="1" applyAlignment="1">
      <alignment horizontal="right" vertical="center" wrapText="1"/>
    </xf>
    <xf numFmtId="3" fontId="6" fillId="0" borderId="25" xfId="0" applyNumberFormat="1" applyFont="1" applyBorder="1" applyAlignment="1">
      <alignment horizontal="right" vertical="center" wrapText="1"/>
    </xf>
    <xf numFmtId="3" fontId="6" fillId="0" borderId="26" xfId="0" applyNumberFormat="1" applyFont="1" applyBorder="1" applyAlignment="1">
      <alignment horizontal="right" vertical="center" wrapText="1"/>
    </xf>
    <xf numFmtId="0" fontId="6" fillId="0" borderId="26" xfId="0" applyFont="1" applyBorder="1" applyAlignment="1">
      <alignment horizontal="right" vertical="center" wrapText="1"/>
    </xf>
    <xf numFmtId="3" fontId="6" fillId="0" borderId="38" xfId="0" applyNumberFormat="1" applyFont="1" applyBorder="1" applyAlignment="1">
      <alignment horizontal="right" vertical="center" wrapText="1"/>
    </xf>
    <xf numFmtId="3" fontId="6" fillId="0" borderId="28" xfId="0" applyNumberFormat="1" applyFont="1" applyBorder="1" applyAlignment="1">
      <alignment horizontal="right" vertical="center" wrapText="1"/>
    </xf>
    <xf numFmtId="0" fontId="6" fillId="0" borderId="60" xfId="0" applyFont="1" applyBorder="1" applyAlignment="1">
      <alignment horizontal="right" vertical="center" wrapText="1"/>
    </xf>
    <xf numFmtId="0" fontId="6" fillId="0" borderId="61" xfId="0" applyFont="1" applyBorder="1" applyAlignment="1">
      <alignment horizontal="right" vertical="center" wrapText="1"/>
    </xf>
    <xf numFmtId="0" fontId="6" fillId="0" borderId="40" xfId="0" applyFont="1" applyBorder="1" applyAlignment="1">
      <alignment horizontal="right" vertical="center" wrapText="1"/>
    </xf>
    <xf numFmtId="0" fontId="6" fillId="0" borderId="41" xfId="0" applyFont="1" applyBorder="1" applyAlignment="1">
      <alignment horizontal="right" vertical="center" wrapText="1"/>
    </xf>
    <xf numFmtId="0" fontId="8" fillId="0" borderId="19" xfId="0" applyFont="1" applyBorder="1" applyAlignment="1">
      <alignment horizontal="right" vertical="center" wrapText="1"/>
    </xf>
    <xf numFmtId="0" fontId="8" fillId="0" borderId="20" xfId="0" applyFont="1" applyBorder="1" applyAlignment="1">
      <alignment horizontal="right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3" fillId="0" borderId="23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3" fontId="6" fillId="0" borderId="4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horizontal="right" vertical="center" wrapText="1"/>
    </xf>
    <xf numFmtId="0" fontId="4" fillId="0" borderId="40" xfId="0" applyFont="1" applyBorder="1" applyAlignment="1">
      <alignment horizontal="right" vertical="center" wrapText="1"/>
    </xf>
    <xf numFmtId="0" fontId="4" fillId="0" borderId="41" xfId="0" applyFont="1" applyBorder="1" applyAlignment="1">
      <alignment horizontal="right" vertical="center" wrapText="1"/>
    </xf>
    <xf numFmtId="3" fontId="4" fillId="0" borderId="40" xfId="0" applyNumberFormat="1" applyFont="1" applyBorder="1" applyAlignment="1">
      <alignment horizontal="center" vertical="center" wrapText="1"/>
    </xf>
    <xf numFmtId="3" fontId="4" fillId="0" borderId="41" xfId="0" applyNumberFormat="1" applyFont="1" applyBorder="1" applyAlignment="1">
      <alignment horizontal="center" vertical="center" wrapText="1"/>
    </xf>
    <xf numFmtId="3" fontId="4" fillId="0" borderId="23" xfId="0" applyNumberFormat="1" applyFont="1" applyBorder="1" applyAlignment="1">
      <alignment horizontal="right" vertical="center" wrapText="1"/>
    </xf>
    <xf numFmtId="3" fontId="4" fillId="0" borderId="24" xfId="0" applyNumberFormat="1" applyFont="1" applyBorder="1" applyAlignment="1">
      <alignment horizontal="right" vertical="center" wrapText="1"/>
    </xf>
    <xf numFmtId="3" fontId="4" fillId="0" borderId="17" xfId="0" applyNumberFormat="1" applyFont="1" applyBorder="1" applyAlignment="1">
      <alignment horizontal="right" vertical="center" wrapText="1"/>
    </xf>
    <xf numFmtId="3" fontId="4" fillId="0" borderId="18" xfId="0" applyNumberFormat="1" applyFont="1" applyBorder="1" applyAlignment="1">
      <alignment horizontal="right" vertical="center" wrapText="1"/>
    </xf>
    <xf numFmtId="0" fontId="7" fillId="0" borderId="14" xfId="0" applyFont="1" applyBorder="1" applyAlignment="1">
      <alignment horizontal="right" vertical="center" wrapText="1"/>
    </xf>
    <xf numFmtId="0" fontId="6" fillId="0" borderId="15" xfId="0" applyFont="1" applyBorder="1" applyAlignment="1">
      <alignment horizontal="right" vertical="center" wrapText="1"/>
    </xf>
    <xf numFmtId="0" fontId="8" fillId="0" borderId="17" xfId="0" applyFont="1" applyBorder="1" applyAlignment="1">
      <alignment horizontal="right" vertical="center" wrapText="1"/>
    </xf>
    <xf numFmtId="0" fontId="8" fillId="0" borderId="18" xfId="0" applyFont="1" applyBorder="1" applyAlignment="1">
      <alignment horizontal="right" vertical="center" wrapText="1"/>
    </xf>
    <xf numFmtId="0" fontId="6" fillId="0" borderId="33" xfId="0" applyFont="1" applyBorder="1" applyAlignment="1">
      <alignment horizontal="right" vertical="center" wrapText="1"/>
    </xf>
    <xf numFmtId="0" fontId="6" fillId="0" borderId="35" xfId="0" applyFont="1" applyBorder="1" applyAlignment="1">
      <alignment horizontal="right" vertical="center" wrapText="1"/>
    </xf>
    <xf numFmtId="0" fontId="7" fillId="0" borderId="33" xfId="0" applyFont="1" applyBorder="1" applyAlignment="1">
      <alignment horizontal="right" vertical="center" wrapText="1"/>
    </xf>
    <xf numFmtId="0" fontId="7" fillId="0" borderId="35" xfId="0" applyFont="1" applyBorder="1" applyAlignment="1">
      <alignment horizontal="right" vertical="center" wrapText="1"/>
    </xf>
    <xf numFmtId="0" fontId="6" fillId="0" borderId="13" xfId="0" applyFont="1" applyBorder="1" applyAlignment="1">
      <alignment horizontal="right" vertical="center" wrapText="1"/>
    </xf>
    <xf numFmtId="0" fontId="8" fillId="0" borderId="33" xfId="0" applyFont="1" applyBorder="1" applyAlignment="1">
      <alignment horizontal="right" vertical="center" wrapText="1"/>
    </xf>
    <xf numFmtId="0" fontId="8" fillId="0" borderId="35" xfId="0" applyFont="1" applyBorder="1" applyAlignment="1">
      <alignment horizontal="right" vertical="center" wrapText="1"/>
    </xf>
    <xf numFmtId="3" fontId="6" fillId="0" borderId="36" xfId="0" applyNumberFormat="1" applyFont="1" applyBorder="1" applyAlignment="1">
      <alignment horizontal="right" vertical="center" wrapText="1"/>
    </xf>
    <xf numFmtId="0" fontId="0" fillId="0" borderId="12" xfId="0" applyBorder="1" applyAlignment="1">
      <alignment horizontal="right" vertical="center" wrapText="1"/>
    </xf>
    <xf numFmtId="0" fontId="2" fillId="0" borderId="23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right" vertical="center" wrapText="1"/>
    </xf>
    <xf numFmtId="0" fontId="4" fillId="0" borderId="7" xfId="0" applyFont="1" applyBorder="1" applyAlignment="1">
      <alignment horizontal="right" vertical="center" wrapText="1"/>
    </xf>
    <xf numFmtId="0" fontId="4" fillId="0" borderId="48" xfId="0" applyFont="1" applyBorder="1" applyAlignment="1">
      <alignment horizontal="center" vertical="center" wrapText="1"/>
    </xf>
    <xf numFmtId="0" fontId="3" fillId="0" borderId="17" xfId="0" applyFont="1" applyBorder="1" applyAlignment="1">
      <alignment vertical="center" wrapText="1"/>
    </xf>
  </cellXfs>
  <cellStyles count="2">
    <cellStyle name="Normal 300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73"/>
  <sheetViews>
    <sheetView topLeftCell="A16" workbookViewId="0">
      <selection activeCell="F36" sqref="F36"/>
    </sheetView>
  </sheetViews>
  <sheetFormatPr defaultRowHeight="15" x14ac:dyDescent="0.25"/>
  <cols>
    <col min="1" max="1" width="44.140625" customWidth="1"/>
    <col min="2" max="2" width="0.28515625" customWidth="1"/>
    <col min="4" max="4" width="12.140625" customWidth="1"/>
    <col min="5" max="5" width="11" customWidth="1"/>
    <col min="6" max="6" width="24.28515625" customWidth="1"/>
  </cols>
  <sheetData>
    <row r="2" spans="1:6" x14ac:dyDescent="0.25">
      <c r="A2" s="8" t="s">
        <v>124</v>
      </c>
      <c r="B2" s="8"/>
      <c r="C2" s="8"/>
      <c r="D2" s="8"/>
      <c r="E2" s="8"/>
      <c r="F2" s="8"/>
    </row>
    <row r="4" spans="1:6" x14ac:dyDescent="0.25">
      <c r="A4" t="s">
        <v>109</v>
      </c>
    </row>
    <row r="5" spans="1:6" x14ac:dyDescent="0.25">
      <c r="A5" t="s">
        <v>104</v>
      </c>
    </row>
    <row r="6" spans="1:6" x14ac:dyDescent="0.25">
      <c r="A6" t="s">
        <v>105</v>
      </c>
    </row>
    <row r="7" spans="1:6" ht="15.75" thickBot="1" x14ac:dyDescent="0.3">
      <c r="C7" s="131"/>
      <c r="D7" s="131"/>
    </row>
    <row r="8" spans="1:6" ht="36" customHeight="1" thickBot="1" x14ac:dyDescent="0.3">
      <c r="A8" s="198" t="s">
        <v>0</v>
      </c>
      <c r="B8" s="199"/>
      <c r="C8" s="132" t="s">
        <v>1</v>
      </c>
      <c r="D8" s="204" t="s">
        <v>125</v>
      </c>
      <c r="E8" s="205" t="s">
        <v>107</v>
      </c>
      <c r="F8" s="140" t="s">
        <v>126</v>
      </c>
    </row>
    <row r="9" spans="1:6" ht="15.75" thickBot="1" x14ac:dyDescent="0.3">
      <c r="A9" s="81" t="s">
        <v>2</v>
      </c>
      <c r="B9" s="171"/>
      <c r="C9" s="172"/>
      <c r="D9" s="202"/>
      <c r="E9" s="203"/>
      <c r="F9" s="86"/>
    </row>
    <row r="10" spans="1:6" x14ac:dyDescent="0.25">
      <c r="A10" s="25" t="s">
        <v>3</v>
      </c>
      <c r="B10" s="195"/>
      <c r="C10" s="195"/>
      <c r="D10" s="201"/>
      <c r="E10" s="201"/>
      <c r="F10" s="26"/>
    </row>
    <row r="11" spans="1:6" ht="22.5" customHeight="1" x14ac:dyDescent="0.25">
      <c r="A11" s="69" t="s">
        <v>4</v>
      </c>
      <c r="B11" s="191"/>
      <c r="C11" s="191"/>
      <c r="D11" s="200">
        <v>124911982</v>
      </c>
      <c r="E11" s="200"/>
      <c r="F11" s="70">
        <v>125490682</v>
      </c>
    </row>
    <row r="12" spans="1:6" x14ac:dyDescent="0.25">
      <c r="A12" s="69" t="s">
        <v>5</v>
      </c>
      <c r="B12" s="191"/>
      <c r="C12" s="191"/>
      <c r="D12" s="200">
        <v>1584232</v>
      </c>
      <c r="E12" s="200"/>
      <c r="F12" s="70">
        <v>1625717</v>
      </c>
    </row>
    <row r="13" spans="1:6" x14ac:dyDescent="0.25">
      <c r="A13" s="69" t="s">
        <v>6</v>
      </c>
      <c r="B13" s="191"/>
      <c r="C13" s="191"/>
      <c r="D13" s="200">
        <v>4314256</v>
      </c>
      <c r="E13" s="200"/>
      <c r="F13" s="70">
        <v>4314256</v>
      </c>
    </row>
    <row r="14" spans="1:6" ht="22.5" x14ac:dyDescent="0.25">
      <c r="A14" s="69" t="s">
        <v>115</v>
      </c>
      <c r="B14" s="137"/>
      <c r="C14" s="137"/>
      <c r="D14" s="221"/>
      <c r="E14" s="222"/>
      <c r="F14" s="136"/>
    </row>
    <row r="15" spans="1:6" x14ac:dyDescent="0.25">
      <c r="A15" s="69" t="s">
        <v>7</v>
      </c>
      <c r="B15" s="191"/>
      <c r="C15" s="191"/>
      <c r="D15" s="200">
        <v>9274712</v>
      </c>
      <c r="E15" s="200"/>
      <c r="F15" s="70">
        <v>5621355</v>
      </c>
    </row>
    <row r="16" spans="1:6" x14ac:dyDescent="0.25">
      <c r="A16" s="69" t="s">
        <v>8</v>
      </c>
      <c r="B16" s="191"/>
      <c r="C16" s="191"/>
      <c r="D16" s="200">
        <v>5725381</v>
      </c>
      <c r="E16" s="200"/>
      <c r="F16" s="70">
        <v>5004900</v>
      </c>
    </row>
    <row r="17" spans="1:6" ht="15.75" thickBot="1" x14ac:dyDescent="0.3">
      <c r="A17" s="29"/>
      <c r="B17" s="194"/>
      <c r="C17" s="194"/>
      <c r="D17" s="210"/>
      <c r="E17" s="210"/>
      <c r="F17" s="30"/>
    </row>
    <row r="18" spans="1:6" ht="15" customHeight="1" x14ac:dyDescent="0.25">
      <c r="A18" s="25" t="s">
        <v>9</v>
      </c>
      <c r="B18" s="165"/>
      <c r="C18" s="166"/>
      <c r="D18" s="208">
        <f>SUM(D11:E17)</f>
        <v>145810563</v>
      </c>
      <c r="E18" s="209"/>
      <c r="F18" s="31">
        <f>SUM(F11:F17)</f>
        <v>142056910</v>
      </c>
    </row>
    <row r="19" spans="1:6" ht="15.75" thickBot="1" x14ac:dyDescent="0.3">
      <c r="A19" s="32"/>
      <c r="B19" s="196"/>
      <c r="C19" s="197"/>
      <c r="D19" s="219"/>
      <c r="E19" s="220"/>
      <c r="F19" s="33"/>
    </row>
    <row r="20" spans="1:6" x14ac:dyDescent="0.25">
      <c r="A20" s="25" t="s">
        <v>10</v>
      </c>
      <c r="B20" s="195"/>
      <c r="C20" s="195"/>
      <c r="D20" s="218"/>
      <c r="E20" s="218"/>
      <c r="F20" s="35"/>
    </row>
    <row r="21" spans="1:6" x14ac:dyDescent="0.25">
      <c r="A21" s="69" t="s">
        <v>11</v>
      </c>
      <c r="B21" s="191"/>
      <c r="C21" s="191"/>
      <c r="D21" s="200">
        <v>6287669</v>
      </c>
      <c r="E21" s="200"/>
      <c r="F21" s="70">
        <v>5740397</v>
      </c>
    </row>
    <row r="22" spans="1:6" x14ac:dyDescent="0.25">
      <c r="A22" s="69" t="s">
        <v>12</v>
      </c>
      <c r="B22" s="191"/>
      <c r="C22" s="191"/>
      <c r="D22" s="200">
        <v>29846879</v>
      </c>
      <c r="E22" s="200"/>
      <c r="F22" s="70">
        <v>28293886</v>
      </c>
    </row>
    <row r="23" spans="1:6" ht="15" customHeight="1" x14ac:dyDescent="0.25">
      <c r="A23" s="69" t="s">
        <v>7</v>
      </c>
      <c r="B23" s="191"/>
      <c r="C23" s="191"/>
      <c r="D23" s="200">
        <v>146427085</v>
      </c>
      <c r="E23" s="200"/>
      <c r="F23" s="70">
        <v>124176446</v>
      </c>
    </row>
    <row r="24" spans="1:6" x14ac:dyDescent="0.25">
      <c r="A24" s="69" t="s">
        <v>13</v>
      </c>
      <c r="B24" s="191"/>
      <c r="C24" s="191"/>
      <c r="D24" s="200">
        <v>911010</v>
      </c>
      <c r="E24" s="200"/>
      <c r="F24" s="70">
        <v>386381</v>
      </c>
    </row>
    <row r="25" spans="1:6" x14ac:dyDescent="0.25">
      <c r="A25" s="69" t="s">
        <v>14</v>
      </c>
      <c r="B25" s="191"/>
      <c r="C25" s="191"/>
      <c r="D25" s="200">
        <v>9465419</v>
      </c>
      <c r="E25" s="200"/>
      <c r="F25" s="70">
        <v>15859116</v>
      </c>
    </row>
    <row r="26" spans="1:6" ht="15.75" thickBot="1" x14ac:dyDescent="0.3">
      <c r="A26" s="29"/>
      <c r="B26" s="194"/>
      <c r="C26" s="194"/>
      <c r="D26" s="210"/>
      <c r="E26" s="210"/>
      <c r="F26" s="30"/>
    </row>
    <row r="27" spans="1:6" ht="15" customHeight="1" x14ac:dyDescent="0.25">
      <c r="A27" s="25" t="s">
        <v>15</v>
      </c>
      <c r="B27" s="165"/>
      <c r="C27" s="166"/>
      <c r="D27" s="208">
        <f>SUM(D21:E26)</f>
        <v>192938062</v>
      </c>
      <c r="E27" s="209"/>
      <c r="F27" s="31">
        <f>SUM(F21:F26)</f>
        <v>174456226</v>
      </c>
    </row>
    <row r="28" spans="1:6" ht="15.75" thickBot="1" x14ac:dyDescent="0.3">
      <c r="A28" s="32"/>
      <c r="B28" s="161"/>
      <c r="C28" s="162"/>
      <c r="D28" s="188"/>
      <c r="E28" s="189"/>
      <c r="F28" s="33"/>
    </row>
    <row r="29" spans="1:6" ht="15" customHeight="1" x14ac:dyDescent="0.25">
      <c r="A29" s="25" t="s">
        <v>16</v>
      </c>
      <c r="B29" s="159"/>
      <c r="C29" s="160"/>
      <c r="D29" s="206">
        <f>D18+D27</f>
        <v>338748625</v>
      </c>
      <c r="E29" s="207"/>
      <c r="F29" s="31">
        <f>F18+F27</f>
        <v>316513136</v>
      </c>
    </row>
    <row r="30" spans="1:6" ht="15.75" thickBot="1" x14ac:dyDescent="0.3">
      <c r="A30" s="90"/>
      <c r="B30" s="192"/>
      <c r="C30" s="193"/>
      <c r="D30" s="212"/>
      <c r="E30" s="213"/>
      <c r="F30" s="133"/>
    </row>
    <row r="31" spans="1:6" x14ac:dyDescent="0.25">
      <c r="A31" s="36" t="s">
        <v>17</v>
      </c>
      <c r="B31" s="190"/>
      <c r="C31" s="190"/>
      <c r="D31" s="211"/>
      <c r="E31" s="211"/>
      <c r="F31" s="134"/>
    </row>
    <row r="32" spans="1:6" x14ac:dyDescent="0.25">
      <c r="A32" s="69" t="s">
        <v>18</v>
      </c>
      <c r="B32" s="191"/>
      <c r="C32" s="191"/>
      <c r="D32" s="200">
        <v>9540291</v>
      </c>
      <c r="E32" s="200"/>
      <c r="F32" s="51">
        <v>9540291</v>
      </c>
    </row>
    <row r="33" spans="1:6" x14ac:dyDescent="0.25">
      <c r="A33" s="69" t="s">
        <v>19</v>
      </c>
      <c r="B33" s="191"/>
      <c r="C33" s="191"/>
      <c r="D33" s="200">
        <v>188565</v>
      </c>
      <c r="E33" s="200"/>
      <c r="F33" s="51">
        <v>188565</v>
      </c>
    </row>
    <row r="34" spans="1:6" x14ac:dyDescent="0.25">
      <c r="A34" s="69" t="s">
        <v>20</v>
      </c>
      <c r="B34" s="191"/>
      <c r="C34" s="191"/>
      <c r="D34" s="200">
        <v>1314369</v>
      </c>
      <c r="E34" s="200"/>
      <c r="F34" s="51">
        <v>1083535</v>
      </c>
    </row>
    <row r="35" spans="1:6" x14ac:dyDescent="0.25">
      <c r="A35" s="69" t="s">
        <v>21</v>
      </c>
      <c r="B35" s="191"/>
      <c r="C35" s="191"/>
      <c r="D35" s="200">
        <v>133451397</v>
      </c>
      <c r="E35" s="200"/>
      <c r="F35" s="51">
        <v>122533886</v>
      </c>
    </row>
    <row r="36" spans="1:6" ht="15.75" thickBot="1" x14ac:dyDescent="0.3">
      <c r="A36" s="29"/>
      <c r="B36" s="194"/>
      <c r="C36" s="194"/>
      <c r="D36" s="210"/>
      <c r="E36" s="210"/>
      <c r="F36" s="95"/>
    </row>
    <row r="37" spans="1:6" x14ac:dyDescent="0.25">
      <c r="A37" s="25" t="s">
        <v>22</v>
      </c>
      <c r="B37" s="165"/>
      <c r="C37" s="166"/>
      <c r="D37" s="208">
        <f>SUM(D32:E36)</f>
        <v>144494622</v>
      </c>
      <c r="E37" s="209"/>
      <c r="F37" s="31">
        <f>SUM(F32:F36)</f>
        <v>133346277</v>
      </c>
    </row>
    <row r="38" spans="1:6" ht="15.75" thickBot="1" x14ac:dyDescent="0.3">
      <c r="A38" s="32"/>
      <c r="B38" s="161"/>
      <c r="C38" s="162"/>
      <c r="D38" s="188"/>
      <c r="E38" s="189"/>
      <c r="F38" s="33"/>
    </row>
    <row r="39" spans="1:6" ht="15.75" thickBot="1" x14ac:dyDescent="0.3">
      <c r="A39" s="81" t="s">
        <v>23</v>
      </c>
      <c r="B39" s="171"/>
      <c r="C39" s="172"/>
      <c r="D39" s="186"/>
      <c r="E39" s="187"/>
      <c r="F39" s="82"/>
    </row>
    <row r="40" spans="1:6" x14ac:dyDescent="0.25">
      <c r="A40" s="25" t="s">
        <v>24</v>
      </c>
      <c r="B40" s="165"/>
      <c r="C40" s="166"/>
      <c r="D40" s="184"/>
      <c r="E40" s="185"/>
      <c r="F40" s="35"/>
    </row>
    <row r="41" spans="1:6" x14ac:dyDescent="0.25">
      <c r="A41" s="69" t="s">
        <v>25</v>
      </c>
      <c r="B41" s="163"/>
      <c r="C41" s="164"/>
      <c r="D41" s="182">
        <v>117418768</v>
      </c>
      <c r="E41" s="183"/>
      <c r="F41" s="70">
        <v>102312578</v>
      </c>
    </row>
    <row r="42" spans="1:6" x14ac:dyDescent="0.25">
      <c r="A42" s="69" t="s">
        <v>26</v>
      </c>
      <c r="B42" s="163"/>
      <c r="C42" s="164"/>
      <c r="D42" s="182">
        <v>2289676</v>
      </c>
      <c r="E42" s="183"/>
      <c r="F42" s="70">
        <v>2551645</v>
      </c>
    </row>
    <row r="43" spans="1:6" x14ac:dyDescent="0.25">
      <c r="A43" s="69" t="s">
        <v>27</v>
      </c>
      <c r="B43" s="163"/>
      <c r="C43" s="164"/>
      <c r="D43" s="182">
        <v>24257153</v>
      </c>
      <c r="E43" s="183"/>
      <c r="F43" s="70">
        <v>26479535</v>
      </c>
    </row>
    <row r="44" spans="1:6" x14ac:dyDescent="0.25">
      <c r="A44" s="69" t="s">
        <v>28</v>
      </c>
      <c r="B44" s="163"/>
      <c r="C44" s="164"/>
      <c r="D44" s="182">
        <v>1480628</v>
      </c>
      <c r="E44" s="183"/>
      <c r="F44" s="70">
        <v>394356</v>
      </c>
    </row>
    <row r="45" spans="1:6" x14ac:dyDescent="0.25">
      <c r="A45" s="83" t="s">
        <v>29</v>
      </c>
      <c r="B45" s="173"/>
      <c r="C45" s="174"/>
      <c r="D45" s="177">
        <v>1081647</v>
      </c>
      <c r="E45" s="178"/>
      <c r="F45" s="178">
        <v>1058752</v>
      </c>
    </row>
    <row r="46" spans="1:6" x14ac:dyDescent="0.25">
      <c r="A46" s="84" t="s">
        <v>30</v>
      </c>
      <c r="B46" s="175"/>
      <c r="C46" s="176"/>
      <c r="D46" s="179"/>
      <c r="E46" s="180"/>
      <c r="F46" s="181"/>
    </row>
    <row r="47" spans="1:6" ht="15" customHeight="1" x14ac:dyDescent="0.25">
      <c r="A47" s="69" t="s">
        <v>31</v>
      </c>
      <c r="B47" s="163"/>
      <c r="C47" s="164"/>
      <c r="D47" s="182">
        <v>933027</v>
      </c>
      <c r="E47" s="183"/>
      <c r="F47" s="70">
        <v>933027</v>
      </c>
    </row>
    <row r="48" spans="1:6" x14ac:dyDescent="0.25">
      <c r="A48" s="69" t="s">
        <v>32</v>
      </c>
      <c r="B48" s="163"/>
      <c r="C48" s="164"/>
      <c r="D48" s="182">
        <v>61111</v>
      </c>
      <c r="E48" s="183"/>
      <c r="F48" s="70">
        <v>61111</v>
      </c>
    </row>
    <row r="49" spans="1:6" x14ac:dyDescent="0.25">
      <c r="A49" s="69" t="s">
        <v>33</v>
      </c>
      <c r="B49" s="163"/>
      <c r="C49" s="164"/>
      <c r="D49" s="182">
        <v>10405274</v>
      </c>
      <c r="E49" s="183"/>
      <c r="F49" s="70">
        <v>10202113</v>
      </c>
    </row>
    <row r="50" spans="1:6" ht="15.75" thickBot="1" x14ac:dyDescent="0.3">
      <c r="A50" s="29"/>
      <c r="B50" s="161"/>
      <c r="C50" s="162"/>
      <c r="D50" s="214"/>
      <c r="E50" s="215"/>
      <c r="F50" s="30"/>
    </row>
    <row r="51" spans="1:6" x14ac:dyDescent="0.25">
      <c r="A51" s="25" t="s">
        <v>34</v>
      </c>
      <c r="B51" s="159"/>
      <c r="C51" s="160"/>
      <c r="D51" s="206">
        <f>SUM(D41:E50)</f>
        <v>157927284</v>
      </c>
      <c r="E51" s="207"/>
      <c r="F51" s="31">
        <f>SUM(F41:F50)</f>
        <v>143993117</v>
      </c>
    </row>
    <row r="52" spans="1:6" ht="15.75" thickBot="1" x14ac:dyDescent="0.3">
      <c r="A52" s="32"/>
      <c r="B52" s="161"/>
      <c r="C52" s="162"/>
      <c r="D52" s="188"/>
      <c r="E52" s="189"/>
      <c r="F52" s="33"/>
    </row>
    <row r="53" spans="1:6" x14ac:dyDescent="0.25">
      <c r="A53" s="25" t="s">
        <v>35</v>
      </c>
      <c r="B53" s="165"/>
      <c r="C53" s="166"/>
      <c r="D53" s="184"/>
      <c r="E53" s="185"/>
      <c r="F53" s="35"/>
    </row>
    <row r="54" spans="1:6" x14ac:dyDescent="0.25">
      <c r="A54" s="69" t="s">
        <v>25</v>
      </c>
      <c r="B54" s="163"/>
      <c r="C54" s="164"/>
      <c r="D54" s="182">
        <v>9516571</v>
      </c>
      <c r="E54" s="183"/>
      <c r="F54" s="70">
        <v>8129416</v>
      </c>
    </row>
    <row r="55" spans="1:6" x14ac:dyDescent="0.25">
      <c r="A55" s="69" t="s">
        <v>26</v>
      </c>
      <c r="B55" s="163"/>
      <c r="C55" s="164"/>
      <c r="D55" s="182">
        <v>771871</v>
      </c>
      <c r="E55" s="183"/>
      <c r="F55" s="70">
        <v>928156</v>
      </c>
    </row>
    <row r="56" spans="1:6" x14ac:dyDescent="0.25">
      <c r="A56" s="69" t="s">
        <v>27</v>
      </c>
      <c r="B56" s="163"/>
      <c r="C56" s="164"/>
      <c r="D56" s="182">
        <v>3802744</v>
      </c>
      <c r="E56" s="183"/>
      <c r="F56" s="70">
        <v>3561041</v>
      </c>
    </row>
    <row r="57" spans="1:6" x14ac:dyDescent="0.25">
      <c r="A57" s="69" t="s">
        <v>36</v>
      </c>
      <c r="B57" s="163"/>
      <c r="C57" s="164"/>
      <c r="D57" s="182">
        <v>0</v>
      </c>
      <c r="E57" s="183"/>
      <c r="F57" s="70">
        <v>0</v>
      </c>
    </row>
    <row r="58" spans="1:6" x14ac:dyDescent="0.25">
      <c r="A58" s="69" t="s">
        <v>28</v>
      </c>
      <c r="B58" s="163"/>
      <c r="C58" s="164"/>
      <c r="D58" s="182">
        <v>22114008</v>
      </c>
      <c r="E58" s="183"/>
      <c r="F58" s="70">
        <v>26418796</v>
      </c>
    </row>
    <row r="59" spans="1:6" x14ac:dyDescent="0.25">
      <c r="A59" s="69" t="s">
        <v>31</v>
      </c>
      <c r="B59" s="163"/>
      <c r="C59" s="164"/>
      <c r="D59" s="182">
        <v>41887</v>
      </c>
      <c r="E59" s="183"/>
      <c r="F59" s="70">
        <v>56516</v>
      </c>
    </row>
    <row r="60" spans="1:6" x14ac:dyDescent="0.25">
      <c r="A60" s="69" t="s">
        <v>37</v>
      </c>
      <c r="B60" s="167"/>
      <c r="C60" s="168"/>
      <c r="D60" s="182">
        <v>79638</v>
      </c>
      <c r="E60" s="183"/>
      <c r="F60" s="70">
        <v>79817</v>
      </c>
    </row>
    <row r="61" spans="1:6" ht="15.75" thickBot="1" x14ac:dyDescent="0.3">
      <c r="A61" s="29"/>
      <c r="B61" s="161"/>
      <c r="C61" s="162"/>
      <c r="D61" s="216"/>
      <c r="E61" s="217"/>
      <c r="F61" s="30"/>
    </row>
    <row r="62" spans="1:6" x14ac:dyDescent="0.25">
      <c r="A62" s="36" t="s">
        <v>38</v>
      </c>
      <c r="B62" s="159"/>
      <c r="C62" s="160"/>
      <c r="D62" s="206">
        <f>SUM(D54:E61)</f>
        <v>36326719</v>
      </c>
      <c r="E62" s="207"/>
      <c r="F62" s="37">
        <f>SUM(F54:F61)</f>
        <v>39173742</v>
      </c>
    </row>
    <row r="63" spans="1:6" ht="15.75" thickBot="1" x14ac:dyDescent="0.3">
      <c r="A63" s="32"/>
      <c r="B63" s="161"/>
      <c r="C63" s="162"/>
      <c r="D63" s="188"/>
      <c r="E63" s="189"/>
      <c r="F63" s="33"/>
    </row>
    <row r="64" spans="1:6" x14ac:dyDescent="0.25">
      <c r="A64" s="25" t="s">
        <v>39</v>
      </c>
      <c r="B64" s="159"/>
      <c r="C64" s="160"/>
      <c r="D64" s="206">
        <f>D51+D62</f>
        <v>194254003</v>
      </c>
      <c r="E64" s="207"/>
      <c r="F64" s="31">
        <f>F51+F62</f>
        <v>183166859</v>
      </c>
    </row>
    <row r="65" spans="1:6" ht="15.75" thickBot="1" x14ac:dyDescent="0.3">
      <c r="A65" s="32"/>
      <c r="B65" s="161"/>
      <c r="C65" s="162"/>
      <c r="D65" s="188"/>
      <c r="E65" s="189"/>
      <c r="F65" s="33"/>
    </row>
    <row r="66" spans="1:6" x14ac:dyDescent="0.25">
      <c r="A66" s="25" t="s">
        <v>40</v>
      </c>
      <c r="B66" s="169"/>
      <c r="C66" s="170"/>
      <c r="D66" s="206">
        <f>D64+D37</f>
        <v>338748625</v>
      </c>
      <c r="E66" s="207"/>
      <c r="F66" s="31">
        <f>F64+F37</f>
        <v>316513136</v>
      </c>
    </row>
    <row r="67" spans="1:6" ht="15.75" thickBot="1" x14ac:dyDescent="0.3">
      <c r="A67" s="32"/>
      <c r="B67" s="161"/>
      <c r="C67" s="162"/>
      <c r="D67" s="188"/>
      <c r="E67" s="189"/>
      <c r="F67" s="33"/>
    </row>
    <row r="68" spans="1:6" x14ac:dyDescent="0.25">
      <c r="A68" s="2"/>
      <c r="B68" s="2"/>
      <c r="C68" s="2"/>
      <c r="D68" s="2"/>
      <c r="E68" s="2"/>
      <c r="F68" s="2"/>
    </row>
    <row r="69" spans="1:6" x14ac:dyDescent="0.25">
      <c r="A69" s="3" t="s">
        <v>139</v>
      </c>
    </row>
    <row r="70" spans="1:6" x14ac:dyDescent="0.25">
      <c r="A70" s="4"/>
    </row>
    <row r="71" spans="1:6" x14ac:dyDescent="0.25">
      <c r="A71" s="4" t="s">
        <v>41</v>
      </c>
      <c r="D71" s="4" t="s">
        <v>42</v>
      </c>
    </row>
    <row r="72" spans="1:6" x14ac:dyDescent="0.25">
      <c r="A72" s="4" t="s">
        <v>113</v>
      </c>
      <c r="D72" s="4" t="s">
        <v>110</v>
      </c>
    </row>
    <row r="73" spans="1:6" x14ac:dyDescent="0.25">
      <c r="A73" s="4" t="s">
        <v>43</v>
      </c>
      <c r="D73" s="4" t="s">
        <v>44</v>
      </c>
    </row>
  </sheetData>
  <mergeCells count="118">
    <mergeCell ref="D20:E20"/>
    <mergeCell ref="D19:E19"/>
    <mergeCell ref="D18:E18"/>
    <mergeCell ref="D17:E17"/>
    <mergeCell ref="D16:E16"/>
    <mergeCell ref="D15:E15"/>
    <mergeCell ref="D13:E13"/>
    <mergeCell ref="D12:E12"/>
    <mergeCell ref="D29:E29"/>
    <mergeCell ref="D28:E28"/>
    <mergeCell ref="D27:E27"/>
    <mergeCell ref="D26:E26"/>
    <mergeCell ref="D25:E25"/>
    <mergeCell ref="D24:E24"/>
    <mergeCell ref="D23:E23"/>
    <mergeCell ref="D22:E22"/>
    <mergeCell ref="D21:E21"/>
    <mergeCell ref="D14:E14"/>
    <mergeCell ref="D67:E67"/>
    <mergeCell ref="D66:E66"/>
    <mergeCell ref="D65:E65"/>
    <mergeCell ref="D64:E64"/>
    <mergeCell ref="D63:E63"/>
    <mergeCell ref="D62:E62"/>
    <mergeCell ref="D61:E61"/>
    <mergeCell ref="D60:E60"/>
    <mergeCell ref="D59:E59"/>
    <mergeCell ref="D11:E11"/>
    <mergeCell ref="D10:E10"/>
    <mergeCell ref="D9:E9"/>
    <mergeCell ref="D8:E8"/>
    <mergeCell ref="D58:E58"/>
    <mergeCell ref="D57:E57"/>
    <mergeCell ref="D56:E56"/>
    <mergeCell ref="D55:E55"/>
    <mergeCell ref="D54:E54"/>
    <mergeCell ref="D53:E53"/>
    <mergeCell ref="D52:E52"/>
    <mergeCell ref="D51:E51"/>
    <mergeCell ref="D37:E37"/>
    <mergeCell ref="D36:E36"/>
    <mergeCell ref="D35:E35"/>
    <mergeCell ref="D34:E34"/>
    <mergeCell ref="D33:E33"/>
    <mergeCell ref="D32:E32"/>
    <mergeCell ref="D31:E31"/>
    <mergeCell ref="D30:E30"/>
    <mergeCell ref="D50:E50"/>
    <mergeCell ref="D49:E49"/>
    <mergeCell ref="D48:E48"/>
    <mergeCell ref="D42:E42"/>
    <mergeCell ref="B11:C11"/>
    <mergeCell ref="B12:C12"/>
    <mergeCell ref="B9:C9"/>
    <mergeCell ref="B10:C10"/>
    <mergeCell ref="A8:B8"/>
    <mergeCell ref="B18:C18"/>
    <mergeCell ref="B16:C16"/>
    <mergeCell ref="B17:C17"/>
    <mergeCell ref="B13:C13"/>
    <mergeCell ref="B15:C15"/>
    <mergeCell ref="B22:C22"/>
    <mergeCell ref="B23:C23"/>
    <mergeCell ref="B20:C20"/>
    <mergeCell ref="B21:C21"/>
    <mergeCell ref="B19:C19"/>
    <mergeCell ref="B27:C27"/>
    <mergeCell ref="B28:C28"/>
    <mergeCell ref="B26:C26"/>
    <mergeCell ref="B24:C24"/>
    <mergeCell ref="B25:C25"/>
    <mergeCell ref="B31:C31"/>
    <mergeCell ref="B32:C32"/>
    <mergeCell ref="B30:C30"/>
    <mergeCell ref="B29:C29"/>
    <mergeCell ref="B37:C37"/>
    <mergeCell ref="B35:C35"/>
    <mergeCell ref="B36:C36"/>
    <mergeCell ref="B33:C33"/>
    <mergeCell ref="B34:C34"/>
    <mergeCell ref="B42:C42"/>
    <mergeCell ref="B39:C39"/>
    <mergeCell ref="B40:C40"/>
    <mergeCell ref="B38:C38"/>
    <mergeCell ref="B45:C46"/>
    <mergeCell ref="D45:E46"/>
    <mergeCell ref="F45:F46"/>
    <mergeCell ref="B47:C47"/>
    <mergeCell ref="D47:E47"/>
    <mergeCell ref="B43:C43"/>
    <mergeCell ref="D43:E43"/>
    <mergeCell ref="B44:C44"/>
    <mergeCell ref="D44:E44"/>
    <mergeCell ref="B41:C41"/>
    <mergeCell ref="D41:E41"/>
    <mergeCell ref="D40:E40"/>
    <mergeCell ref="D39:E39"/>
    <mergeCell ref="D38:E38"/>
    <mergeCell ref="B62:C62"/>
    <mergeCell ref="B60:C60"/>
    <mergeCell ref="B61:C61"/>
    <mergeCell ref="B58:C58"/>
    <mergeCell ref="B59:C59"/>
    <mergeCell ref="B67:C67"/>
    <mergeCell ref="B66:C66"/>
    <mergeCell ref="B64:C64"/>
    <mergeCell ref="B65:C65"/>
    <mergeCell ref="B63:C63"/>
    <mergeCell ref="B51:C51"/>
    <mergeCell ref="B52:C52"/>
    <mergeCell ref="B50:C50"/>
    <mergeCell ref="B48:C48"/>
    <mergeCell ref="B49:C49"/>
    <mergeCell ref="B56:C56"/>
    <mergeCell ref="B57:C57"/>
    <mergeCell ref="B54:C54"/>
    <mergeCell ref="B55:C55"/>
    <mergeCell ref="B53:C53"/>
  </mergeCells>
  <pageMargins left="1.2204724409448819" right="0.19685039370078741" top="0.15748031496062992" bottom="0.19685039370078741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D49"/>
  <sheetViews>
    <sheetView topLeftCell="A22" workbookViewId="0">
      <selection activeCell="D47" sqref="D47"/>
    </sheetView>
  </sheetViews>
  <sheetFormatPr defaultRowHeight="15" x14ac:dyDescent="0.25"/>
  <cols>
    <col min="1" max="1" width="40" customWidth="1"/>
    <col min="3" max="3" width="21" customWidth="1"/>
    <col min="4" max="4" width="21.5703125" customWidth="1"/>
  </cols>
  <sheetData>
    <row r="3" spans="1:4" x14ac:dyDescent="0.25">
      <c r="A3" s="8" t="s">
        <v>120</v>
      </c>
    </row>
    <row r="4" spans="1:4" x14ac:dyDescent="0.25">
      <c r="A4" s="8" t="s">
        <v>127</v>
      </c>
    </row>
    <row r="6" spans="1:4" x14ac:dyDescent="0.25">
      <c r="A6" t="s">
        <v>108</v>
      </c>
    </row>
    <row r="7" spans="1:4" ht="15.75" thickBot="1" x14ac:dyDescent="0.3"/>
    <row r="8" spans="1:4" ht="22.5" x14ac:dyDescent="0.25">
      <c r="A8" s="223" t="s">
        <v>0</v>
      </c>
      <c r="B8" s="225" t="s">
        <v>1</v>
      </c>
      <c r="C8" s="50" t="s">
        <v>129</v>
      </c>
      <c r="D8" s="50" t="s">
        <v>129</v>
      </c>
    </row>
    <row r="9" spans="1:4" x14ac:dyDescent="0.25">
      <c r="A9" s="224"/>
      <c r="B9" s="226"/>
      <c r="C9" s="39" t="s">
        <v>128</v>
      </c>
      <c r="D9" s="141" t="s">
        <v>130</v>
      </c>
    </row>
    <row r="10" spans="1:4" x14ac:dyDescent="0.25">
      <c r="A10" s="63" t="s">
        <v>45</v>
      </c>
      <c r="B10" s="14"/>
      <c r="C10" s="85">
        <v>31852130</v>
      </c>
      <c r="D10" s="51">
        <v>34343593</v>
      </c>
    </row>
    <row r="11" spans="1:4" x14ac:dyDescent="0.25">
      <c r="A11" s="55" t="s">
        <v>46</v>
      </c>
      <c r="B11" s="14"/>
      <c r="C11" s="18">
        <v>-18727174</v>
      </c>
      <c r="D11" s="52">
        <v>-15624205</v>
      </c>
    </row>
    <row r="12" spans="1:4" ht="15.75" thickBot="1" x14ac:dyDescent="0.3">
      <c r="A12" s="44"/>
      <c r="B12" s="14"/>
      <c r="C12" s="19"/>
      <c r="D12" s="53"/>
    </row>
    <row r="13" spans="1:4" x14ac:dyDescent="0.25">
      <c r="A13" s="25" t="s">
        <v>47</v>
      </c>
      <c r="B13" s="14"/>
      <c r="C13" s="20">
        <f>C10+C11</f>
        <v>13124956</v>
      </c>
      <c r="D13" s="54">
        <f>D10+D11</f>
        <v>18719388</v>
      </c>
    </row>
    <row r="14" spans="1:4" ht="15.75" thickBot="1" x14ac:dyDescent="0.3">
      <c r="A14" s="42"/>
      <c r="B14" s="14"/>
      <c r="C14" s="19"/>
      <c r="D14" s="53"/>
    </row>
    <row r="15" spans="1:4" ht="15.75" thickTop="1" x14ac:dyDescent="0.25">
      <c r="A15" s="55" t="s">
        <v>48</v>
      </c>
      <c r="B15" s="14"/>
      <c r="C15" s="85">
        <v>803818</v>
      </c>
      <c r="D15" s="51">
        <v>1107041</v>
      </c>
    </row>
    <row r="16" spans="1:4" x14ac:dyDescent="0.25">
      <c r="A16" s="55" t="s">
        <v>49</v>
      </c>
      <c r="B16" s="14"/>
      <c r="C16" s="18">
        <v>-241366</v>
      </c>
      <c r="D16" s="52">
        <v>-817389</v>
      </c>
    </row>
    <row r="17" spans="1:4" x14ac:dyDescent="0.25">
      <c r="A17" s="55" t="s">
        <v>50</v>
      </c>
      <c r="B17" s="14"/>
      <c r="C17" s="18">
        <v>-392501</v>
      </c>
      <c r="D17" s="52">
        <v>-42122</v>
      </c>
    </row>
    <row r="18" spans="1:4" x14ac:dyDescent="0.25">
      <c r="A18" s="55" t="s">
        <v>51</v>
      </c>
      <c r="B18" s="14"/>
      <c r="C18" s="18">
        <v>-3383049</v>
      </c>
      <c r="D18" s="52">
        <v>-4884396</v>
      </c>
    </row>
    <row r="19" spans="1:4" ht="15.75" thickBot="1" x14ac:dyDescent="0.3">
      <c r="A19" s="44"/>
      <c r="B19" s="14"/>
      <c r="C19" s="21"/>
      <c r="D19" s="56"/>
    </row>
    <row r="20" spans="1:4" x14ac:dyDescent="0.25">
      <c r="A20" s="25"/>
      <c r="B20" s="14"/>
      <c r="C20" s="19"/>
      <c r="D20" s="53"/>
    </row>
    <row r="21" spans="1:4" x14ac:dyDescent="0.25">
      <c r="A21" s="25" t="s">
        <v>52</v>
      </c>
      <c r="B21" s="14"/>
      <c r="C21" s="22">
        <f>C13+C15+C16+C17+C18</f>
        <v>9911858</v>
      </c>
      <c r="D21" s="57">
        <f>D13+D15+D16+D17+D18</f>
        <v>14082522</v>
      </c>
    </row>
    <row r="22" spans="1:4" ht="15.75" thickBot="1" x14ac:dyDescent="0.3">
      <c r="A22" s="58"/>
      <c r="B22" s="14"/>
      <c r="C22" s="21"/>
      <c r="D22" s="56"/>
    </row>
    <row r="23" spans="1:4" ht="15.75" thickTop="1" x14ac:dyDescent="0.25">
      <c r="A23" s="28"/>
      <c r="B23" s="14"/>
      <c r="C23" s="21"/>
      <c r="D23" s="56"/>
    </row>
    <row r="24" spans="1:4" x14ac:dyDescent="0.25">
      <c r="A24" s="55" t="s">
        <v>53</v>
      </c>
      <c r="B24" s="14"/>
      <c r="C24" s="85">
        <v>6651783</v>
      </c>
      <c r="D24" s="51">
        <v>4158345</v>
      </c>
    </row>
    <row r="25" spans="1:4" x14ac:dyDescent="0.25">
      <c r="A25" s="55" t="s">
        <v>54</v>
      </c>
      <c r="B25" s="14"/>
      <c r="C25" s="18">
        <v>-2418764</v>
      </c>
      <c r="D25" s="52">
        <v>-6277999</v>
      </c>
    </row>
    <row r="26" spans="1:4" x14ac:dyDescent="0.25">
      <c r="A26" s="28"/>
      <c r="B26" s="17"/>
      <c r="C26" s="21"/>
      <c r="D26" s="56"/>
    </row>
    <row r="27" spans="1:4" x14ac:dyDescent="0.25">
      <c r="A27" s="25" t="s">
        <v>55</v>
      </c>
      <c r="B27" s="14"/>
      <c r="C27" s="22">
        <f>C21+C24+C25</f>
        <v>14144877</v>
      </c>
      <c r="D27" s="57">
        <f>D21+D24+D25</f>
        <v>11962868</v>
      </c>
    </row>
    <row r="28" spans="1:4" x14ac:dyDescent="0.25">
      <c r="A28" s="25"/>
      <c r="B28" s="14"/>
      <c r="C28" s="19"/>
      <c r="D28" s="53"/>
    </row>
    <row r="29" spans="1:4" x14ac:dyDescent="0.25">
      <c r="A29" s="55" t="s">
        <v>56</v>
      </c>
      <c r="B29" s="14"/>
      <c r="C29" s="18">
        <v>-3227366</v>
      </c>
      <c r="D29" s="52">
        <v>-2902719</v>
      </c>
    </row>
    <row r="30" spans="1:4" ht="15.75" thickBot="1" x14ac:dyDescent="0.3">
      <c r="A30" s="44"/>
      <c r="B30" s="14"/>
      <c r="C30" s="21"/>
      <c r="D30" s="56"/>
    </row>
    <row r="31" spans="1:4" x14ac:dyDescent="0.25">
      <c r="A31" s="25"/>
      <c r="B31" s="14"/>
      <c r="C31" s="19"/>
      <c r="D31" s="53"/>
    </row>
    <row r="32" spans="1:4" x14ac:dyDescent="0.25">
      <c r="A32" s="25" t="s">
        <v>57</v>
      </c>
      <c r="B32" s="14"/>
      <c r="C32" s="22">
        <f>C27+C29</f>
        <v>10917511</v>
      </c>
      <c r="D32" s="57">
        <f>D27+D29</f>
        <v>9060149</v>
      </c>
    </row>
    <row r="33" spans="1:4" ht="15.75" thickBot="1" x14ac:dyDescent="0.3">
      <c r="A33" s="42"/>
      <c r="B33" s="14"/>
      <c r="C33" s="19"/>
      <c r="D33" s="53"/>
    </row>
    <row r="34" spans="1:4" ht="15.75" thickTop="1" x14ac:dyDescent="0.25">
      <c r="A34" s="25"/>
      <c r="B34" s="14"/>
      <c r="C34" s="19"/>
      <c r="D34" s="53"/>
    </row>
    <row r="35" spans="1:4" x14ac:dyDescent="0.25">
      <c r="A35" s="25" t="s">
        <v>58</v>
      </c>
      <c r="B35" s="14"/>
      <c r="C35" s="18"/>
      <c r="D35" s="52"/>
    </row>
    <row r="36" spans="1:4" ht="15.75" thickBot="1" x14ac:dyDescent="0.3">
      <c r="A36" s="25"/>
      <c r="B36" s="14"/>
      <c r="C36" s="21"/>
      <c r="D36" s="56"/>
    </row>
    <row r="37" spans="1:4" x14ac:dyDescent="0.25">
      <c r="A37" s="36"/>
      <c r="B37" s="38"/>
      <c r="C37" s="19"/>
      <c r="D37" s="53"/>
    </row>
    <row r="38" spans="1:4" x14ac:dyDescent="0.25">
      <c r="A38" s="25" t="s">
        <v>59</v>
      </c>
      <c r="B38" s="38"/>
      <c r="C38" s="22">
        <f>C32+C35</f>
        <v>10917511</v>
      </c>
      <c r="D38" s="57">
        <f>D32+D35</f>
        <v>9060149</v>
      </c>
    </row>
    <row r="39" spans="1:4" ht="15.75" thickBot="1" x14ac:dyDescent="0.3">
      <c r="A39" s="59"/>
      <c r="B39" s="60"/>
      <c r="C39" s="61"/>
      <c r="D39" s="62"/>
    </row>
    <row r="40" spans="1:4" x14ac:dyDescent="0.25">
      <c r="A40" s="25"/>
      <c r="B40" s="129"/>
      <c r="C40" s="130"/>
      <c r="D40" s="26"/>
    </row>
    <row r="41" spans="1:4" ht="15.75" thickBot="1" x14ac:dyDescent="0.3">
      <c r="A41" s="49" t="s">
        <v>111</v>
      </c>
      <c r="B41" s="128"/>
      <c r="C41" s="135" t="s">
        <v>141</v>
      </c>
      <c r="D41" s="135" t="s">
        <v>138</v>
      </c>
    </row>
    <row r="44" spans="1:4" x14ac:dyDescent="0.25">
      <c r="A44" t="s">
        <v>114</v>
      </c>
    </row>
    <row r="47" spans="1:4" x14ac:dyDescent="0.25">
      <c r="A47" t="s">
        <v>106</v>
      </c>
    </row>
    <row r="49" spans="1:1" x14ac:dyDescent="0.25">
      <c r="A49" s="3" t="s">
        <v>139</v>
      </c>
    </row>
  </sheetData>
  <mergeCells count="2">
    <mergeCell ref="A8:A9"/>
    <mergeCell ref="B8:B9"/>
  </mergeCells>
  <pageMargins left="0.70866141732283472" right="0.70866141732283472" top="0.74803149606299213" bottom="0.74803149606299213" header="0.31496062992125984" footer="0.31496062992125984"/>
  <pageSetup paperSize="9" scale="9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F49"/>
  <sheetViews>
    <sheetView topLeftCell="A25" workbookViewId="0">
      <selection activeCell="E40" sqref="E40"/>
    </sheetView>
  </sheetViews>
  <sheetFormatPr defaultRowHeight="15" x14ac:dyDescent="0.25"/>
  <cols>
    <col min="1" max="1" width="42.42578125" customWidth="1"/>
    <col min="2" max="5" width="12" customWidth="1"/>
    <col min="6" max="6" width="12.7109375" customWidth="1"/>
  </cols>
  <sheetData>
    <row r="3" spans="1:6" x14ac:dyDescent="0.25">
      <c r="A3" s="8" t="s">
        <v>121</v>
      </c>
    </row>
    <row r="4" spans="1:6" x14ac:dyDescent="0.25">
      <c r="A4" s="8" t="s">
        <v>131</v>
      </c>
    </row>
    <row r="6" spans="1:6" x14ac:dyDescent="0.25">
      <c r="A6" t="s">
        <v>108</v>
      </c>
    </row>
    <row r="7" spans="1:6" ht="15.75" thickBot="1" x14ac:dyDescent="0.3"/>
    <row r="8" spans="1:6" ht="40.5" customHeight="1" x14ac:dyDescent="0.25">
      <c r="A8" s="223" t="s">
        <v>60</v>
      </c>
      <c r="B8" s="227" t="s">
        <v>61</v>
      </c>
      <c r="C8" s="227" t="s">
        <v>62</v>
      </c>
      <c r="D8" s="227" t="s">
        <v>20</v>
      </c>
      <c r="E8" s="227" t="s">
        <v>63</v>
      </c>
      <c r="F8" s="40" t="s">
        <v>64</v>
      </c>
    </row>
    <row r="9" spans="1:6" ht="15.75" thickBot="1" x14ac:dyDescent="0.3">
      <c r="A9" s="224"/>
      <c r="B9" s="228"/>
      <c r="C9" s="228"/>
      <c r="D9" s="228"/>
      <c r="E9" s="228"/>
      <c r="F9" s="41" t="s">
        <v>65</v>
      </c>
    </row>
    <row r="10" spans="1:6" hidden="1" x14ac:dyDescent="0.25">
      <c r="A10" s="28"/>
      <c r="B10" s="34"/>
      <c r="C10" s="34"/>
      <c r="D10" s="34"/>
      <c r="E10" s="34"/>
      <c r="F10" s="35"/>
    </row>
    <row r="11" spans="1:6" hidden="1" x14ac:dyDescent="0.25">
      <c r="A11" s="25" t="s">
        <v>66</v>
      </c>
      <c r="B11" s="9">
        <v>9540291</v>
      </c>
      <c r="C11" s="9">
        <v>188565</v>
      </c>
      <c r="D11" s="9">
        <v>772604</v>
      </c>
      <c r="E11" s="9">
        <v>30084541</v>
      </c>
      <c r="F11" s="31">
        <v>40586001</v>
      </c>
    </row>
    <row r="12" spans="1:6" ht="15.75" hidden="1" thickBot="1" x14ac:dyDescent="0.3">
      <c r="A12" s="42"/>
      <c r="B12" s="5"/>
      <c r="C12" s="5"/>
      <c r="D12" s="5"/>
      <c r="E12" s="5"/>
      <c r="F12" s="43"/>
    </row>
    <row r="13" spans="1:6" ht="15.75" hidden="1" thickTop="1" x14ac:dyDescent="0.25">
      <c r="A13" s="28"/>
      <c r="B13" s="34"/>
      <c r="C13" s="34"/>
      <c r="D13" s="34"/>
      <c r="E13" s="34"/>
      <c r="F13" s="35"/>
    </row>
    <row r="14" spans="1:6" hidden="1" x14ac:dyDescent="0.25">
      <c r="A14" s="69" t="s">
        <v>67</v>
      </c>
      <c r="B14" s="66" t="s">
        <v>68</v>
      </c>
      <c r="C14" s="66" t="s">
        <v>69</v>
      </c>
      <c r="D14" s="66" t="s">
        <v>68</v>
      </c>
      <c r="E14" s="67">
        <v>4306144</v>
      </c>
      <c r="F14" s="70">
        <v>4306144</v>
      </c>
    </row>
    <row r="15" spans="1:6" ht="15.75" hidden="1" thickBot="1" x14ac:dyDescent="0.3">
      <c r="A15" s="28"/>
      <c r="B15" s="34"/>
      <c r="C15" s="34"/>
      <c r="D15" s="34"/>
      <c r="E15" s="27"/>
      <c r="F15" s="26"/>
    </row>
    <row r="16" spans="1:6" x14ac:dyDescent="0.25">
      <c r="A16" s="36"/>
      <c r="B16" s="6"/>
      <c r="C16" s="6"/>
      <c r="D16" s="6"/>
      <c r="E16" s="6"/>
      <c r="F16" s="40"/>
    </row>
    <row r="17" spans="1:6" x14ac:dyDescent="0.25">
      <c r="A17" s="25" t="s">
        <v>133</v>
      </c>
      <c r="B17" s="9">
        <v>9540291</v>
      </c>
      <c r="C17" s="9">
        <v>188565</v>
      </c>
      <c r="D17" s="9">
        <v>1073703</v>
      </c>
      <c r="E17" s="9">
        <v>81001008</v>
      </c>
      <c r="F17" s="139">
        <v>91803567</v>
      </c>
    </row>
    <row r="18" spans="1:6" ht="15.75" thickBot="1" x14ac:dyDescent="0.3">
      <c r="A18" s="42"/>
      <c r="B18" s="5"/>
      <c r="C18" s="5"/>
      <c r="D18" s="5"/>
      <c r="E18" s="5"/>
      <c r="F18" s="43"/>
    </row>
    <row r="19" spans="1:6" ht="15.75" thickTop="1" x14ac:dyDescent="0.25">
      <c r="A19" s="28"/>
      <c r="B19" s="34"/>
      <c r="C19" s="34"/>
      <c r="D19" s="34"/>
      <c r="E19" s="34"/>
      <c r="F19" s="35"/>
    </row>
    <row r="20" spans="1:6" x14ac:dyDescent="0.25">
      <c r="A20" s="69" t="s">
        <v>70</v>
      </c>
      <c r="B20" s="66" t="s">
        <v>68</v>
      </c>
      <c r="C20" s="66" t="s">
        <v>68</v>
      </c>
      <c r="D20" s="66" t="s">
        <v>68</v>
      </c>
      <c r="E20" s="67">
        <v>9060149</v>
      </c>
      <c r="F20" s="70">
        <v>9060149</v>
      </c>
    </row>
    <row r="21" spans="1:6" x14ac:dyDescent="0.25">
      <c r="A21" s="69" t="s">
        <v>71</v>
      </c>
      <c r="B21" s="66" t="s">
        <v>68</v>
      </c>
      <c r="C21" s="66" t="s">
        <v>68</v>
      </c>
      <c r="D21" s="68">
        <v>-84560</v>
      </c>
      <c r="E21" s="66" t="s">
        <v>68</v>
      </c>
      <c r="F21" s="71">
        <v>-84560</v>
      </c>
    </row>
    <row r="22" spans="1:6" ht="15.75" thickBot="1" x14ac:dyDescent="0.3">
      <c r="A22" s="44"/>
      <c r="B22" s="10"/>
      <c r="C22" s="10"/>
      <c r="D22" s="10"/>
      <c r="E22" s="10"/>
      <c r="F22" s="45"/>
    </row>
    <row r="23" spans="1:6" x14ac:dyDescent="0.25">
      <c r="A23" s="25"/>
      <c r="B23" s="34"/>
      <c r="C23" s="27"/>
      <c r="D23" s="27"/>
      <c r="E23" s="27"/>
      <c r="F23" s="26"/>
    </row>
    <row r="24" spans="1:6" x14ac:dyDescent="0.25">
      <c r="A24" s="25" t="s">
        <v>72</v>
      </c>
      <c r="B24" s="27" t="s">
        <v>68</v>
      </c>
      <c r="C24" s="27" t="s">
        <v>68</v>
      </c>
      <c r="D24" s="46">
        <f>D21</f>
        <v>-84560</v>
      </c>
      <c r="E24" s="9">
        <f>E20</f>
        <v>9060149</v>
      </c>
      <c r="F24" s="31">
        <f>F20+F21</f>
        <v>8975589</v>
      </c>
    </row>
    <row r="25" spans="1:6" ht="15.75" thickBot="1" x14ac:dyDescent="0.3">
      <c r="A25" s="28"/>
      <c r="B25" s="27"/>
      <c r="C25" s="27"/>
      <c r="D25" s="27"/>
      <c r="E25" s="34"/>
      <c r="F25" s="35"/>
    </row>
    <row r="26" spans="1:6" x14ac:dyDescent="0.25">
      <c r="A26" s="36"/>
      <c r="B26" s="6"/>
      <c r="C26" s="6"/>
      <c r="D26" s="6"/>
      <c r="E26" s="6"/>
      <c r="F26" s="40"/>
    </row>
    <row r="27" spans="1:6" x14ac:dyDescent="0.25">
      <c r="A27" s="87" t="s">
        <v>132</v>
      </c>
      <c r="B27" s="9">
        <v>9540291</v>
      </c>
      <c r="C27" s="9">
        <v>188565</v>
      </c>
      <c r="D27" s="9">
        <f>D17+D24</f>
        <v>989143</v>
      </c>
      <c r="E27" s="9">
        <f>E17+E24</f>
        <v>90061157</v>
      </c>
      <c r="F27" s="31">
        <f>F17+F24</f>
        <v>100779156</v>
      </c>
    </row>
    <row r="28" spans="1:6" ht="15.75" thickBot="1" x14ac:dyDescent="0.3">
      <c r="A28" s="47"/>
      <c r="B28" s="5"/>
      <c r="C28" s="5"/>
      <c r="D28" s="5"/>
      <c r="E28" s="5"/>
      <c r="F28" s="43"/>
    </row>
    <row r="29" spans="1:6" ht="15.75" thickTop="1" x14ac:dyDescent="0.25">
      <c r="A29" s="25"/>
      <c r="B29" s="27"/>
      <c r="C29" s="27"/>
      <c r="D29" s="27"/>
      <c r="E29" s="27"/>
      <c r="F29" s="26"/>
    </row>
    <row r="30" spans="1:6" x14ac:dyDescent="0.25">
      <c r="A30" s="25" t="s">
        <v>134</v>
      </c>
      <c r="B30" s="9">
        <v>9540291</v>
      </c>
      <c r="C30" s="9">
        <v>188565</v>
      </c>
      <c r="D30" s="9">
        <v>1083535</v>
      </c>
      <c r="E30" s="9">
        <v>122533886</v>
      </c>
      <c r="F30" s="31">
        <v>133346277</v>
      </c>
    </row>
    <row r="31" spans="1:6" ht="15.75" thickBot="1" x14ac:dyDescent="0.3">
      <c r="A31" s="42"/>
      <c r="B31" s="5"/>
      <c r="C31" s="5"/>
      <c r="D31" s="5"/>
      <c r="E31" s="5"/>
      <c r="F31" s="43"/>
    </row>
    <row r="32" spans="1:6" ht="15.75" thickTop="1" x14ac:dyDescent="0.25">
      <c r="A32" s="28"/>
      <c r="B32" s="34"/>
      <c r="C32" s="34"/>
      <c r="D32" s="34"/>
      <c r="E32" s="34"/>
      <c r="F32" s="35"/>
    </row>
    <row r="33" spans="1:6" x14ac:dyDescent="0.25">
      <c r="A33" s="69" t="s">
        <v>73</v>
      </c>
      <c r="B33" s="66" t="s">
        <v>68</v>
      </c>
      <c r="C33" s="66" t="s">
        <v>68</v>
      </c>
      <c r="D33" s="142" t="s">
        <v>68</v>
      </c>
      <c r="E33" s="143">
        <v>10917511</v>
      </c>
      <c r="F33" s="144">
        <v>10917511</v>
      </c>
    </row>
    <row r="34" spans="1:6" ht="15.75" thickBot="1" x14ac:dyDescent="0.3">
      <c r="A34" s="64" t="s">
        <v>71</v>
      </c>
      <c r="B34" s="65" t="s">
        <v>68</v>
      </c>
      <c r="C34" s="65" t="s">
        <v>68</v>
      </c>
      <c r="D34" s="145">
        <v>230834</v>
      </c>
      <c r="E34" s="146" t="s">
        <v>68</v>
      </c>
      <c r="F34" s="147">
        <v>230834</v>
      </c>
    </row>
    <row r="35" spans="1:6" ht="15.75" thickBot="1" x14ac:dyDescent="0.3">
      <c r="A35" s="44"/>
      <c r="B35" s="1"/>
      <c r="C35" s="10"/>
      <c r="D35" s="148"/>
      <c r="E35" s="148"/>
      <c r="F35" s="149"/>
    </row>
    <row r="36" spans="1:6" x14ac:dyDescent="0.25">
      <c r="A36" s="25"/>
      <c r="B36" s="27"/>
      <c r="C36" s="34"/>
      <c r="D36" s="150"/>
      <c r="E36" s="150"/>
      <c r="F36" s="151"/>
    </row>
    <row r="37" spans="1:6" x14ac:dyDescent="0.25">
      <c r="A37" s="25" t="s">
        <v>74</v>
      </c>
      <c r="B37" s="27" t="s">
        <v>68</v>
      </c>
      <c r="C37" s="27" t="s">
        <v>68</v>
      </c>
      <c r="D37" s="152">
        <v>230834</v>
      </c>
      <c r="E37" s="153">
        <f>E33</f>
        <v>10917511</v>
      </c>
      <c r="F37" s="154">
        <f>F33+F34</f>
        <v>11148345</v>
      </c>
    </row>
    <row r="38" spans="1:6" ht="15.75" thickBot="1" x14ac:dyDescent="0.3">
      <c r="A38" s="49"/>
      <c r="B38" s="1"/>
      <c r="C38" s="10"/>
      <c r="D38" s="148"/>
      <c r="E38" s="148"/>
      <c r="F38" s="149"/>
    </row>
    <row r="39" spans="1:6" x14ac:dyDescent="0.25">
      <c r="A39" s="25"/>
      <c r="B39" s="27"/>
      <c r="C39" s="27"/>
      <c r="D39" s="155"/>
      <c r="E39" s="150"/>
      <c r="F39" s="151"/>
    </row>
    <row r="40" spans="1:6" x14ac:dyDescent="0.25">
      <c r="A40" s="87" t="s">
        <v>135</v>
      </c>
      <c r="B40" s="9">
        <v>9540291</v>
      </c>
      <c r="C40" s="9">
        <v>188565</v>
      </c>
      <c r="D40" s="153">
        <v>1314369</v>
      </c>
      <c r="E40" s="153">
        <f>E30+E37</f>
        <v>133451397</v>
      </c>
      <c r="F40" s="154">
        <f>F30+F37</f>
        <v>144494622</v>
      </c>
    </row>
    <row r="41" spans="1:6" ht="15.75" thickBot="1" x14ac:dyDescent="0.3">
      <c r="A41" s="49"/>
      <c r="B41" s="1"/>
      <c r="C41" s="1"/>
      <c r="D41" s="1"/>
      <c r="E41" s="1"/>
      <c r="F41" s="48"/>
    </row>
    <row r="44" spans="1:6" x14ac:dyDescent="0.25">
      <c r="A44" t="s">
        <v>114</v>
      </c>
    </row>
    <row r="47" spans="1:6" x14ac:dyDescent="0.25">
      <c r="A47" t="s">
        <v>106</v>
      </c>
    </row>
    <row r="49" spans="1:1" x14ac:dyDescent="0.25">
      <c r="A49" s="3" t="s">
        <v>139</v>
      </c>
    </row>
  </sheetData>
  <mergeCells count="5">
    <mergeCell ref="A8:A9"/>
    <mergeCell ref="B8:B9"/>
    <mergeCell ref="C8:C9"/>
    <mergeCell ref="D8:D9"/>
    <mergeCell ref="E8:E9"/>
  </mergeCells>
  <pageMargins left="0.70866141732283472" right="0.70866141732283472" top="0.74803149606299213" bottom="0.74803149606299213" header="0.31496062992125984" footer="0.31496062992125984"/>
  <pageSetup paperSize="9" scale="8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65"/>
  <sheetViews>
    <sheetView tabSelected="1" topLeftCell="A49" workbookViewId="0">
      <selection activeCell="A65" sqref="A65"/>
    </sheetView>
  </sheetViews>
  <sheetFormatPr defaultRowHeight="15" x14ac:dyDescent="0.25"/>
  <cols>
    <col min="1" max="1" width="50.85546875" customWidth="1"/>
    <col min="3" max="3" width="21" customWidth="1"/>
    <col min="4" max="4" width="22.42578125" customWidth="1"/>
  </cols>
  <sheetData>
    <row r="2" spans="1:4" x14ac:dyDescent="0.25">
      <c r="A2" s="8" t="s">
        <v>122</v>
      </c>
    </row>
    <row r="3" spans="1:4" x14ac:dyDescent="0.25">
      <c r="A3" s="8" t="s">
        <v>136</v>
      </c>
    </row>
    <row r="4" spans="1:4" x14ac:dyDescent="0.25">
      <c r="A4" s="8"/>
    </row>
    <row r="5" spans="1:4" x14ac:dyDescent="0.25">
      <c r="A5" t="s">
        <v>108</v>
      </c>
    </row>
    <row r="6" spans="1:4" ht="15.75" thickBot="1" x14ac:dyDescent="0.3"/>
    <row r="7" spans="1:4" ht="35.25" customHeight="1" x14ac:dyDescent="0.25">
      <c r="A7" s="198" t="s">
        <v>0</v>
      </c>
      <c r="B7" s="225" t="s">
        <v>1</v>
      </c>
      <c r="C7" s="23" t="s">
        <v>129</v>
      </c>
      <c r="D7" s="23" t="s">
        <v>129</v>
      </c>
    </row>
    <row r="8" spans="1:4" ht="15.75" thickBot="1" x14ac:dyDescent="0.3">
      <c r="A8" s="230"/>
      <c r="B8" s="229"/>
      <c r="C8" s="88" t="s">
        <v>125</v>
      </c>
      <c r="D8" s="89" t="s">
        <v>137</v>
      </c>
    </row>
    <row r="9" spans="1:4" ht="22.5" x14ac:dyDescent="0.25">
      <c r="A9" s="36" t="s">
        <v>75</v>
      </c>
      <c r="B9" s="126"/>
      <c r="C9" s="23"/>
      <c r="D9" s="24"/>
    </row>
    <row r="10" spans="1:4" ht="15" customHeight="1" x14ac:dyDescent="0.25">
      <c r="A10" s="28" t="s">
        <v>76</v>
      </c>
      <c r="B10" s="14"/>
      <c r="C10" s="15">
        <v>14144877</v>
      </c>
      <c r="D10" s="72">
        <v>11962868</v>
      </c>
    </row>
    <row r="11" spans="1:4" x14ac:dyDescent="0.25">
      <c r="A11" s="73" t="s">
        <v>77</v>
      </c>
      <c r="B11" s="14"/>
      <c r="C11" s="12"/>
      <c r="D11" s="56"/>
    </row>
    <row r="12" spans="1:4" x14ac:dyDescent="0.25">
      <c r="A12" s="74"/>
      <c r="B12" s="11"/>
      <c r="C12" s="13"/>
      <c r="D12" s="75"/>
    </row>
    <row r="13" spans="1:4" x14ac:dyDescent="0.25">
      <c r="A13" s="28" t="s">
        <v>78</v>
      </c>
      <c r="B13" s="14"/>
      <c r="C13" s="15">
        <v>3585720</v>
      </c>
      <c r="D13" s="72">
        <v>3371904</v>
      </c>
    </row>
    <row r="14" spans="1:4" ht="15" customHeight="1" x14ac:dyDescent="0.25">
      <c r="A14" s="28" t="s">
        <v>79</v>
      </c>
      <c r="B14" s="14"/>
      <c r="C14" s="16">
        <v>0</v>
      </c>
      <c r="D14" s="51">
        <v>-1063</v>
      </c>
    </row>
    <row r="15" spans="1:4" x14ac:dyDescent="0.25">
      <c r="A15" s="28" t="s">
        <v>80</v>
      </c>
      <c r="B15" s="14"/>
      <c r="C15" s="15">
        <v>25174</v>
      </c>
      <c r="D15" s="51">
        <v>38046</v>
      </c>
    </row>
    <row r="16" spans="1:4" x14ac:dyDescent="0.25">
      <c r="A16" s="28" t="s">
        <v>81</v>
      </c>
      <c r="B16" s="14"/>
      <c r="C16" s="15">
        <v>1815</v>
      </c>
      <c r="D16" s="51">
        <v>727157</v>
      </c>
    </row>
    <row r="17" spans="1:4" ht="22.5" customHeight="1" x14ac:dyDescent="0.25">
      <c r="A17" s="28" t="s">
        <v>82</v>
      </c>
      <c r="B17" s="14"/>
      <c r="C17" s="16">
        <v>7163</v>
      </c>
      <c r="D17" s="56">
        <v>0</v>
      </c>
    </row>
    <row r="18" spans="1:4" ht="22.5" customHeight="1" x14ac:dyDescent="0.25">
      <c r="A18" s="28" t="s">
        <v>123</v>
      </c>
      <c r="B18" s="138"/>
      <c r="C18" s="16">
        <v>0</v>
      </c>
      <c r="D18" s="56">
        <v>0</v>
      </c>
    </row>
    <row r="19" spans="1:4" x14ac:dyDescent="0.25">
      <c r="A19" s="28" t="s">
        <v>83</v>
      </c>
      <c r="B19" s="14"/>
      <c r="C19" s="16">
        <v>-42640</v>
      </c>
      <c r="D19" s="52">
        <v>-66451</v>
      </c>
    </row>
    <row r="20" spans="1:4" x14ac:dyDescent="0.25">
      <c r="A20" s="28" t="s">
        <v>53</v>
      </c>
      <c r="B20" s="14"/>
      <c r="C20" s="16">
        <v>-6551783</v>
      </c>
      <c r="D20" s="52">
        <v>-4158345</v>
      </c>
    </row>
    <row r="21" spans="1:4" x14ac:dyDescent="0.25">
      <c r="A21" s="28" t="s">
        <v>54</v>
      </c>
      <c r="B21" s="14"/>
      <c r="C21" s="15">
        <v>2418764</v>
      </c>
      <c r="D21" s="72">
        <v>6277999</v>
      </c>
    </row>
    <row r="22" spans="1:4" x14ac:dyDescent="0.25">
      <c r="A22" s="28" t="s">
        <v>84</v>
      </c>
      <c r="B22" s="14"/>
      <c r="C22" s="16">
        <v>485537</v>
      </c>
      <c r="D22" s="52">
        <v>-26587</v>
      </c>
    </row>
    <row r="23" spans="1:4" ht="15.75" thickBot="1" x14ac:dyDescent="0.3">
      <c r="A23" s="29"/>
      <c r="B23" s="93"/>
      <c r="C23" s="94"/>
      <c r="D23" s="95"/>
    </row>
    <row r="24" spans="1:4" x14ac:dyDescent="0.25">
      <c r="A24" s="76"/>
      <c r="B24" s="97"/>
      <c r="C24" s="98"/>
      <c r="D24" s="99"/>
    </row>
    <row r="25" spans="1:4" ht="22.5" customHeight="1" x14ac:dyDescent="0.25">
      <c r="A25" s="25" t="s">
        <v>85</v>
      </c>
      <c r="B25" s="127"/>
      <c r="C25" s="7"/>
      <c r="D25" s="53"/>
    </row>
    <row r="26" spans="1:4" x14ac:dyDescent="0.25">
      <c r="A26" s="28" t="s">
        <v>116</v>
      </c>
      <c r="B26" s="14"/>
      <c r="C26" s="16">
        <v>-549087</v>
      </c>
      <c r="D26" s="52">
        <v>-1538532</v>
      </c>
    </row>
    <row r="27" spans="1:4" ht="22.5" customHeight="1" x14ac:dyDescent="0.25">
      <c r="A27" s="28" t="s">
        <v>117</v>
      </c>
      <c r="B27" s="14"/>
      <c r="C27" s="16">
        <v>-2030895</v>
      </c>
      <c r="D27" s="52">
        <v>1748055</v>
      </c>
    </row>
    <row r="28" spans="1:4" ht="22.5" customHeight="1" x14ac:dyDescent="0.25">
      <c r="A28" s="28" t="s">
        <v>118</v>
      </c>
      <c r="B28" s="14"/>
      <c r="C28" s="16">
        <v>-3472889</v>
      </c>
      <c r="D28" s="52">
        <v>-5833061</v>
      </c>
    </row>
    <row r="29" spans="1:4" ht="15.75" thickBot="1" x14ac:dyDescent="0.3">
      <c r="A29" s="29"/>
      <c r="B29" s="93"/>
      <c r="C29" s="94"/>
      <c r="D29" s="95"/>
    </row>
    <row r="30" spans="1:4" ht="22.5" x14ac:dyDescent="0.25">
      <c r="A30" s="36" t="s">
        <v>86</v>
      </c>
      <c r="B30" s="126"/>
      <c r="C30" s="23"/>
      <c r="D30" s="24"/>
    </row>
    <row r="31" spans="1:4" x14ac:dyDescent="0.25">
      <c r="A31" s="28" t="s">
        <v>87</v>
      </c>
      <c r="B31" s="14"/>
      <c r="C31" s="16">
        <v>-14629</v>
      </c>
      <c r="D31" s="52">
        <v>-9115</v>
      </c>
    </row>
    <row r="32" spans="1:4" x14ac:dyDescent="0.25">
      <c r="A32" s="28" t="s">
        <v>88</v>
      </c>
      <c r="B32" s="14"/>
      <c r="C32" s="16">
        <v>-3015381</v>
      </c>
      <c r="D32" s="52">
        <v>-3004721</v>
      </c>
    </row>
    <row r="33" spans="1:4" x14ac:dyDescent="0.25">
      <c r="A33" s="28" t="s">
        <v>89</v>
      </c>
      <c r="B33" s="14"/>
      <c r="C33" s="15">
        <v>7439052</v>
      </c>
      <c r="D33" s="72">
        <v>8197624</v>
      </c>
    </row>
    <row r="34" spans="1:4" x14ac:dyDescent="0.25">
      <c r="A34" s="28" t="s">
        <v>90</v>
      </c>
      <c r="B34" s="14"/>
      <c r="C34" s="16">
        <v>-2651692</v>
      </c>
      <c r="D34" s="52">
        <v>-2020798</v>
      </c>
    </row>
    <row r="35" spans="1:4" ht="15.75" thickBot="1" x14ac:dyDescent="0.3">
      <c r="A35" s="29"/>
      <c r="B35" s="93"/>
      <c r="C35" s="100"/>
      <c r="D35" s="95"/>
    </row>
    <row r="36" spans="1:4" ht="22.5" customHeight="1" thickBot="1" x14ac:dyDescent="0.3">
      <c r="A36" s="36" t="s">
        <v>91</v>
      </c>
      <c r="B36" s="118"/>
      <c r="C36" s="119">
        <f>SUM(C10:C35)</f>
        <v>9779106</v>
      </c>
      <c r="D36" s="158">
        <f>SUM(D10:D35)</f>
        <v>15664980</v>
      </c>
    </row>
    <row r="37" spans="1:4" ht="23.25" thickBot="1" x14ac:dyDescent="0.3">
      <c r="A37" s="122" t="s">
        <v>92</v>
      </c>
      <c r="B37" s="125"/>
      <c r="C37" s="123"/>
      <c r="D37" s="124"/>
    </row>
    <row r="38" spans="1:4" ht="15" customHeight="1" x14ac:dyDescent="0.25">
      <c r="A38" s="77" t="s">
        <v>93</v>
      </c>
      <c r="B38" s="120"/>
      <c r="C38" s="16">
        <v>-1467760</v>
      </c>
      <c r="D38" s="121">
        <v>-3650765</v>
      </c>
    </row>
    <row r="39" spans="1:4" ht="15" customHeight="1" x14ac:dyDescent="0.25">
      <c r="A39" s="55" t="s">
        <v>112</v>
      </c>
      <c r="B39" s="14"/>
      <c r="C39" s="121">
        <v>-701487</v>
      </c>
      <c r="D39" s="121">
        <v>39664</v>
      </c>
    </row>
    <row r="40" spans="1:4" x14ac:dyDescent="0.25">
      <c r="A40" s="55" t="s">
        <v>7</v>
      </c>
      <c r="B40" s="14"/>
      <c r="C40" s="16">
        <v>-119424699</v>
      </c>
      <c r="D40" s="52">
        <v>-129987576</v>
      </c>
    </row>
    <row r="41" spans="1:4" x14ac:dyDescent="0.25">
      <c r="A41" s="55" t="s">
        <v>94</v>
      </c>
      <c r="B41" s="14"/>
      <c r="C41" s="15">
        <v>109692377</v>
      </c>
      <c r="D41" s="72">
        <v>122135609</v>
      </c>
    </row>
    <row r="42" spans="1:4" ht="15.75" thickBot="1" x14ac:dyDescent="0.3">
      <c r="A42" s="55" t="s">
        <v>119</v>
      </c>
      <c r="B42" s="93"/>
      <c r="C42" s="16"/>
      <c r="D42" s="62"/>
    </row>
    <row r="43" spans="1:4" ht="22.5" customHeight="1" x14ac:dyDescent="0.25">
      <c r="A43" s="25" t="s">
        <v>95</v>
      </c>
      <c r="B43" s="96"/>
      <c r="C43" s="102">
        <f>SUM(C38:C42)</f>
        <v>-11901569</v>
      </c>
      <c r="D43" s="103">
        <f>SUM(D38:D42)</f>
        <v>-11463068</v>
      </c>
    </row>
    <row r="44" spans="1:4" ht="15.75" thickBot="1" x14ac:dyDescent="0.3">
      <c r="A44" s="105"/>
      <c r="B44" s="106"/>
      <c r="C44" s="107"/>
      <c r="D44" s="108"/>
    </row>
    <row r="45" spans="1:4" ht="15" customHeight="1" x14ac:dyDescent="0.25">
      <c r="A45" s="36" t="s">
        <v>96</v>
      </c>
      <c r="B45" s="104"/>
      <c r="C45" s="23"/>
      <c r="D45" s="109"/>
    </row>
    <row r="46" spans="1:4" x14ac:dyDescent="0.25">
      <c r="A46" s="55" t="s">
        <v>25</v>
      </c>
      <c r="B46" s="14"/>
      <c r="C46" s="12">
        <v>0</v>
      </c>
      <c r="D46" s="72">
        <v>0</v>
      </c>
    </row>
    <row r="47" spans="1:4" x14ac:dyDescent="0.25">
      <c r="A47" s="55" t="s">
        <v>97</v>
      </c>
      <c r="B47" s="14"/>
      <c r="C47" s="16">
        <v>-2359425</v>
      </c>
      <c r="D47" s="52">
        <v>-521808</v>
      </c>
    </row>
    <row r="48" spans="1:4" x14ac:dyDescent="0.25">
      <c r="A48" s="55" t="s">
        <v>98</v>
      </c>
      <c r="B48" s="14"/>
      <c r="C48" s="16">
        <v>-179</v>
      </c>
      <c r="D48" s="52">
        <v>-3643</v>
      </c>
    </row>
    <row r="49" spans="1:4" x14ac:dyDescent="0.25">
      <c r="A49" s="55" t="s">
        <v>27</v>
      </c>
      <c r="B49" s="14"/>
      <c r="C49" s="16">
        <v>-1911630</v>
      </c>
      <c r="D49" s="52">
        <v>-642452</v>
      </c>
    </row>
    <row r="50" spans="1:4" ht="15.75" thickBot="1" x14ac:dyDescent="0.3">
      <c r="A50" s="29"/>
      <c r="B50" s="93"/>
      <c r="C50" s="94"/>
      <c r="D50" s="110"/>
    </row>
    <row r="51" spans="1:4" ht="22.5" customHeight="1" thickBot="1" x14ac:dyDescent="0.3">
      <c r="A51" s="81" t="s">
        <v>99</v>
      </c>
      <c r="B51" s="101"/>
      <c r="C51" s="112">
        <f>SUM(C47:C50)</f>
        <v>-4271234</v>
      </c>
      <c r="D51" s="78">
        <f>SUM(D46:D50)</f>
        <v>-1167903</v>
      </c>
    </row>
    <row r="52" spans="1:4" x14ac:dyDescent="0.25">
      <c r="A52" s="90"/>
      <c r="B52" s="91"/>
      <c r="C52" s="92"/>
      <c r="D52" s="111"/>
    </row>
    <row r="53" spans="1:4" ht="22.5" customHeight="1" thickBot="1" x14ac:dyDescent="0.3">
      <c r="A53" s="28" t="s">
        <v>100</v>
      </c>
      <c r="B53" s="14"/>
      <c r="C53" s="16"/>
      <c r="D53" s="52">
        <v>-84560</v>
      </c>
    </row>
    <row r="54" spans="1:4" ht="23.25" thickBot="1" x14ac:dyDescent="0.3">
      <c r="A54" s="25" t="s">
        <v>101</v>
      </c>
      <c r="B54" s="127"/>
      <c r="C54" s="112">
        <f>C51+C53+C43+C36</f>
        <v>-6393697</v>
      </c>
      <c r="D54" s="156">
        <f>D51+D53+D43+D36</f>
        <v>2949449</v>
      </c>
    </row>
    <row r="55" spans="1:4" ht="22.5" customHeight="1" thickBot="1" x14ac:dyDescent="0.3">
      <c r="A55" s="28" t="s">
        <v>102</v>
      </c>
      <c r="B55" s="113"/>
      <c r="C55" s="114">
        <v>15859116</v>
      </c>
      <c r="D55" s="115">
        <v>17968173</v>
      </c>
    </row>
    <row r="56" spans="1:4" x14ac:dyDescent="0.25">
      <c r="A56" s="76"/>
      <c r="B56" s="116"/>
      <c r="C56" s="98"/>
      <c r="D56" s="117"/>
    </row>
    <row r="57" spans="1:4" ht="22.5" customHeight="1" thickBot="1" x14ac:dyDescent="0.3">
      <c r="A57" s="59" t="s">
        <v>103</v>
      </c>
      <c r="B57" s="79"/>
      <c r="C57" s="80">
        <f>C54+C55</f>
        <v>9465419</v>
      </c>
      <c r="D57" s="157">
        <f>D54+D55</f>
        <v>20917622</v>
      </c>
    </row>
    <row r="60" spans="1:4" x14ac:dyDescent="0.25">
      <c r="A60" t="s">
        <v>114</v>
      </c>
    </row>
    <row r="63" spans="1:4" x14ac:dyDescent="0.25">
      <c r="A63" t="s">
        <v>106</v>
      </c>
    </row>
    <row r="65" spans="1:1" x14ac:dyDescent="0.25">
      <c r="A65" s="3" t="s">
        <v>140</v>
      </c>
    </row>
  </sheetData>
  <mergeCells count="2">
    <mergeCell ref="B7:B8"/>
    <mergeCell ref="A7:A8"/>
  </mergeCells>
  <pageMargins left="1.0236220472440944" right="0.23622047244094491" top="0.15748031496062992" bottom="0.19685039370078741" header="0.31496062992125984" footer="0.31496062992125984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ФО1</vt:lpstr>
      <vt:lpstr>ФО2</vt:lpstr>
      <vt:lpstr>ФО4</vt:lpstr>
      <vt:lpstr>ФО3</vt:lpstr>
      <vt:lpstr>ФО2!OLE_LINK13</vt:lpstr>
      <vt:lpstr>ФО1!OLE_LINK2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Шандер Елена Владимировна</dc:creator>
  <cp:lastModifiedBy>Шандер Елена Владимировна</cp:lastModifiedBy>
  <cp:lastPrinted>2019-09-03T10:00:37Z</cp:lastPrinted>
  <dcterms:created xsi:type="dcterms:W3CDTF">2019-05-15T03:50:36Z</dcterms:created>
  <dcterms:modified xsi:type="dcterms:W3CDTF">2020-05-16T14:17:10Z</dcterms:modified>
</cp:coreProperties>
</file>