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0">'форма 1'!$A$1:$E$85</definedName>
    <definedName name="_xlnm.Print_Area" localSheetId="1">'форма 2'!$A$1:$E$88</definedName>
  </definedNames>
  <calcPr fullCalcOnLoad="1"/>
</workbook>
</file>

<file path=xl/sharedStrings.xml><?xml version="1.0" encoding="utf-8"?>
<sst xmlns="http://schemas.openxmlformats.org/spreadsheetml/2006/main" count="201" uniqueCount="154">
  <si>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</si>
  <si>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</si>
  <si>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</si>
  <si>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</si>
  <si>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</si>
  <si>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</si>
  <si>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</si>
  <si>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</si>
  <si>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</si>
  <si>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</si>
  <si>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</si>
  <si>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</si>
  <si>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</si>
  <si>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</si>
  <si>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</si>
  <si>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</si>
  <si>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</si>
  <si>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</si>
  <si>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</si>
  <si>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</si>
  <si>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</si>
  <si>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</si>
  <si>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</si>
  <si>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</si>
  <si>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</si>
  <si>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</si>
  <si>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</si>
  <si>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</si>
  <si>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</si>
  <si>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</si>
  <si>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</si>
  <si>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</si>
  <si>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</si>
  <si>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</si>
  <si>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</si>
  <si>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</si>
  <si>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</si>
  <si>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</si>
  <si>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</si>
  <si>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</si>
  <si>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</si>
  <si>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</si>
  <si>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</si>
  <si>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</si>
  <si>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</si>
  <si>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</si>
  <si>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</si>
  <si>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</si>
  <si>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</si>
  <si>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</si>
  <si>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</si>
  <si>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</si>
  <si>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</si>
  <si>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</si>
  <si>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</si>
  <si>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</si>
  <si>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</si>
  <si>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</si>
  <si>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</si>
  <si>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</si>
  <si>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</si>
  <si>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</si>
  <si>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</si>
  <si>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</si>
  <si>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</si>
  <si>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</si>
  <si>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</si>
  <si>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</si>
  <si>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</si>
  <si>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</si>
  <si>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</si>
  <si>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</si>
  <si>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</si>
  <si>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</si>
  <si>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</si>
  <si>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</si>
  <si>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</si>
  <si>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</si>
  <si>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</si>
  <si>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</si>
  <si>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</si>
  <si>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</si>
  <si>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</si>
  <si>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</si>
  <si>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</si>
  <si>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</si>
  <si>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</si>
  <si>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</si>
  <si>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</si>
  <si>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</si>
  <si>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</si>
  <si>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</si>
  <si>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</si>
  <si>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</si>
  <si>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</si>
  <si>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</si>
  <si>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</si>
  <si>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</si>
  <si>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</si>
  <si>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</si>
  <si>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</si>
  <si>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</si>
  <si>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</si>
  <si>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</si>
  <si>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</si>
  <si>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</si>
  <si>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</si>
  <si>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</si>
  <si>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</si>
  <si>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</si>
  <si>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</si>
  <si>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</si>
  <si>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</si>
  <si>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</si>
  <si>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</si>
  <si>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</si>
  <si>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</si>
  <si>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</si>
  <si>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</si>
  <si>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</si>
  <si>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</si>
  <si>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</si>
  <si>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</si>
  <si>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</si>
  <si>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</si>
  <si>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</si>
  <si>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</si>
  <si>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</si>
  <si>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</si>
  <si>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</si>
  <si>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</si>
  <si>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t>Абдрасулұлы Руслан</t>
  </si>
  <si>
    <t xml:space="preserve"> </t>
  </si>
  <si>
    <t xml:space="preserve">         </t>
  </si>
  <si>
    <t>за 3 месяца, закончившихся 31 марта</t>
  </si>
  <si>
    <r>
      <t xml:space="preserve">2023 года
 </t>
    </r>
    <r>
      <rPr>
        <sz val="9"/>
        <color indexed="8"/>
        <rFont val="Arial"/>
        <family val="2"/>
      </rPr>
      <t>(неаудировано)</t>
    </r>
  </si>
  <si>
    <t>За 3 месяца, закончившихся 31 марта</t>
  </si>
  <si>
    <t>Прочие изменения в капитале</t>
  </si>
  <si>
    <t>Прибыль за 3 месяца 2023 г. (неаудировано)</t>
  </si>
  <si>
    <r>
      <t xml:space="preserve">Остаток на 
31 марта 2023г. </t>
    </r>
    <r>
      <rPr>
        <sz val="9"/>
        <rFont val="Arial"/>
        <family val="2"/>
      </rPr>
      <t>(неаудировано)</t>
    </r>
  </si>
  <si>
    <t>Промежуточный сокращенный консолидированный отчет о прибылях и убытках и прочем совокупном доходе за  3 месяца, закончившихся 31 марта 2024г.</t>
  </si>
  <si>
    <r>
      <t xml:space="preserve">2024 года
 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</si>
  <si>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движении денежных средств за 3 месяца, закончившихся 31 марта 2024г.</t>
  </si>
  <si>
    <r>
      <t xml:space="preserve">2024 года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</si>
  <si>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об изменениях капитала за 3 месяца,  закончившихся 31 марта 2024г.</t>
  </si>
  <si>
    <r>
      <t xml:space="preserve">Остаток на 
1 января 2023г. </t>
    </r>
    <r>
      <rPr>
        <sz val="9"/>
        <rFont val="Arial"/>
        <family val="2"/>
      </rPr>
      <t>(аудировано)</t>
    </r>
  </si>
  <si>
    <t>Промежуточный сокращенный консолидированный отчет о финансовом положении по состоянию на 31 марта 2024 г.</t>
  </si>
  <si>
    <r>
      <t xml:space="preserve">31 марта 2024 г.
</t>
    </r>
    <r>
      <rPr>
        <sz val="9"/>
        <color indexed="8"/>
        <rFont val="Arial"/>
        <family val="2"/>
      </rPr>
      <t>(неаудировано)</t>
    </r>
  </si>
  <si>
    <r>
      <t xml:space="preserve">31 декабря 2023 г. </t>
    </r>
    <r>
      <rPr>
        <sz val="9"/>
        <color indexed="8"/>
        <rFont val="Arial"/>
        <family val="2"/>
      </rPr>
      <t>(аудировано)</t>
    </r>
  </si>
  <si>
    <t>Долгосрочные активы, предназначенные для продажи</t>
  </si>
  <si>
    <t>Долгосрочные обязательства, предназначенные для продажи</t>
  </si>
  <si>
    <r>
      <t>Остаток на 
1 января 2024г.</t>
    </r>
    <r>
      <rPr>
        <sz val="9"/>
        <rFont val="Arial"/>
        <family val="2"/>
      </rPr>
      <t>(аудировано)</t>
    </r>
  </si>
  <si>
    <t>Прибыль за 3 месяца 2024 г. (неаудировано)</t>
  </si>
  <si>
    <r>
      <t xml:space="preserve">Остаток на 
31 марта 2024г. </t>
    </r>
    <r>
      <rPr>
        <sz val="9"/>
        <rFont val="Arial"/>
        <family val="2"/>
      </rPr>
      <t>(неаудировано)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</si>
</sst>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;\(#,##0\)"/>
    <numFmt numFmtId="169" formatCode="#,##0.0"/>
    <numFmt numFmtId="170" formatCode="_-* #,##0.00_р_._-;\-* #,##0.00_р_._-;_-* &quot;-&quot;??_р_._-;_-@_-"/>
    <numFmt numFmtId="171" formatCode="#,##0.0000\ &quot;₽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₽&quot;"/>
    <numFmt numFmtId="182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176" fontId="8" fillId="0" borderId="0" xfId="54" applyNumberFormat="1" applyFont="1" applyAlignment="1">
      <alignment horizontal="right" vertical="center"/>
      <protection/>
    </xf>
    <xf numFmtId="176" fontId="8" fillId="0" borderId="0" xfId="54" applyNumberFormat="1" applyFont="1" applyAlignment="1" applyProtection="1">
      <alignment horizontal="right" vertical="center"/>
      <protection locked="0"/>
    </xf>
    <xf numFmtId="0" fontId="9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>
      <alignment horizontal="right" vertical="center"/>
      <protection/>
    </xf>
    <xf numFmtId="0" fontId="8" fillId="0" borderId="0" xfId="53" applyFont="1" applyAlignment="1">
      <alignment vertical="center" wrapText="1"/>
      <protection/>
    </xf>
    <xf numFmtId="176" fontId="9" fillId="0" borderId="0" xfId="54" applyNumberFormat="1" applyFont="1" applyAlignment="1">
      <alignment horizontal="right" vertical="center"/>
      <protection/>
    </xf>
    <xf numFmtId="0" fontId="8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 applyProtection="1">
      <alignment horizontal="right" vertical="center"/>
      <protection locked="0"/>
    </xf>
    <xf numFmtId="0" fontId="9" fillId="0" borderId="0" xfId="53" applyFont="1" applyAlignment="1">
      <alignment vertical="center" wrapText="1"/>
      <protection/>
    </xf>
    <xf numFmtId="176" fontId="8" fillId="0" borderId="10" xfId="54" applyNumberFormat="1" applyFont="1" applyBorder="1" applyAlignment="1" applyProtection="1">
      <alignment horizontal="right" vertical="center"/>
      <protection locked="0"/>
    </xf>
    <xf numFmtId="176" fontId="62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 inden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fill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85"/>
  <sheetViews>
    <sheetView tabSelected="1" view="pageBreakPreview" zoomScale="110" zoomScaleNormal="90" zoomScaleSheetLayoutView="110" zoomScalePageLayoutView="0" workbookViewId="0" topLeftCell="A1">
      <pane xSplit="5" ySplit="4" topLeftCell="F3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55" sqref="E55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7" max="7" width="16.421875" style="0" customWidth="1"/>
    <col min="8" max="8" width="9.8515625" style="19" bestFit="1" customWidth="1"/>
    <col min="9" max="14" width="9.140625" style="19" customWidth="1"/>
    <col min="15" max="15" width="13.28125" style="19" bestFit="1" customWidth="1"/>
    <col min="16" max="16384" width="9.140625" style="19" customWidth="1"/>
  </cols>
  <sheetData>
    <row r="1" ht="15">
      <c r="B1" s="15" t="s">
        <v>94</v>
      </c>
    </row>
    <row r="2" spans="2:5" ht="29.25" customHeight="1">
      <c r="B2" s="98" t="s">
        <v>146</v>
      </c>
      <c r="C2" s="98"/>
      <c r="D2" s="98"/>
      <c r="E2" s="98"/>
    </row>
    <row r="3" ht="5.25" customHeight="1"/>
    <row r="4" spans="2:5" ht="24.75" thickBot="1">
      <c r="B4" s="20" t="s">
        <v>0</v>
      </c>
      <c r="C4" s="21" t="s">
        <v>1</v>
      </c>
      <c r="D4" s="80" t="s">
        <v>147</v>
      </c>
      <c r="E4" s="80" t="s">
        <v>148</v>
      </c>
    </row>
    <row r="5" ht="5.25" customHeight="1"/>
    <row r="6" spans="2:5" ht="15">
      <c r="B6" s="65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5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84">
        <v>21135</v>
      </c>
      <c r="E9" s="27">
        <v>22548</v>
      </c>
    </row>
    <row r="10" spans="2:5" ht="15">
      <c r="B10" s="28" t="s">
        <v>6</v>
      </c>
      <c r="C10" s="23">
        <v>8</v>
      </c>
      <c r="D10" s="84">
        <v>12818856</v>
      </c>
      <c r="E10" s="27">
        <v>13896868</v>
      </c>
    </row>
    <row r="11" spans="2:5" ht="15">
      <c r="B11" s="28" t="s">
        <v>7</v>
      </c>
      <c r="C11" s="23"/>
      <c r="D11" s="84">
        <v>4646</v>
      </c>
      <c r="E11" s="27">
        <v>4646</v>
      </c>
    </row>
    <row r="12" spans="2:5" ht="15">
      <c r="B12" s="28" t="s">
        <v>8</v>
      </c>
      <c r="C12" s="23">
        <v>9</v>
      </c>
      <c r="D12" s="84">
        <v>236676</v>
      </c>
      <c r="E12" s="27">
        <v>156008</v>
      </c>
    </row>
    <row r="13" spans="2:5" ht="15.75" thickBot="1">
      <c r="B13" s="29"/>
      <c r="C13" s="30"/>
      <c r="D13" s="31"/>
      <c r="E13" s="31"/>
    </row>
    <row r="14" spans="2:5" ht="15.75" customHeight="1">
      <c r="B14" s="25"/>
      <c r="C14" s="32"/>
      <c r="D14" s="27"/>
      <c r="E14" s="27"/>
    </row>
    <row r="15" spans="2:5" ht="15">
      <c r="B15" s="65" t="s">
        <v>9</v>
      </c>
      <c r="C15" s="32"/>
      <c r="D15" s="33">
        <f>SUM(D9:D12)</f>
        <v>13081313</v>
      </c>
      <c r="E15" s="33">
        <f>SUM(E9:E12)</f>
        <v>14080070</v>
      </c>
    </row>
    <row r="16" spans="2:5" ht="7.5" customHeight="1" thickBot="1">
      <c r="B16" s="34"/>
      <c r="C16" s="64"/>
      <c r="D16" s="31"/>
      <c r="E16" s="31"/>
    </row>
    <row r="17" spans="2:5" ht="7.5" customHeight="1">
      <c r="B17" s="95"/>
      <c r="C17" s="94"/>
      <c r="D17" s="27"/>
      <c r="E17" s="27"/>
    </row>
    <row r="18" spans="2:5" ht="18.75" customHeight="1">
      <c r="B18" s="121" t="s">
        <v>149</v>
      </c>
      <c r="C18" s="96">
        <v>23</v>
      </c>
      <c r="D18" s="33">
        <v>7870195</v>
      </c>
      <c r="E18" s="33">
        <v>7870195</v>
      </c>
    </row>
    <row r="19" spans="2:5" ht="7.5" customHeight="1">
      <c r="B19" s="95"/>
      <c r="C19" s="94"/>
      <c r="D19" s="27"/>
      <c r="E19" s="27"/>
    </row>
    <row r="20" spans="2:5" ht="7.5" customHeight="1">
      <c r="B20" s="25"/>
      <c r="C20" s="32"/>
      <c r="D20" s="27"/>
      <c r="E20" s="27"/>
    </row>
    <row r="21" spans="2:5" ht="15">
      <c r="B21" s="65" t="s">
        <v>10</v>
      </c>
      <c r="C21" s="23"/>
      <c r="D21" s="27"/>
      <c r="E21" s="27"/>
    </row>
    <row r="22" spans="2:5" ht="15">
      <c r="B22" s="28" t="s">
        <v>11</v>
      </c>
      <c r="C22" s="23">
        <v>10</v>
      </c>
      <c r="D22" s="84">
        <v>253</v>
      </c>
      <c r="E22" s="27">
        <v>141</v>
      </c>
    </row>
    <row r="23" spans="2:5" ht="15">
      <c r="B23" s="28" t="s">
        <v>5</v>
      </c>
      <c r="C23" s="23">
        <v>11</v>
      </c>
      <c r="D23" s="84">
        <f>1328114+3</f>
        <v>1328117</v>
      </c>
      <c r="E23" s="27">
        <v>199323</v>
      </c>
    </row>
    <row r="24" spans="2:5" ht="15">
      <c r="B24" s="28" t="s">
        <v>12</v>
      </c>
      <c r="C24" s="23">
        <v>12</v>
      </c>
      <c r="D24" s="84">
        <v>31415</v>
      </c>
      <c r="E24" s="27">
        <v>91164</v>
      </c>
    </row>
    <row r="25" spans="2:5" ht="15">
      <c r="B25" s="28" t="s">
        <v>13</v>
      </c>
      <c r="C25" s="23">
        <v>15</v>
      </c>
      <c r="D25" s="84">
        <v>6414</v>
      </c>
      <c r="E25" s="27">
        <v>30120</v>
      </c>
    </row>
    <row r="26" spans="2:5" ht="15.75" thickBot="1">
      <c r="B26" s="34"/>
      <c r="C26" s="21"/>
      <c r="D26" s="31"/>
      <c r="E26" s="31"/>
    </row>
    <row r="27" spans="2:5" ht="7.5" customHeight="1">
      <c r="B27" s="25"/>
      <c r="C27" s="32"/>
      <c r="D27" s="27"/>
      <c r="E27" s="27"/>
    </row>
    <row r="28" spans="2:5" ht="15">
      <c r="B28" s="65" t="s">
        <v>14</v>
      </c>
      <c r="C28" s="32"/>
      <c r="D28" s="33">
        <f>SUM(D22:D25)</f>
        <v>1366199</v>
      </c>
      <c r="E28" s="33">
        <f>SUM(E22:E25)</f>
        <v>320748</v>
      </c>
    </row>
    <row r="29" spans="2:5" ht="7.5" customHeight="1" thickBot="1">
      <c r="B29" s="34"/>
      <c r="C29" s="64"/>
      <c r="D29" s="31"/>
      <c r="E29" s="31"/>
    </row>
    <row r="30" spans="2:5" ht="7.5" customHeight="1">
      <c r="B30" s="25"/>
      <c r="C30" s="32"/>
      <c r="D30" s="27"/>
      <c r="E30" s="27"/>
    </row>
    <row r="31" spans="2:5" ht="15">
      <c r="B31" s="65" t="s">
        <v>15</v>
      </c>
      <c r="C31" s="32"/>
      <c r="D31" s="33">
        <f>D15+D28+D18</f>
        <v>22317707</v>
      </c>
      <c r="E31" s="33">
        <f>E15+E28+E18</f>
        <v>22271013</v>
      </c>
    </row>
    <row r="32" spans="2:5" ht="7.5" customHeight="1" thickBot="1">
      <c r="B32" s="66"/>
      <c r="C32" s="21"/>
      <c r="D32" s="31"/>
      <c r="E32" s="31"/>
    </row>
    <row r="33" spans="2:5" ht="7.5" customHeight="1">
      <c r="B33" s="65"/>
      <c r="C33" s="32"/>
      <c r="D33" s="27"/>
      <c r="E33" s="27"/>
    </row>
    <row r="34" spans="2:5" ht="15">
      <c r="B34" s="65" t="s">
        <v>16</v>
      </c>
      <c r="C34" s="23"/>
      <c r="D34" s="27"/>
      <c r="E34" s="27"/>
    </row>
    <row r="35" spans="2:5" ht="7.5" customHeight="1">
      <c r="B35" s="25"/>
      <c r="C35" s="63"/>
      <c r="D35" s="24"/>
      <c r="E35" s="24"/>
    </row>
    <row r="36" spans="2:5" ht="15">
      <c r="B36" s="28" t="s">
        <v>17</v>
      </c>
      <c r="C36" s="23">
        <v>4</v>
      </c>
      <c r="D36" s="84">
        <v>29781529</v>
      </c>
      <c r="E36" s="27">
        <v>29781529</v>
      </c>
    </row>
    <row r="37" spans="2:5" ht="15">
      <c r="B37" s="28" t="s">
        <v>18</v>
      </c>
      <c r="C37" s="23">
        <v>4</v>
      </c>
      <c r="D37" s="84">
        <f>E37</f>
        <v>314270</v>
      </c>
      <c r="E37" s="27">
        <v>314270</v>
      </c>
    </row>
    <row r="38" spans="2:5" ht="15">
      <c r="B38" s="28" t="s">
        <v>19</v>
      </c>
      <c r="C38" s="23">
        <v>4</v>
      </c>
      <c r="D38" s="84">
        <v>-618111</v>
      </c>
      <c r="E38" s="27">
        <v>-618111</v>
      </c>
    </row>
    <row r="39" spans="2:5" ht="15">
      <c r="B39" s="28" t="s">
        <v>20</v>
      </c>
      <c r="C39" s="23"/>
      <c r="D39" s="84">
        <f>E39</f>
        <v>-9652</v>
      </c>
      <c r="E39" s="27">
        <v>-9652</v>
      </c>
    </row>
    <row r="40" spans="2:8" ht="15">
      <c r="B40" s="28" t="s">
        <v>21</v>
      </c>
      <c r="C40" s="23"/>
      <c r="D40" s="84">
        <v>-18341811</v>
      </c>
      <c r="E40" s="27">
        <v>-18238184</v>
      </c>
      <c r="G40" s="79"/>
      <c r="H40" s="93"/>
    </row>
    <row r="41" spans="2:5" ht="7.5" customHeight="1" thickBot="1">
      <c r="B41" s="34"/>
      <c r="C41" s="64"/>
      <c r="D41" s="31"/>
      <c r="E41" s="31"/>
    </row>
    <row r="42" spans="2:8" ht="7.5" customHeight="1">
      <c r="B42" s="25"/>
      <c r="C42" s="32"/>
      <c r="D42" s="27"/>
      <c r="E42" s="27"/>
      <c r="H42" s="19" t="s">
        <v>132</v>
      </c>
    </row>
    <row r="43" spans="2:7" ht="15">
      <c r="B43" s="65" t="s">
        <v>22</v>
      </c>
      <c r="C43" s="32"/>
      <c r="D43" s="27">
        <f>SUM(D36:D40)</f>
        <v>11126225</v>
      </c>
      <c r="E43" s="27">
        <f>SUM(E36:E40)</f>
        <v>11229852</v>
      </c>
      <c r="G43" s="79"/>
    </row>
    <row r="44" spans="2:5" ht="7.5" customHeight="1">
      <c r="B44" s="65"/>
      <c r="C44" s="63"/>
      <c r="D44" s="24"/>
      <c r="E44" s="24"/>
    </row>
    <row r="45" spans="2:8" ht="15">
      <c r="B45" s="28" t="s">
        <v>23</v>
      </c>
      <c r="C45" s="23"/>
      <c r="D45" s="84">
        <v>4292028</v>
      </c>
      <c r="E45" s="27">
        <v>4293541</v>
      </c>
      <c r="G45" s="79"/>
      <c r="H45" s="93"/>
    </row>
    <row r="46" spans="2:5" ht="7.5" customHeight="1" thickBot="1">
      <c r="B46" s="34"/>
      <c r="C46" s="64"/>
      <c r="D46" s="31"/>
      <c r="E46" s="31"/>
    </row>
    <row r="47" spans="2:5" ht="7.5" customHeight="1">
      <c r="B47" s="25"/>
      <c r="C47" s="32"/>
      <c r="D47" s="27"/>
      <c r="E47" s="27"/>
    </row>
    <row r="48" spans="2:7" ht="15">
      <c r="B48" s="65" t="s">
        <v>24</v>
      </c>
      <c r="C48" s="32"/>
      <c r="D48" s="33">
        <f>D43+D45</f>
        <v>15418253</v>
      </c>
      <c r="E48" s="33">
        <f>E43+E45</f>
        <v>15523393</v>
      </c>
      <c r="G48" t="s">
        <v>132</v>
      </c>
    </row>
    <row r="49" spans="2:5" ht="7.5" customHeight="1" thickBot="1">
      <c r="B49" s="66"/>
      <c r="C49" s="64"/>
      <c r="D49" s="31"/>
      <c r="E49" s="31"/>
    </row>
    <row r="50" spans="2:5" ht="7.5" customHeight="1">
      <c r="B50" s="65"/>
      <c r="C50" s="32"/>
      <c r="D50" s="27"/>
      <c r="E50" s="27"/>
    </row>
    <row r="51" spans="2:5" ht="15">
      <c r="B51" s="65" t="s">
        <v>25</v>
      </c>
      <c r="C51" s="23"/>
      <c r="D51" s="27"/>
      <c r="E51" s="27"/>
    </row>
    <row r="52" spans="2:5" ht="7.5" customHeight="1">
      <c r="B52" s="25"/>
      <c r="C52" s="63"/>
      <c r="D52" s="24"/>
      <c r="E52" s="24"/>
    </row>
    <row r="53" spans="2:5" ht="15">
      <c r="B53" s="65" t="s">
        <v>26</v>
      </c>
      <c r="C53" s="23"/>
      <c r="D53" s="27"/>
      <c r="E53" s="27"/>
    </row>
    <row r="54" spans="2:5" ht="15">
      <c r="B54" s="28" t="s">
        <v>27</v>
      </c>
      <c r="C54" s="23"/>
      <c r="D54" s="84"/>
      <c r="E54" s="27"/>
    </row>
    <row r="55" spans="2:5" ht="15">
      <c r="B55" s="28" t="s">
        <v>28</v>
      </c>
      <c r="C55" s="35"/>
      <c r="D55" s="84"/>
      <c r="E55" s="27"/>
    </row>
    <row r="56" spans="2:5" ht="15">
      <c r="B56" s="28" t="s">
        <v>29</v>
      </c>
      <c r="C56" s="23"/>
      <c r="D56" s="84"/>
      <c r="E56" s="27"/>
    </row>
    <row r="57" spans="2:5" ht="15">
      <c r="B57" s="28" t="s">
        <v>30</v>
      </c>
      <c r="C57" s="23"/>
      <c r="D57" s="84"/>
      <c r="E57" s="27"/>
    </row>
    <row r="58" spans="2:5" ht="15">
      <c r="B58" s="28" t="s">
        <v>31</v>
      </c>
      <c r="C58" s="23">
        <v>15</v>
      </c>
      <c r="D58" s="84">
        <f>E58</f>
        <v>3718096</v>
      </c>
      <c r="E58" s="27">
        <v>3718096</v>
      </c>
    </row>
    <row r="59" spans="2:5" ht="7.5" customHeight="1" thickBot="1">
      <c r="B59" s="34"/>
      <c r="C59" s="64"/>
      <c r="D59" s="31"/>
      <c r="E59" s="31"/>
    </row>
    <row r="60" spans="2:5" ht="7.5" customHeight="1">
      <c r="B60" s="25"/>
      <c r="C60" s="32"/>
      <c r="D60" s="27"/>
      <c r="E60" s="27"/>
    </row>
    <row r="61" spans="2:10" ht="15">
      <c r="B61" s="65" t="s">
        <v>32</v>
      </c>
      <c r="C61" s="36"/>
      <c r="D61" s="33">
        <f>SUM(D54:D58)</f>
        <v>3718096</v>
      </c>
      <c r="E61" s="33">
        <f>SUM(E54:E58)</f>
        <v>3718096</v>
      </c>
      <c r="J61" s="19" t="s">
        <v>132</v>
      </c>
    </row>
    <row r="62" spans="2:5" ht="7.5" customHeight="1" thickBot="1">
      <c r="B62" s="34"/>
      <c r="C62" s="64"/>
      <c r="D62" s="31"/>
      <c r="E62" s="31"/>
    </row>
    <row r="63" spans="2:5" ht="7.5" customHeight="1">
      <c r="B63" s="25"/>
      <c r="C63" s="32"/>
      <c r="D63" s="27"/>
      <c r="E63" s="27"/>
    </row>
    <row r="64" spans="2:5" ht="24" customHeight="1">
      <c r="B64" s="47" t="s">
        <v>150</v>
      </c>
      <c r="C64" s="97">
        <v>23</v>
      </c>
      <c r="D64" s="33">
        <v>585298</v>
      </c>
      <c r="E64" s="33">
        <v>585298</v>
      </c>
    </row>
    <row r="65" spans="2:5" ht="7.5" customHeight="1">
      <c r="B65" s="25"/>
      <c r="C65" s="32"/>
      <c r="D65" s="27"/>
      <c r="E65" s="27"/>
    </row>
    <row r="66" spans="2:5" ht="15">
      <c r="B66" s="65" t="s">
        <v>33</v>
      </c>
      <c r="C66" s="23"/>
      <c r="D66" s="27"/>
      <c r="E66" s="27"/>
    </row>
    <row r="67" spans="2:5" ht="15">
      <c r="B67" s="28" t="s">
        <v>28</v>
      </c>
      <c r="C67" s="35">
        <v>14</v>
      </c>
      <c r="D67" s="84">
        <v>40000</v>
      </c>
      <c r="E67" s="27">
        <v>40000</v>
      </c>
    </row>
    <row r="68" spans="2:5" ht="15">
      <c r="B68" s="28" t="s">
        <v>34</v>
      </c>
      <c r="C68" s="23">
        <v>16</v>
      </c>
      <c r="D68" s="84">
        <v>2556060</v>
      </c>
      <c r="E68" s="27">
        <v>2404226</v>
      </c>
    </row>
    <row r="69" spans="2:5" ht="7.5" customHeight="1" thickBot="1">
      <c r="B69" s="34"/>
      <c r="C69" s="64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5" t="s">
        <v>35</v>
      </c>
      <c r="C71" s="23"/>
      <c r="D71" s="33">
        <f>SUM(D67:D68)</f>
        <v>2596060</v>
      </c>
      <c r="E71" s="33">
        <f>SUM(E67:E68)</f>
        <v>2444226</v>
      </c>
    </row>
    <row r="72" spans="2:5" ht="7.5" customHeight="1" thickBot="1">
      <c r="B72" s="34"/>
      <c r="C72" s="64"/>
      <c r="D72" s="31"/>
      <c r="E72" s="31"/>
    </row>
    <row r="73" spans="2:5" ht="7.5" customHeight="1">
      <c r="B73" s="25"/>
      <c r="C73" s="32"/>
      <c r="D73" s="27"/>
      <c r="E73" s="27"/>
    </row>
    <row r="74" spans="2:5" ht="15">
      <c r="B74" s="65" t="s">
        <v>36</v>
      </c>
      <c r="C74" s="32"/>
      <c r="D74" s="33">
        <f>D61+D71</f>
        <v>6314156</v>
      </c>
      <c r="E74" s="33">
        <f>E61+E71</f>
        <v>6162322</v>
      </c>
    </row>
    <row r="75" spans="2:5" ht="7.5" customHeight="1" thickBot="1">
      <c r="B75" s="66"/>
      <c r="C75" s="64"/>
      <c r="D75" s="31"/>
      <c r="E75" s="31"/>
    </row>
    <row r="76" spans="2:5" ht="7.5" customHeight="1">
      <c r="B76" s="65"/>
      <c r="C76" s="32"/>
      <c r="D76" s="27"/>
      <c r="E76" s="27"/>
    </row>
    <row r="77" spans="2:5" ht="15.75" thickBot="1">
      <c r="B77" s="66" t="s">
        <v>37</v>
      </c>
      <c r="C77" s="21"/>
      <c r="D77" s="37">
        <f>D48+D74+D64</f>
        <v>22317707</v>
      </c>
      <c r="E77" s="37">
        <f>E74+E64+E48</f>
        <v>22271013</v>
      </c>
    </row>
    <row r="78" spans="2:5" ht="15">
      <c r="B78" s="65"/>
      <c r="C78" s="32"/>
      <c r="D78" s="27"/>
      <c r="E78" s="27"/>
    </row>
    <row r="79" spans="2:5" ht="15">
      <c r="B79" s="28" t="s">
        <v>38</v>
      </c>
      <c r="C79" s="23">
        <v>4</v>
      </c>
      <c r="D79" s="38">
        <v>0.54</v>
      </c>
      <c r="E79" s="38">
        <v>0.55</v>
      </c>
    </row>
    <row r="80" spans="2:5" ht="15.75" thickBot="1">
      <c r="B80" s="67" t="s">
        <v>39</v>
      </c>
      <c r="C80" s="30">
        <v>4</v>
      </c>
      <c r="D80" s="39">
        <v>31.78</v>
      </c>
      <c r="E80" s="39">
        <v>31.53</v>
      </c>
    </row>
    <row r="81" spans="2:5" ht="15">
      <c r="B81" s="40"/>
      <c r="C81" s="40"/>
      <c r="D81" s="82"/>
      <c r="E81" s="40"/>
    </row>
    <row r="82" spans="2:5" ht="15">
      <c r="B82" s="40"/>
      <c r="C82" s="40"/>
      <c r="D82" s="41"/>
      <c r="E82" s="41"/>
    </row>
    <row r="83" spans="2:5" ht="15">
      <c r="B83" s="72" t="s">
        <v>119</v>
      </c>
      <c r="C83" s="42"/>
      <c r="D83" s="72" t="s">
        <v>120</v>
      </c>
      <c r="E83" s="27"/>
    </row>
    <row r="84" spans="2:5" ht="15">
      <c r="B84" s="43" t="s">
        <v>113</v>
      </c>
      <c r="C84" s="24"/>
      <c r="D84" s="99" t="s">
        <v>131</v>
      </c>
      <c r="E84" s="99"/>
    </row>
    <row r="85" spans="2:5" ht="15">
      <c r="B85" s="43" t="s">
        <v>123</v>
      </c>
      <c r="C85" s="24"/>
      <c r="D85" s="100" t="s">
        <v>40</v>
      </c>
      <c r="E85" s="100"/>
    </row>
  </sheetData>
  <sheetProtection/>
  <mergeCells count="3">
    <mergeCell ref="B2:E2"/>
    <mergeCell ref="D84:E84"/>
    <mergeCell ref="D85:E85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88"/>
  <sheetViews>
    <sheetView zoomScale="90" zoomScaleNormal="90" zoomScaleSheetLayoutView="100" zoomScalePageLayoutView="0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27" sqref="L27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94</v>
      </c>
    </row>
    <row r="2" spans="2:5" ht="29.25" customHeight="1">
      <c r="B2" s="101" t="s">
        <v>140</v>
      </c>
      <c r="C2" s="101"/>
      <c r="D2" s="101"/>
      <c r="E2" s="101"/>
    </row>
    <row r="3" ht="5.25" customHeight="1">
      <c r="B3" s="18"/>
    </row>
    <row r="4" spans="2:5" ht="23.25" customHeight="1">
      <c r="B4" s="104" t="s">
        <v>0</v>
      </c>
      <c r="C4" s="102" t="s">
        <v>1</v>
      </c>
      <c r="D4" s="106" t="s">
        <v>134</v>
      </c>
      <c r="E4" s="106"/>
    </row>
    <row r="5" spans="2:5" ht="24.75" thickBot="1">
      <c r="B5" s="105"/>
      <c r="C5" s="103"/>
      <c r="D5" s="80" t="s">
        <v>141</v>
      </c>
      <c r="E5" s="80" t="s">
        <v>135</v>
      </c>
    </row>
    <row r="6" spans="2:5" s="19" customFormat="1" ht="7.5" customHeight="1">
      <c r="B6" s="25"/>
      <c r="C6" s="32"/>
      <c r="D6" s="27"/>
      <c r="E6" s="27"/>
    </row>
    <row r="7" spans="2:5" ht="12">
      <c r="B7" s="68" t="s">
        <v>41</v>
      </c>
      <c r="C7" s="23"/>
      <c r="D7" s="27"/>
      <c r="E7" s="27"/>
    </row>
    <row r="8" spans="2:5" s="19" customFormat="1" ht="7.5" customHeight="1" thickBot="1">
      <c r="B8" s="34"/>
      <c r="C8" s="64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42</v>
      </c>
      <c r="C10" s="23"/>
      <c r="D10" s="84"/>
      <c r="E10" s="84"/>
    </row>
    <row r="11" spans="2:5" ht="12.75" thickBot="1">
      <c r="B11" s="67" t="s">
        <v>43</v>
      </c>
      <c r="C11" s="30"/>
      <c r="D11" s="92"/>
      <c r="E11" s="92"/>
    </row>
    <row r="12" spans="2:5" s="19" customFormat="1" ht="7.5" customHeight="1">
      <c r="B12" s="25"/>
      <c r="C12" s="32"/>
      <c r="D12" s="27"/>
      <c r="E12" s="27"/>
    </row>
    <row r="13" spans="2:5" ht="12">
      <c r="B13" s="65" t="s">
        <v>44</v>
      </c>
      <c r="C13" s="32"/>
      <c r="D13" s="33">
        <f>SUM(D10:D11)</f>
        <v>0</v>
      </c>
      <c r="E13" s="33">
        <f>SUM(E10:E11)</f>
        <v>0</v>
      </c>
    </row>
    <row r="14" spans="2:5" ht="12">
      <c r="B14" s="28" t="s">
        <v>45</v>
      </c>
      <c r="C14" s="23">
        <v>17</v>
      </c>
      <c r="D14" s="84">
        <v>17610</v>
      </c>
      <c r="E14" s="84">
        <v>136056</v>
      </c>
    </row>
    <row r="15" spans="2:5" ht="12">
      <c r="B15" s="28" t="s">
        <v>46</v>
      </c>
      <c r="C15" s="23">
        <v>18</v>
      </c>
      <c r="D15" s="84">
        <v>-190363</v>
      </c>
      <c r="E15" s="84">
        <v>-156821</v>
      </c>
    </row>
    <row r="16" spans="2:5" ht="12">
      <c r="B16" s="28" t="s">
        <v>47</v>
      </c>
      <c r="C16" s="23"/>
      <c r="D16" s="84"/>
      <c r="E16" s="84"/>
    </row>
    <row r="17" spans="2:5" ht="12">
      <c r="B17" s="28" t="s">
        <v>48</v>
      </c>
      <c r="C17" s="23">
        <v>19</v>
      </c>
      <c r="D17" s="84">
        <v>-30393</v>
      </c>
      <c r="E17" s="84">
        <v>-216184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5" t="s">
        <v>49</v>
      </c>
      <c r="C20" s="32"/>
      <c r="D20" s="33">
        <f>SUM(D13:D17)</f>
        <v>-203146</v>
      </c>
      <c r="E20" s="33">
        <f>SUM(E13:E17)</f>
        <v>-236949</v>
      </c>
    </row>
    <row r="21" spans="2:5" ht="7.5" customHeight="1">
      <c r="B21" s="28"/>
      <c r="C21" s="23"/>
      <c r="D21" s="27"/>
      <c r="E21" s="27"/>
    </row>
    <row r="22" spans="2:5" ht="12">
      <c r="B22" s="28" t="s">
        <v>50</v>
      </c>
      <c r="C22" s="23">
        <v>20</v>
      </c>
      <c r="D22" s="84">
        <v>202315</v>
      </c>
      <c r="E22" s="84">
        <v>246833</v>
      </c>
    </row>
    <row r="23" spans="2:5" ht="12">
      <c r="B23" s="28" t="s">
        <v>51</v>
      </c>
      <c r="C23" s="23">
        <v>21</v>
      </c>
      <c r="D23" s="84">
        <v>-98196</v>
      </c>
      <c r="E23" s="84">
        <v>-98163</v>
      </c>
    </row>
    <row r="24" spans="2:5" ht="12">
      <c r="B24" s="28" t="s">
        <v>52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5" t="s">
        <v>53</v>
      </c>
      <c r="C27" s="32"/>
      <c r="D27" s="33">
        <f>SUM(D20:D24)</f>
        <v>-99027</v>
      </c>
      <c r="E27" s="33">
        <f>SUM(E20:E24)</f>
        <v>-88279</v>
      </c>
    </row>
    <row r="28" spans="2:5" ht="6" customHeight="1">
      <c r="B28" s="22"/>
      <c r="C28" s="23"/>
      <c r="D28" s="27"/>
      <c r="E28" s="27"/>
    </row>
    <row r="29" spans="2:5" ht="12">
      <c r="B29" s="24" t="s">
        <v>54</v>
      </c>
      <c r="C29" s="23"/>
      <c r="D29" s="27">
        <v>-6113</v>
      </c>
      <c r="E29" s="27"/>
    </row>
    <row r="30" spans="2:5" s="19" customFormat="1" ht="7.5" customHeight="1" thickBot="1">
      <c r="B30" s="34"/>
      <c r="C30" s="64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5" t="s">
        <v>55</v>
      </c>
      <c r="C32" s="32"/>
      <c r="D32" s="33">
        <f>D27+D29</f>
        <v>-105140</v>
      </c>
      <c r="E32" s="33">
        <f>E27+E29</f>
        <v>-88279</v>
      </c>
    </row>
    <row r="33" spans="2:5" s="19" customFormat="1" ht="7.5" customHeight="1" thickBot="1">
      <c r="B33" s="34"/>
      <c r="C33" s="64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68" t="s">
        <v>56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57</v>
      </c>
      <c r="C37" s="23"/>
      <c r="D37" s="27"/>
      <c r="E37" s="27"/>
    </row>
    <row r="38" spans="2:5" s="19" customFormat="1" ht="7.5" customHeight="1" thickBot="1">
      <c r="B38" s="34"/>
      <c r="C38" s="64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5" t="s">
        <v>58</v>
      </c>
      <c r="C40" s="32"/>
      <c r="D40" s="33">
        <f>D32+D37</f>
        <v>-105140</v>
      </c>
      <c r="E40" s="33">
        <f>E32+E37</f>
        <v>-88279</v>
      </c>
    </row>
    <row r="41" spans="2:5" s="19" customFormat="1" ht="7.5" customHeight="1" thickBot="1">
      <c r="B41" s="34"/>
      <c r="C41" s="64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68" t="s">
        <v>59</v>
      </c>
      <c r="C43" s="44"/>
      <c r="D43" s="27"/>
      <c r="E43" s="27"/>
    </row>
    <row r="44" spans="2:5" ht="33" customHeight="1">
      <c r="B44" s="45" t="s">
        <v>60</v>
      </c>
      <c r="C44" s="44"/>
      <c r="D44" s="27"/>
      <c r="E44" s="27"/>
    </row>
    <row r="45" spans="2:5" ht="19.5" customHeight="1">
      <c r="B45" s="69" t="s">
        <v>61</v>
      </c>
      <c r="C45" s="23"/>
      <c r="D45" s="27"/>
      <c r="E45" s="27"/>
    </row>
    <row r="46" spans="2:5" ht="11.25" customHeight="1">
      <c r="B46" s="69" t="s">
        <v>62</v>
      </c>
      <c r="C46" s="23"/>
      <c r="D46" s="27"/>
      <c r="E46" s="27"/>
    </row>
    <row r="47" spans="2:5" s="19" customFormat="1" ht="7.5" customHeight="1" thickBot="1">
      <c r="B47" s="34"/>
      <c r="C47" s="64"/>
      <c r="D47" s="31"/>
      <c r="E47" s="31"/>
    </row>
    <row r="48" spans="2:5" ht="12">
      <c r="B48" s="46" t="s">
        <v>63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4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5" t="s">
        <v>64</v>
      </c>
      <c r="C51" s="32"/>
      <c r="D51" s="33">
        <f>D40+D48</f>
        <v>-105140</v>
      </c>
      <c r="E51" s="33">
        <f>E40+E48</f>
        <v>-88279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5" t="s">
        <v>65</v>
      </c>
      <c r="C54" s="32"/>
      <c r="D54" s="27"/>
      <c r="E54" s="27"/>
    </row>
    <row r="55" spans="2:5" ht="12">
      <c r="B55" s="28" t="s">
        <v>66</v>
      </c>
      <c r="C55" s="23"/>
      <c r="D55" s="84">
        <v>-103627</v>
      </c>
      <c r="E55" s="84">
        <v>-82972</v>
      </c>
    </row>
    <row r="56" spans="2:5" ht="12">
      <c r="B56" s="28" t="s">
        <v>67</v>
      </c>
      <c r="C56" s="23"/>
      <c r="D56" s="84">
        <v>-1513</v>
      </c>
      <c r="E56" s="84">
        <v>-5307</v>
      </c>
    </row>
    <row r="57" spans="2:5" s="19" customFormat="1" ht="7.5" customHeight="1" thickBot="1">
      <c r="B57" s="34"/>
      <c r="C57" s="64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7" ht="12">
      <c r="B59" s="65" t="s">
        <v>58</v>
      </c>
      <c r="C59" s="32"/>
      <c r="D59" s="33">
        <f>D55+D56</f>
        <v>-105140</v>
      </c>
      <c r="E59" s="33">
        <f>E55+E56</f>
        <v>-88279</v>
      </c>
      <c r="G59" s="16" t="s">
        <v>132</v>
      </c>
    </row>
    <row r="60" spans="2:5" ht="6" customHeight="1" thickBot="1">
      <c r="B60" s="29"/>
      <c r="C60" s="30"/>
      <c r="D60" s="31"/>
      <c r="E60" s="31"/>
    </row>
    <row r="61" spans="2:8" s="19" customFormat="1" ht="7.5" customHeight="1">
      <c r="B61" s="25"/>
      <c r="C61" s="32"/>
      <c r="D61" s="27"/>
      <c r="E61" s="27"/>
      <c r="H61" s="19" t="s">
        <v>132</v>
      </c>
    </row>
    <row r="62" spans="2:5" ht="12">
      <c r="B62" s="65" t="s">
        <v>68</v>
      </c>
      <c r="C62" s="32"/>
      <c r="D62" s="27"/>
      <c r="E62" s="27"/>
    </row>
    <row r="63" spans="2:5" ht="12">
      <c r="B63" s="28" t="s">
        <v>66</v>
      </c>
      <c r="C63" s="23"/>
      <c r="D63" s="27">
        <f>D55</f>
        <v>-103627</v>
      </c>
      <c r="E63" s="27">
        <f>E55</f>
        <v>-82972</v>
      </c>
    </row>
    <row r="64" spans="2:5" ht="12">
      <c r="B64" s="28" t="s">
        <v>67</v>
      </c>
      <c r="C64" s="23"/>
      <c r="D64" s="27">
        <f>D56</f>
        <v>-1513</v>
      </c>
      <c r="E64" s="27">
        <f>E56</f>
        <v>-5307</v>
      </c>
    </row>
    <row r="65" spans="2:5" s="19" customFormat="1" ht="7.5" customHeight="1" thickBot="1">
      <c r="B65" s="34"/>
      <c r="C65" s="64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8" ht="12">
      <c r="B67" s="65" t="s">
        <v>64</v>
      </c>
      <c r="C67" s="32"/>
      <c r="D67" s="33">
        <f>D51</f>
        <v>-105140</v>
      </c>
      <c r="E67" s="33">
        <f>E51</f>
        <v>-88279</v>
      </c>
      <c r="H67" s="16" t="s">
        <v>133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69</v>
      </c>
      <c r="C70" s="47"/>
      <c r="D70" s="47"/>
      <c r="E70" s="47"/>
    </row>
    <row r="71" spans="2:5" ht="12">
      <c r="B71" s="47" t="s">
        <v>70</v>
      </c>
      <c r="C71" s="47"/>
      <c r="D71" s="47"/>
      <c r="E71" s="47"/>
    </row>
    <row r="72" spans="2:5" ht="12">
      <c r="B72" s="24" t="s">
        <v>71</v>
      </c>
      <c r="C72" s="75"/>
      <c r="D72" s="38">
        <v>-0.007833424119945621</v>
      </c>
      <c r="E72" s="38">
        <v>-0.00627198866004615</v>
      </c>
    </row>
    <row r="73" spans="2:5" ht="12">
      <c r="B73" s="24" t="s">
        <v>72</v>
      </c>
      <c r="C73" s="75"/>
      <c r="D73" s="38">
        <v>-0.007833424119945621</v>
      </c>
      <c r="E73" s="38">
        <v>-0.00627198866004615</v>
      </c>
    </row>
    <row r="74" spans="2:5" ht="12">
      <c r="B74" s="22"/>
      <c r="C74" s="23"/>
      <c r="D74" s="26"/>
      <c r="E74" s="26"/>
    </row>
    <row r="75" spans="2:5" ht="24.75" customHeight="1">
      <c r="B75" s="69" t="s">
        <v>112</v>
      </c>
      <c r="C75" s="45"/>
      <c r="D75" s="45"/>
      <c r="E75" s="45"/>
    </row>
    <row r="76" spans="2:5" ht="12">
      <c r="B76" s="28" t="s">
        <v>71</v>
      </c>
      <c r="C76" s="23">
        <v>4</v>
      </c>
      <c r="D76" s="38">
        <f>D72</f>
        <v>-0.007833424119945621</v>
      </c>
      <c r="E76" s="38">
        <v>-0.00627198866004615</v>
      </c>
    </row>
    <row r="77" spans="2:5" ht="12">
      <c r="B77" s="28" t="s">
        <v>72</v>
      </c>
      <c r="C77" s="23">
        <v>4</v>
      </c>
      <c r="D77" s="38">
        <f>D73</f>
        <v>-0.007833424119945621</v>
      </c>
      <c r="E77" s="38">
        <v>-0.00627198866004615</v>
      </c>
    </row>
    <row r="78" spans="2:5" s="19" customFormat="1" ht="7.5" customHeight="1" thickBot="1">
      <c r="B78" s="34"/>
      <c r="C78" s="64"/>
      <c r="D78" s="31"/>
      <c r="E78" s="31"/>
    </row>
    <row r="79" spans="2:5" ht="12">
      <c r="B79" s="22"/>
      <c r="C79" s="23"/>
      <c r="D79" s="26"/>
      <c r="E79" s="26"/>
    </row>
    <row r="80" spans="2:5" ht="12">
      <c r="B80" s="69" t="s">
        <v>111</v>
      </c>
      <c r="C80" s="45"/>
      <c r="D80" s="45"/>
      <c r="E80" s="45"/>
    </row>
    <row r="81" spans="2:5" ht="12">
      <c r="B81" s="28" t="s">
        <v>71</v>
      </c>
      <c r="C81" s="23">
        <v>4</v>
      </c>
      <c r="D81" s="26"/>
      <c r="E81" s="26"/>
    </row>
    <row r="82" spans="2:5" ht="12">
      <c r="B82" s="28" t="s">
        <v>72</v>
      </c>
      <c r="C82" s="23">
        <v>4</v>
      </c>
      <c r="D82" s="26"/>
      <c r="E82" s="26"/>
    </row>
    <row r="83" spans="2:5" s="19" customFormat="1" ht="7.5" customHeight="1" thickBot="1">
      <c r="B83" s="34"/>
      <c r="C83" s="64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2" t="s">
        <v>122</v>
      </c>
      <c r="C86" s="42"/>
      <c r="D86" s="72" t="s">
        <v>121</v>
      </c>
      <c r="E86" s="27"/>
    </row>
    <row r="87" spans="2:5" ht="18" customHeight="1">
      <c r="B87" s="62" t="s">
        <v>113</v>
      </c>
      <c r="C87" s="24"/>
      <c r="D87" s="99" t="s">
        <v>131</v>
      </c>
      <c r="E87" s="99"/>
    </row>
    <row r="88" spans="2:5" ht="12">
      <c r="B88" s="62" t="s">
        <v>123</v>
      </c>
      <c r="C88" s="24"/>
      <c r="D88" s="100" t="s">
        <v>40</v>
      </c>
      <c r="E88" s="100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73"/>
  <sheetViews>
    <sheetView view="pageBreakPreview" zoomScaleNormal="90" zoomScaleSheetLayoutView="100" zoomScalePageLayoutView="0" workbookViewId="0" topLeftCell="A1">
      <pane xSplit="4" ySplit="5" topLeftCell="E4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60" sqref="C60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94</v>
      </c>
    </row>
    <row r="2" spans="2:4" ht="26.25" customHeight="1">
      <c r="B2" s="109" t="s">
        <v>142</v>
      </c>
      <c r="C2" s="109"/>
      <c r="D2" s="109"/>
    </row>
    <row r="3" spans="2:4" ht="12.75">
      <c r="B3" s="14"/>
      <c r="C3" s="14"/>
      <c r="D3" s="14"/>
    </row>
    <row r="4" spans="2:4" ht="12">
      <c r="B4" s="111" t="s">
        <v>0</v>
      </c>
      <c r="C4" s="110" t="s">
        <v>136</v>
      </c>
      <c r="D4" s="110"/>
    </row>
    <row r="5" spans="2:4" ht="24.75" thickBot="1">
      <c r="B5" s="112"/>
      <c r="C5" s="81" t="s">
        <v>143</v>
      </c>
      <c r="D5" s="80" t="s">
        <v>135</v>
      </c>
    </row>
    <row r="6" spans="2:4" ht="12">
      <c r="B6" s="48"/>
      <c r="C6" s="49"/>
      <c r="D6" s="49"/>
    </row>
    <row r="7" spans="2:4" ht="12">
      <c r="B7" s="70" t="s">
        <v>73</v>
      </c>
      <c r="C7" s="49"/>
      <c r="D7" s="49"/>
    </row>
    <row r="8" spans="2:4" ht="12">
      <c r="B8" s="71"/>
      <c r="C8" s="49"/>
      <c r="D8" s="49"/>
    </row>
    <row r="9" spans="2:4" ht="12">
      <c r="B9" s="70" t="s">
        <v>74</v>
      </c>
      <c r="C9" s="49"/>
      <c r="D9" s="49"/>
    </row>
    <row r="10" spans="2:4" ht="12">
      <c r="B10" s="71" t="s">
        <v>75</v>
      </c>
      <c r="C10" s="76"/>
      <c r="D10" s="76"/>
    </row>
    <row r="11" spans="2:4" ht="12">
      <c r="B11" s="71" t="s">
        <v>76</v>
      </c>
      <c r="C11" s="76"/>
      <c r="D11" s="76"/>
    </row>
    <row r="12" spans="2:4" ht="12">
      <c r="B12" s="71" t="s">
        <v>77</v>
      </c>
      <c r="C12" s="76"/>
      <c r="D12" s="76"/>
    </row>
    <row r="13" spans="2:4" ht="12">
      <c r="B13" s="71" t="s">
        <v>78</v>
      </c>
      <c r="C13" s="76">
        <v>57</v>
      </c>
      <c r="D13" s="76"/>
    </row>
    <row r="14" spans="2:4" ht="12">
      <c r="B14" s="70"/>
      <c r="C14" s="76"/>
      <c r="D14" s="76"/>
    </row>
    <row r="15" spans="2:4" ht="12">
      <c r="B15" s="70" t="s">
        <v>79</v>
      </c>
      <c r="C15" s="76"/>
      <c r="D15" s="76"/>
    </row>
    <row r="16" spans="2:4" ht="12">
      <c r="B16" s="71" t="s">
        <v>80</v>
      </c>
      <c r="C16" s="51">
        <v>-20026</v>
      </c>
      <c r="D16" s="51">
        <v>-220803</v>
      </c>
    </row>
    <row r="17" spans="2:4" ht="12">
      <c r="B17" s="71" t="s">
        <v>81</v>
      </c>
      <c r="C17" s="51"/>
      <c r="D17" s="51"/>
    </row>
    <row r="18" spans="2:4" ht="12">
      <c r="B18" s="71" t="s">
        <v>82</v>
      </c>
      <c r="C18" s="78"/>
      <c r="D18" s="78"/>
    </row>
    <row r="19" spans="2:4" ht="12">
      <c r="B19" s="71" t="s">
        <v>83</v>
      </c>
      <c r="C19" s="51">
        <v>-74986</v>
      </c>
      <c r="D19" s="51">
        <v>-59329</v>
      </c>
    </row>
    <row r="20" spans="2:4" ht="12">
      <c r="B20" s="71" t="s">
        <v>84</v>
      </c>
      <c r="C20" s="51"/>
      <c r="D20" s="51"/>
    </row>
    <row r="21" spans="2:4" ht="12">
      <c r="B21" s="71" t="s">
        <v>85</v>
      </c>
      <c r="C21" s="78"/>
      <c r="D21" s="78"/>
    </row>
    <row r="22" spans="2:4" ht="12">
      <c r="B22" s="71" t="s">
        <v>86</v>
      </c>
      <c r="C22" s="51">
        <v>-48032</v>
      </c>
      <c r="D22" s="51">
        <v>-29012</v>
      </c>
    </row>
    <row r="23" spans="2:4" ht="12">
      <c r="B23" s="71" t="s">
        <v>87</v>
      </c>
      <c r="C23" s="51">
        <v>-6488</v>
      </c>
      <c r="D23" s="51">
        <v>-4226</v>
      </c>
    </row>
    <row r="24" spans="2:4" ht="13.5" customHeight="1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0" t="s">
        <v>124</v>
      </c>
      <c r="C26" s="54">
        <f>SUM(C10:C23)</f>
        <v>-149475</v>
      </c>
      <c r="D26" s="54">
        <f>SUM(D10:D23)</f>
        <v>-313370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0" t="s">
        <v>88</v>
      </c>
      <c r="C29" s="51"/>
      <c r="D29" s="51"/>
    </row>
    <row r="30" spans="2:4" ht="12">
      <c r="B30" s="71" t="s">
        <v>89</v>
      </c>
      <c r="C30" s="51"/>
      <c r="D30" s="51"/>
    </row>
    <row r="31" spans="2:4" ht="12.75" customHeight="1">
      <c r="B31" s="71" t="s">
        <v>90</v>
      </c>
      <c r="C31" s="51"/>
      <c r="D31" s="51"/>
    </row>
    <row r="32" spans="2:4" ht="12">
      <c r="B32" s="49" t="s">
        <v>115</v>
      </c>
      <c r="C32" s="51"/>
      <c r="D32" s="51"/>
    </row>
    <row r="33" spans="2:4" ht="12">
      <c r="B33" s="49" t="s">
        <v>116</v>
      </c>
      <c r="C33" s="51"/>
      <c r="D33" s="51"/>
    </row>
    <row r="34" spans="2:4" ht="12">
      <c r="B34" s="71" t="s">
        <v>91</v>
      </c>
      <c r="C34" s="51"/>
      <c r="D34" s="51"/>
    </row>
    <row r="35" spans="2:4" ht="12">
      <c r="B35" s="71" t="s">
        <v>92</v>
      </c>
      <c r="C35" s="51"/>
      <c r="D35" s="51"/>
    </row>
    <row r="36" spans="2:4" ht="12">
      <c r="B36" s="71" t="s">
        <v>93</v>
      </c>
      <c r="C36" s="51"/>
      <c r="D36" s="51">
        <v>-156260</v>
      </c>
    </row>
    <row r="37" spans="2:4" ht="12">
      <c r="B37" s="71" t="s">
        <v>78</v>
      </c>
      <c r="C37" s="51">
        <v>124445</v>
      </c>
      <c r="D37" s="51">
        <v>679727</v>
      </c>
    </row>
    <row r="38" spans="2:4" ht="12">
      <c r="B38" s="71" t="s">
        <v>87</v>
      </c>
      <c r="C38" s="51"/>
      <c r="D38" s="51"/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0" t="s">
        <v>114</v>
      </c>
      <c r="C41" s="54">
        <f>SUM(C30:C38)</f>
        <v>124445</v>
      </c>
      <c r="D41" s="54">
        <f>SUM(D30:D38)</f>
        <v>523467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.75" customHeight="1">
      <c r="B44" s="70" t="s">
        <v>99</v>
      </c>
      <c r="C44" s="49"/>
      <c r="D44" s="49"/>
    </row>
    <row r="45" spans="2:4" ht="12">
      <c r="B45" s="71" t="s">
        <v>97</v>
      </c>
      <c r="C45" s="51"/>
      <c r="D45" s="51"/>
    </row>
    <row r="46" spans="2:4" ht="12">
      <c r="B46" s="71" t="s">
        <v>100</v>
      </c>
      <c r="C46" s="51">
        <v>-671</v>
      </c>
      <c r="D46" s="51"/>
    </row>
    <row r="47" spans="2:4" ht="12">
      <c r="B47" s="71" t="s">
        <v>78</v>
      </c>
      <c r="C47" s="51">
        <v>686.058775</v>
      </c>
      <c r="D47" s="51"/>
    </row>
    <row r="48" spans="2:4" ht="12">
      <c r="B48" s="71" t="s">
        <v>101</v>
      </c>
      <c r="C48" s="51">
        <v>1322</v>
      </c>
      <c r="D48" s="51"/>
    </row>
    <row r="49" spans="2:4" ht="12">
      <c r="B49" s="71" t="s">
        <v>102</v>
      </c>
      <c r="C49" s="51"/>
      <c r="D49" s="51">
        <v>-226733</v>
      </c>
    </row>
    <row r="50" spans="2:4" ht="12">
      <c r="B50" s="71" t="s">
        <v>103</v>
      </c>
      <c r="C50" s="51"/>
      <c r="D50" s="51"/>
    </row>
    <row r="51" spans="2:4" ht="12">
      <c r="B51" s="71" t="s">
        <v>87</v>
      </c>
      <c r="C51" s="51"/>
      <c r="D51" s="51"/>
    </row>
    <row r="52" spans="2:4" ht="13.5" customHeight="1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0" t="s">
        <v>109</v>
      </c>
      <c r="C54" s="54">
        <f>SUM(C45:C50)</f>
        <v>1337.058775</v>
      </c>
      <c r="D54" s="54">
        <f>SUM(D45:D50)</f>
        <v>-226733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104</v>
      </c>
      <c r="C57" s="54">
        <f>C26+C41+C54</f>
        <v>-23692.941225</v>
      </c>
      <c r="D57" s="54">
        <f>D26+D41+D54</f>
        <v>-16636</v>
      </c>
    </row>
    <row r="58" spans="2:4" ht="12">
      <c r="B58" s="70" t="s">
        <v>105</v>
      </c>
      <c r="C58" s="51"/>
      <c r="D58" s="51"/>
    </row>
    <row r="59" spans="2:4" ht="12">
      <c r="B59" s="70" t="s">
        <v>106</v>
      </c>
      <c r="C59" s="51">
        <v>-13</v>
      </c>
      <c r="D59" s="51">
        <v>-7425</v>
      </c>
    </row>
    <row r="60" spans="2:4" ht="12">
      <c r="B60" s="48"/>
      <c r="C60" s="51"/>
      <c r="D60" s="51"/>
    </row>
    <row r="61" spans="2:4" ht="12">
      <c r="B61" s="56" t="s">
        <v>107</v>
      </c>
      <c r="C61" s="54">
        <v>30120</v>
      </c>
      <c r="D61" s="54">
        <v>44587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108</v>
      </c>
      <c r="C65" s="54">
        <f>C57+C59+C61</f>
        <v>6414.058775000001</v>
      </c>
      <c r="D65" s="54">
        <f>D57+D59+D61</f>
        <v>20526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.75" customHeight="1">
      <c r="B68" s="57"/>
      <c r="C68" s="57"/>
      <c r="D68" s="57"/>
    </row>
    <row r="69" spans="2:4" ht="12.75" customHeight="1">
      <c r="B69" s="57"/>
      <c r="C69" s="57"/>
      <c r="D69" s="57"/>
    </row>
    <row r="70" spans="2:4" ht="12.75" customHeight="1">
      <c r="B70" s="57"/>
      <c r="C70" s="57"/>
      <c r="D70" s="57"/>
    </row>
    <row r="71" spans="2:4" ht="12.75" customHeight="1">
      <c r="B71" s="72" t="s">
        <v>125</v>
      </c>
      <c r="C71" s="73" t="s">
        <v>118</v>
      </c>
      <c r="D71" s="51"/>
    </row>
    <row r="72" spans="2:4" ht="12">
      <c r="B72" s="62" t="s">
        <v>113</v>
      </c>
      <c r="C72" s="107" t="s">
        <v>131</v>
      </c>
      <c r="D72" s="107"/>
    </row>
    <row r="73" spans="2:4" ht="12">
      <c r="B73" s="62" t="s">
        <v>123</v>
      </c>
      <c r="C73" s="108" t="s">
        <v>40</v>
      </c>
      <c r="D73" s="108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33"/>
  <sheetViews>
    <sheetView view="pageBreakPreview" zoomScale="90" zoomScaleNormal="90" zoomScaleSheetLayoutView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F20" sqref="F20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94</v>
      </c>
      <c r="C1" s="12"/>
      <c r="D1" s="12"/>
      <c r="E1" s="12"/>
      <c r="I1" s="9"/>
      <c r="J1" s="10"/>
    </row>
    <row r="2" spans="2:10" ht="30.75" customHeight="1">
      <c r="B2" s="113" t="s">
        <v>144</v>
      </c>
      <c r="C2" s="113"/>
      <c r="D2" s="113"/>
      <c r="E2" s="113"/>
      <c r="F2" s="113"/>
      <c r="G2" s="113"/>
      <c r="H2" s="113"/>
      <c r="I2" s="113"/>
      <c r="J2" s="113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8" t="s">
        <v>0</v>
      </c>
      <c r="C4" s="120" t="s">
        <v>95</v>
      </c>
      <c r="D4" s="120"/>
      <c r="E4" s="120"/>
      <c r="F4" s="120"/>
      <c r="G4" s="120"/>
      <c r="H4" s="120"/>
      <c r="I4" s="116" t="s">
        <v>23</v>
      </c>
      <c r="J4" s="116" t="s">
        <v>96</v>
      </c>
    </row>
    <row r="5" spans="2:10" s="11" customFormat="1" ht="39" customHeight="1">
      <c r="B5" s="119"/>
      <c r="C5" s="60" t="s">
        <v>17</v>
      </c>
      <c r="D5" s="60" t="s">
        <v>98</v>
      </c>
      <c r="E5" s="60" t="s">
        <v>20</v>
      </c>
      <c r="F5" s="60" t="s">
        <v>21</v>
      </c>
      <c r="G5" s="60" t="s">
        <v>18</v>
      </c>
      <c r="H5" s="60" t="s">
        <v>96</v>
      </c>
      <c r="I5" s="117"/>
      <c r="J5" s="117"/>
    </row>
    <row r="6" spans="2:10" s="11" customFormat="1" ht="24">
      <c r="B6" s="85" t="s">
        <v>145</v>
      </c>
      <c r="C6" s="86">
        <v>29781529</v>
      </c>
      <c r="D6" s="86">
        <v>-618111</v>
      </c>
      <c r="E6" s="86">
        <v>-32424</v>
      </c>
      <c r="F6" s="86">
        <v>-16789810</v>
      </c>
      <c r="G6" s="86">
        <v>314270</v>
      </c>
      <c r="H6" s="86">
        <v>12655454</v>
      </c>
      <c r="I6" s="86">
        <v>-334195</v>
      </c>
      <c r="J6" s="86">
        <v>12321259</v>
      </c>
    </row>
    <row r="7" spans="2:10" s="11" customFormat="1" ht="24">
      <c r="B7" s="87" t="s">
        <v>138</v>
      </c>
      <c r="C7" s="83"/>
      <c r="D7" s="83"/>
      <c r="E7" s="83"/>
      <c r="F7" s="83">
        <v>-230389.26414926816</v>
      </c>
      <c r="G7" s="83"/>
      <c r="H7" s="83">
        <v>-230389.26414926816</v>
      </c>
      <c r="I7" s="83">
        <v>-18282.225854731798</v>
      </c>
      <c r="J7" s="83">
        <v>-248671.49000399996</v>
      </c>
    </row>
    <row r="8" spans="2:10" s="11" customFormat="1" ht="24">
      <c r="B8" s="87" t="s">
        <v>110</v>
      </c>
      <c r="C8" s="83"/>
      <c r="D8" s="83"/>
      <c r="E8" s="83"/>
      <c r="F8" s="83"/>
      <c r="G8" s="83"/>
      <c r="H8" s="83"/>
      <c r="I8" s="83"/>
      <c r="J8" s="83"/>
    </row>
    <row r="9" spans="2:10" s="11" customFormat="1" ht="12">
      <c r="B9" s="87" t="s">
        <v>137</v>
      </c>
      <c r="C9" s="83"/>
      <c r="D9" s="83"/>
      <c r="E9" s="83"/>
      <c r="F9" s="83"/>
      <c r="G9" s="83"/>
      <c r="H9" s="83"/>
      <c r="I9" s="83">
        <v>4700000</v>
      </c>
      <c r="J9" s="83">
        <v>4700000</v>
      </c>
    </row>
    <row r="10" spans="2:11" s="11" customFormat="1" ht="24">
      <c r="B10" s="85" t="s">
        <v>117</v>
      </c>
      <c r="C10" s="86"/>
      <c r="D10" s="86"/>
      <c r="E10" s="86"/>
      <c r="F10" s="86">
        <f>F7+F8</f>
        <v>-230389.26414926816</v>
      </c>
      <c r="G10" s="86">
        <f>G9</f>
        <v>0</v>
      </c>
      <c r="H10" s="86">
        <f>SUM(C10:G10)</f>
        <v>-230389.26414926816</v>
      </c>
      <c r="I10" s="86">
        <f>I7+I9</f>
        <v>4681717.774145268</v>
      </c>
      <c r="J10" s="86">
        <f>H10+I10</f>
        <v>4451328.509996</v>
      </c>
      <c r="K10" s="77"/>
    </row>
    <row r="11" spans="2:10" s="11" customFormat="1" ht="12">
      <c r="B11" s="87" t="s">
        <v>129</v>
      </c>
      <c r="C11" s="83"/>
      <c r="D11" s="83"/>
      <c r="E11" s="83"/>
      <c r="F11" s="83"/>
      <c r="G11" s="88"/>
      <c r="H11" s="83">
        <f>SUM(C11:G11)</f>
        <v>0</v>
      </c>
      <c r="I11" s="88"/>
      <c r="J11" s="83">
        <f>H11+I11</f>
        <v>0</v>
      </c>
    </row>
    <row r="12" spans="2:10" s="11" customFormat="1" ht="12">
      <c r="B12" s="87" t="s">
        <v>128</v>
      </c>
      <c r="C12" s="83"/>
      <c r="D12" s="83"/>
      <c r="E12" s="83"/>
      <c r="F12" s="83"/>
      <c r="G12" s="83"/>
      <c r="H12" s="83">
        <f>SUM(C12:G12)</f>
        <v>0</v>
      </c>
      <c r="I12" s="88"/>
      <c r="J12" s="83">
        <f>H12+I12</f>
        <v>0</v>
      </c>
    </row>
    <row r="13" spans="2:10" s="11" customFormat="1" ht="36">
      <c r="B13" s="87" t="s">
        <v>130</v>
      </c>
      <c r="C13" s="83"/>
      <c r="D13" s="83"/>
      <c r="E13" s="83"/>
      <c r="F13" s="83"/>
      <c r="G13" s="83"/>
      <c r="H13" s="83">
        <f>SUM(C13:G13)</f>
        <v>0</v>
      </c>
      <c r="I13" s="88"/>
      <c r="J13" s="83">
        <f>H13+I13</f>
        <v>0</v>
      </c>
    </row>
    <row r="14" spans="2:10" s="11" customFormat="1" ht="24">
      <c r="B14" s="89" t="s">
        <v>127</v>
      </c>
      <c r="C14" s="90"/>
      <c r="D14" s="90"/>
      <c r="E14" s="90">
        <f aca="true" t="shared" si="0" ref="E14:J14">E11+E12+E13</f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/>
      <c r="J14" s="90">
        <f t="shared" si="0"/>
        <v>0</v>
      </c>
    </row>
    <row r="15" spans="2:10" s="11" customFormat="1" ht="24">
      <c r="B15" s="91" t="s">
        <v>139</v>
      </c>
      <c r="C15" s="88">
        <f aca="true" t="shared" si="1" ref="C15:J15">C6+C10+C14</f>
        <v>29781529</v>
      </c>
      <c r="D15" s="88">
        <f t="shared" si="1"/>
        <v>-618111</v>
      </c>
      <c r="E15" s="88">
        <f t="shared" si="1"/>
        <v>-32424</v>
      </c>
      <c r="F15" s="88">
        <f t="shared" si="1"/>
        <v>-17020199.264149267</v>
      </c>
      <c r="G15" s="88">
        <f t="shared" si="1"/>
        <v>314270</v>
      </c>
      <c r="H15" s="88">
        <f t="shared" si="1"/>
        <v>12425064.735850733</v>
      </c>
      <c r="I15" s="88">
        <f t="shared" si="1"/>
        <v>4347522.774145268</v>
      </c>
      <c r="J15" s="88">
        <f t="shared" si="1"/>
        <v>16772587.509996</v>
      </c>
    </row>
    <row r="16" spans="2:10" s="11" customFormat="1" ht="12">
      <c r="B16" s="87"/>
      <c r="C16" s="83"/>
      <c r="D16" s="83"/>
      <c r="E16" s="83"/>
      <c r="F16" s="83"/>
      <c r="G16" s="83"/>
      <c r="H16" s="83"/>
      <c r="I16" s="83"/>
      <c r="J16" s="83"/>
    </row>
    <row r="17" spans="2:10" s="11" customFormat="1" ht="24">
      <c r="B17" s="85" t="s">
        <v>151</v>
      </c>
      <c r="C17" s="86">
        <v>29781529</v>
      </c>
      <c r="D17" s="86">
        <v>-618111</v>
      </c>
      <c r="E17" s="86">
        <f>'форма 1'!E39</f>
        <v>-9652</v>
      </c>
      <c r="F17" s="86">
        <f>'форма 1'!E40</f>
        <v>-18238184</v>
      </c>
      <c r="G17" s="86">
        <v>314270</v>
      </c>
      <c r="H17" s="86">
        <f>SUM(C17:G17)</f>
        <v>11229852</v>
      </c>
      <c r="I17" s="86">
        <f>'форма 1'!E45</f>
        <v>4293541</v>
      </c>
      <c r="J17" s="86">
        <f>H17+I17</f>
        <v>15523393</v>
      </c>
    </row>
    <row r="18" spans="2:10" s="11" customFormat="1" ht="24">
      <c r="B18" s="87" t="s">
        <v>152</v>
      </c>
      <c r="C18" s="83"/>
      <c r="D18" s="83"/>
      <c r="E18" s="83"/>
      <c r="F18" s="83">
        <f>'форма 2'!D63</f>
        <v>-103627</v>
      </c>
      <c r="G18" s="83"/>
      <c r="H18" s="83">
        <f>SUM(C18:G18)</f>
        <v>-103627</v>
      </c>
      <c r="I18" s="83">
        <f>'форма 2'!D64</f>
        <v>-1513</v>
      </c>
      <c r="J18" s="83">
        <f>H18+I18</f>
        <v>-105140</v>
      </c>
    </row>
    <row r="19" spans="2:10" s="11" customFormat="1" ht="24">
      <c r="B19" s="87" t="s">
        <v>110</v>
      </c>
      <c r="C19" s="83"/>
      <c r="D19" s="83"/>
      <c r="E19" s="83"/>
      <c r="F19" s="83"/>
      <c r="G19" s="83"/>
      <c r="H19" s="83"/>
      <c r="I19" s="83"/>
      <c r="J19" s="83"/>
    </row>
    <row r="20" spans="2:10" s="11" customFormat="1" ht="19.5" customHeight="1">
      <c r="B20" s="87" t="s">
        <v>137</v>
      </c>
      <c r="C20" s="83"/>
      <c r="D20" s="83"/>
      <c r="E20" s="83"/>
      <c r="F20" s="83"/>
      <c r="G20" s="83"/>
      <c r="H20" s="83"/>
      <c r="I20" s="83"/>
      <c r="J20" s="83"/>
    </row>
    <row r="21" spans="2:10" s="11" customFormat="1" ht="24">
      <c r="B21" s="85" t="s">
        <v>117</v>
      </c>
      <c r="C21" s="86"/>
      <c r="D21" s="86"/>
      <c r="E21" s="86"/>
      <c r="F21" s="86">
        <f>F18+F19</f>
        <v>-103627</v>
      </c>
      <c r="G21" s="86">
        <f>G18+G19+G20</f>
        <v>0</v>
      </c>
      <c r="H21" s="86">
        <f>SUM(C21:G21)</f>
        <v>-103627</v>
      </c>
      <c r="I21" s="86">
        <f>I18+I19+I20</f>
        <v>-1513</v>
      </c>
      <c r="J21" s="86">
        <f>J18+J19+J20</f>
        <v>-105140</v>
      </c>
    </row>
    <row r="22" spans="2:10" s="11" customFormat="1" ht="12">
      <c r="B22" s="87"/>
      <c r="C22" s="83"/>
      <c r="D22" s="83"/>
      <c r="E22" s="83"/>
      <c r="F22" s="83"/>
      <c r="G22" s="83"/>
      <c r="H22" s="83"/>
      <c r="I22" s="83"/>
      <c r="J22" s="83"/>
    </row>
    <row r="23" spans="2:10" s="11" customFormat="1" ht="24">
      <c r="B23" s="85" t="s">
        <v>153</v>
      </c>
      <c r="C23" s="86">
        <f aca="true" t="shared" si="2" ref="C23:J23">C17+C21</f>
        <v>29781529</v>
      </c>
      <c r="D23" s="86">
        <f t="shared" si="2"/>
        <v>-618111</v>
      </c>
      <c r="E23" s="86">
        <f t="shared" si="2"/>
        <v>-9652</v>
      </c>
      <c r="F23" s="86">
        <f t="shared" si="2"/>
        <v>-18341811</v>
      </c>
      <c r="G23" s="86">
        <f t="shared" si="2"/>
        <v>314270</v>
      </c>
      <c r="H23" s="86">
        <f t="shared" si="2"/>
        <v>11126225</v>
      </c>
      <c r="I23" s="86">
        <f t="shared" si="2"/>
        <v>4292028</v>
      </c>
      <c r="J23" s="86">
        <f t="shared" si="2"/>
        <v>15418253</v>
      </c>
    </row>
    <row r="24" spans="2:10" ht="12">
      <c r="B24" s="61"/>
      <c r="C24" s="51"/>
      <c r="D24" s="51"/>
      <c r="E24" s="51"/>
      <c r="F24" s="51"/>
      <c r="G24" s="51"/>
      <c r="H24" s="51"/>
      <c r="I24" s="51"/>
      <c r="J24" s="51"/>
    </row>
    <row r="25" spans="2:10" ht="12">
      <c r="B25" s="61"/>
      <c r="C25" s="51"/>
      <c r="D25" s="51"/>
      <c r="E25" s="51"/>
      <c r="F25" s="51"/>
      <c r="G25" s="51"/>
      <c r="H25" s="51"/>
      <c r="I25" s="51"/>
      <c r="J25" s="51"/>
    </row>
    <row r="26" spans="2:10" ht="11.25">
      <c r="B26" s="13"/>
      <c r="C26" s="3"/>
      <c r="D26" s="3"/>
      <c r="E26" s="3"/>
      <c r="F26" s="3"/>
      <c r="G26" s="3"/>
      <c r="H26" s="3"/>
      <c r="I26" s="3"/>
      <c r="J26" s="3"/>
    </row>
    <row r="27" spans="3:11" ht="11.25">
      <c r="C27" s="3"/>
      <c r="D27" s="3"/>
      <c r="E27" s="3"/>
      <c r="F27" s="3"/>
      <c r="G27" s="3"/>
      <c r="H27" s="3"/>
      <c r="I27" s="3"/>
      <c r="J27" s="3"/>
      <c r="K27" s="8"/>
    </row>
    <row r="28" spans="2:11" ht="12">
      <c r="B28" s="72" t="s">
        <v>119</v>
      </c>
      <c r="C28" s="72"/>
      <c r="D28" s="74"/>
      <c r="E28" s="74"/>
      <c r="G28" s="72" t="s">
        <v>126</v>
      </c>
      <c r="H28" s="72"/>
      <c r="I28" s="72"/>
      <c r="J28" s="72"/>
      <c r="K28" s="8"/>
    </row>
    <row r="29" spans="2:11" ht="12">
      <c r="B29" s="99" t="s">
        <v>113</v>
      </c>
      <c r="C29" s="99"/>
      <c r="D29" s="99"/>
      <c r="E29" s="62"/>
      <c r="G29" s="114" t="s">
        <v>131</v>
      </c>
      <c r="H29" s="114"/>
      <c r="I29" s="114"/>
      <c r="J29" s="114"/>
      <c r="K29" s="8"/>
    </row>
    <row r="30" spans="2:11" ht="12">
      <c r="B30" s="99" t="s">
        <v>123</v>
      </c>
      <c r="C30" s="99"/>
      <c r="D30" s="99"/>
      <c r="E30" s="62"/>
      <c r="G30" s="115" t="s">
        <v>40</v>
      </c>
      <c r="H30" s="115"/>
      <c r="I30" s="115"/>
      <c r="J30" s="115"/>
      <c r="K30" s="8"/>
    </row>
    <row r="31" ht="11.25">
      <c r="K31" s="8"/>
    </row>
    <row r="32" ht="11.25">
      <c r="K32" s="8"/>
    </row>
    <row r="33" ht="11.25">
      <c r="K33" s="8"/>
    </row>
  </sheetData>
  <sheetProtection/>
  <mergeCells count="9">
    <mergeCell ref="B2:J2"/>
    <mergeCell ref="B30:D30"/>
    <mergeCell ref="G29:J29"/>
    <mergeCell ref="G30:J30"/>
    <mergeCell ref="I4:I5"/>
    <mergeCell ref="J4:J5"/>
    <mergeCell ref="B4:B5"/>
    <mergeCell ref="C4:H4"/>
    <mergeCell ref="B29:D2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Дильмурат А. Рахматулаев</cp:lastModifiedBy>
  <cp:lastPrinted>2024-05-14T14:00:13Z</cp:lastPrinted>
  <dcterms:created xsi:type="dcterms:W3CDTF">2021-08-19T05:58:12Z</dcterms:created>
  <dcterms:modified xsi:type="dcterms:W3CDTF">2024-05-14T14:04:00Z</dcterms:modified>
  <cp:category/>
  <cp:version/>
  <cp:contentType/>
  <cp:contentStatus/>
</cp:coreProperties>
</file>