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1840" windowHeight="12570" firstSheet="2" activeTab="3"/>
  </bookViews>
  <sheets>
    <sheet name="Баланс" sheetId="2" r:id="rId1"/>
    <sheet name="ОПиУ" sheetId="5" r:id="rId2"/>
    <sheet name="ДДС" sheetId="10" r:id="rId3"/>
    <sheet name="Изменения в капитале" sheetId="9" r:id="rId4"/>
  </sheets>
  <externalReferences>
    <externalReference r:id="rId5"/>
  </externalReferences>
  <calcPr calcId="191029"/>
</workbook>
</file>

<file path=xl/calcChain.xml><?xml version="1.0" encoding="utf-8"?>
<calcChain xmlns="http://schemas.openxmlformats.org/spreadsheetml/2006/main">
  <c r="C33" i="10" l="1"/>
  <c r="B26" i="10"/>
  <c r="B27" i="10" s="1"/>
  <c r="B23" i="10"/>
  <c r="B24" i="10" s="1"/>
  <c r="C41" i="10" l="1"/>
  <c r="B41" i="10"/>
  <c r="C24" i="10"/>
  <c r="C17" i="10"/>
  <c r="B17" i="10"/>
  <c r="E8" i="9"/>
  <c r="D8" i="9"/>
  <c r="C8" i="9"/>
  <c r="B8" i="9"/>
  <c r="F7" i="9"/>
  <c r="F6" i="9"/>
  <c r="F8" i="9" l="1"/>
  <c r="C27" i="10"/>
  <c r="C28" i="10" s="1"/>
  <c r="B28" i="10"/>
  <c r="C11" i="9"/>
  <c r="D11" i="9"/>
  <c r="E11" i="9"/>
  <c r="B11" i="9"/>
  <c r="A3" i="9"/>
  <c r="C5" i="10"/>
  <c r="C11" i="10" s="1"/>
  <c r="C18" i="10" s="1"/>
  <c r="C20" i="10" s="1"/>
  <c r="B5" i="10"/>
  <c r="B11" i="10" s="1"/>
  <c r="B18" i="10" s="1"/>
  <c r="B20" i="10" s="1"/>
  <c r="B42" i="10" s="1"/>
  <c r="B45" i="10" s="1"/>
  <c r="A3" i="10"/>
  <c r="D18" i="5"/>
  <c r="C18" i="5"/>
  <c r="D8" i="5"/>
  <c r="D15" i="5" s="1"/>
  <c r="D17" i="5" s="1"/>
  <c r="C8" i="5"/>
  <c r="C15" i="5" s="1"/>
  <c r="C17" i="5" s="1"/>
  <c r="C42" i="10" l="1"/>
  <c r="C45" i="10" s="1"/>
  <c r="D20" i="5"/>
  <c r="C20" i="5"/>
  <c r="F11" i="9"/>
  <c r="D34" i="2" l="1"/>
  <c r="C34" i="2"/>
  <c r="D41" i="2"/>
  <c r="C41" i="2"/>
  <c r="D29" i="2"/>
  <c r="C29" i="2"/>
  <c r="C12" i="2"/>
  <c r="D18" i="2"/>
  <c r="C18" i="2"/>
  <c r="D12" i="2"/>
  <c r="C19" i="2" l="1"/>
  <c r="D35" i="2"/>
  <c r="D42" i="2" s="1"/>
  <c r="D19" i="2"/>
  <c r="C35" i="2"/>
  <c r="C42" i="2" s="1"/>
</calcChain>
</file>

<file path=xl/sharedStrings.xml><?xml version="1.0" encoding="utf-8"?>
<sst xmlns="http://schemas.openxmlformats.org/spreadsheetml/2006/main" count="137" uniqueCount="114">
  <si>
    <t xml:space="preserve">ПК «СПК «ДАМУ АГРО»  </t>
  </si>
  <si>
    <t xml:space="preserve">   (тыс. тенге)   </t>
  </si>
  <si>
    <t>АКТИВЫ</t>
  </si>
  <si>
    <t>Краткосрочные активы</t>
  </si>
  <si>
    <t xml:space="preserve">Денежные средства </t>
  </si>
  <si>
    <t>Запасы</t>
  </si>
  <si>
    <t>Текущие налоговые активы</t>
  </si>
  <si>
    <t>Прочие краткосрочные активы</t>
  </si>
  <si>
    <t>Итого краткосрочные активы</t>
  </si>
  <si>
    <t>Долгосрочные активы</t>
  </si>
  <si>
    <t>Основные средства</t>
  </si>
  <si>
    <t>Нематериальные активы</t>
  </si>
  <si>
    <t>Итого долгосрочные активы</t>
  </si>
  <si>
    <t>ИТОГО АКТИВЫ</t>
  </si>
  <si>
    <t>ОБЯЗАТЕЛЬСТВА И КАПИТАЛ</t>
  </si>
  <si>
    <t>Краткосрочные обязательства</t>
  </si>
  <si>
    <t>Обязательства по налогам и прочим обязательным платежам в бюджет</t>
  </si>
  <si>
    <t>Краткосрочная кредиторская задолженность</t>
  </si>
  <si>
    <t>Краткосрочные оценочные обязательства</t>
  </si>
  <si>
    <t>Прочие краткосрочные обязательства</t>
  </si>
  <si>
    <t>ИТОГО ОБЯЗАТЕЛЬСТВА</t>
  </si>
  <si>
    <t>Уставный  капитал</t>
  </si>
  <si>
    <t>Нераспределенный убыток</t>
  </si>
  <si>
    <t>Итого капитал</t>
  </si>
  <si>
    <t>ИТОГО ОБЯЗАТЕЛЬСТВА И КАПИТАЛ</t>
  </si>
  <si>
    <t>Прим.</t>
  </si>
  <si>
    <t>Итого краткосрочные обязательства</t>
  </si>
  <si>
    <t>Долгосрочные обязательства</t>
  </si>
  <si>
    <t>Итого долгосрочные обязательства</t>
  </si>
  <si>
    <t>Долгосрочные финансовые обязательства</t>
  </si>
  <si>
    <t>Дополнительный капитал</t>
  </si>
  <si>
    <t>Доход от реализации продукции</t>
  </si>
  <si>
    <t>Себестоимость реализованной продукции</t>
  </si>
  <si>
    <t>Валовый доход</t>
  </si>
  <si>
    <t>Административные расходы</t>
  </si>
  <si>
    <t>Прочие доходы</t>
  </si>
  <si>
    <t>Прочие расходы</t>
  </si>
  <si>
    <t>Итого доход до  подоходного налога</t>
  </si>
  <si>
    <t>Расходы  по  подоходному налогу</t>
  </si>
  <si>
    <t>Итого прибыль за отчетный период после налогообложения</t>
  </si>
  <si>
    <t>Прочий совокупный доход</t>
  </si>
  <si>
    <t>Итого совокупный доход за отчетный период</t>
  </si>
  <si>
    <t xml:space="preserve"> Прим.</t>
  </si>
  <si>
    <t xml:space="preserve">(тыс. тенге)   </t>
  </si>
  <si>
    <t>Доходы по государственным субсидиям</t>
  </si>
  <si>
    <t>(тыс. тенге)</t>
  </si>
  <si>
    <t>Уставный капитал</t>
  </si>
  <si>
    <t xml:space="preserve">Совокупный доход </t>
  </si>
  <si>
    <t>Реализация  продукции</t>
  </si>
  <si>
    <t>Прочие поступления</t>
  </si>
  <si>
    <t>Выплаты по заработной плате</t>
  </si>
  <si>
    <t>Платежи в бюджет и внебюджетные фонды</t>
  </si>
  <si>
    <t>Платежи поставщикам за товары и услуги</t>
  </si>
  <si>
    <t>Авансы выданные</t>
  </si>
  <si>
    <t>Прочие выплаты</t>
  </si>
  <si>
    <t>Чистое движение денег от операционной деятельности до уплаты подоходного налога</t>
  </si>
  <si>
    <t>Корпоративный подоходный налог</t>
  </si>
  <si>
    <t xml:space="preserve">Чистое движение денег от операционной деятельности  </t>
  </si>
  <si>
    <t>Приобретение основных средств и нематериальных активов</t>
  </si>
  <si>
    <t>Чистое движение денег от инвестиционной деятельности</t>
  </si>
  <si>
    <t>Чистое движение денег от финансовой деятельности</t>
  </si>
  <si>
    <t>Чистое изменение в деньгах</t>
  </si>
  <si>
    <t xml:space="preserve">Влияние обменных курсов валют к тенге </t>
  </si>
  <si>
    <t>Денежные средства на начало года</t>
  </si>
  <si>
    <t>Займы и прочие краткосрочные финансовые обязательства</t>
  </si>
  <si>
    <t>Нераспределенная прибыль/ убыток</t>
  </si>
  <si>
    <t>Переоценка долевых финансовых инструментов, оцениваемых по справедливой стоимости через прочий совокупный доход</t>
  </si>
  <si>
    <t>Компоненты совокупного дохода</t>
  </si>
  <si>
    <t>Полученные дивиденды</t>
  </si>
  <si>
    <t>ПРОМЕЖУТОЧНЫЙ СОКРАЩЕННЫЙ ОТЧЕТ ОБ ИЗМЕНЕНИЯХ В СОБСТВЕННОМ КАПИТАЛЕ</t>
  </si>
  <si>
    <t>ПРОМЕЖУТОЧНЫЙ СОКРАЩЕННЫЙ ОТЧЕТ О ДВИЖЕНИИ ДЕНЕЖНЫХ СРЕДСТВ</t>
  </si>
  <si>
    <t xml:space="preserve">ПРОМЕЖУТОЧНЫЙ СОКРАЩЕННЫЙ ОТЧЕТ О ПРИБЫЛЯХ И  УБЫТКАХ  И  СОВОКУПНОМ ДОХОДЕ </t>
  </si>
  <si>
    <t xml:space="preserve">ПРОМЕЖУТОЧНЫЙ СОКРАЩЕННЫЙ ОТЧЕТ О ФИНАНСОВОМ ПОЛОЖЕНИИ </t>
  </si>
  <si>
    <t>Активы в форме права пользования</t>
  </si>
  <si>
    <t>Отложенные налоговые обязательства</t>
  </si>
  <si>
    <t>Краткосрочные обязательства по аренде</t>
  </si>
  <si>
    <t>Долгосрочные обязательства по аренде</t>
  </si>
  <si>
    <t>Сальдо на 31 декабря 2021 года</t>
  </si>
  <si>
    <t xml:space="preserve">   31 декабря 2022 года   </t>
  </si>
  <si>
    <t>Председатель Правления</t>
  </si>
  <si>
    <t>Рахметова К.Т.</t>
  </si>
  <si>
    <t>Главный бухгалтер</t>
  </si>
  <si>
    <t>Байжумартова А.Б.</t>
  </si>
  <si>
    <t>Сальдо на 31 декабря 2022 года</t>
  </si>
  <si>
    <t>Финансовые активы, учитываемые по справедливой стоимости через прочий совокупный доход</t>
  </si>
  <si>
    <t>Резерв по переоценке финансовых активов</t>
  </si>
  <si>
    <t>Финансовые доходы / (расходы), нетто</t>
  </si>
  <si>
    <t xml:space="preserve">Поступление денежных средств, всего </t>
  </si>
  <si>
    <t xml:space="preserve">Выбытие денежных средств, всего </t>
  </si>
  <si>
    <t>Субсидии полученные</t>
  </si>
  <si>
    <t>вознаграждения по депозитам и операциям «Авто РЕПО»</t>
  </si>
  <si>
    <t xml:space="preserve">I. Движение денежных средств от операционной деятельности </t>
  </si>
  <si>
    <t>II. Движение денежных средств от инвестиционной деятельности</t>
  </si>
  <si>
    <t>III. Движение денежных средств от финансовой деятельности</t>
  </si>
  <si>
    <t>поступление займов и прочих финансовых обязательств</t>
  </si>
  <si>
    <t>размещение облигаций выпущенных</t>
  </si>
  <si>
    <t>погашение займов и прочих финансовых обязательств</t>
  </si>
  <si>
    <t>погашение вознаграждений по займам</t>
  </si>
  <si>
    <t>отток средств по операциям «Обратное РЕПО»</t>
  </si>
  <si>
    <t>выкуп облигаций выпущенных</t>
  </si>
  <si>
    <t>погашение купона по облигациям выпущенным</t>
  </si>
  <si>
    <t>погашение обязательств по аренде</t>
  </si>
  <si>
    <t>Денежные средства на конец года</t>
  </si>
  <si>
    <t>по состоянию на 30 июня 2023 года</t>
  </si>
  <si>
    <t xml:space="preserve">   30 июня 2023 года   </t>
  </si>
  <si>
    <t>за период с 01 января по 30 июня 2023 года</t>
  </si>
  <si>
    <t>за 6 месяцев, закончившихся 30 июня 2023 года</t>
  </si>
  <si>
    <t>за 6 месяцев, закончившихся 30 июня 2022 года</t>
  </si>
  <si>
    <t>Сальдо на 30 июня 2022 года</t>
  </si>
  <si>
    <t>Сальдо на 30 июня 2023 года</t>
  </si>
  <si>
    <t>Расходы по реализации</t>
  </si>
  <si>
    <t>Реализация финансовых активов</t>
  </si>
  <si>
    <t>Приобретение финансовых активов</t>
  </si>
  <si>
    <t>поступление средств по операциям "Обратное РЕПО"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</si>
</sst>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_(* #,##0_);_(* \(#,##0\);_(* &quot;-&quot;_);_(@_)"/>
  </numFmts>
  <fonts count="11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5" fillId="2" borderId="0" xfId="0" applyFont="1" applyFill="1" applyAlignment="1">
      <alignment vertical="center" wrapText="1"/>
    </xf>
    <xf numFmtId="164" fontId="5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164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 wrapText="1"/>
    </xf>
    <xf numFmtId="164" fontId="5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164" fontId="8" fillId="0" borderId="0" xfId="0" applyNumberFormat="1" applyFont="1" applyAlignment="1">
      <alignment vertical="center"/>
    </xf>
    <xf numFmtId="0" fontId="8" fillId="0" borderId="0" xfId="0" applyFont="1" applyAlignment="1">
      <alignment vertical="top"/>
    </xf>
    <xf numFmtId="164" fontId="8" fillId="0" borderId="0" xfId="0" applyNumberFormat="1" applyFont="1" applyAlignment="1">
      <alignment vertical="top"/>
    </xf>
    <xf numFmtId="0" fontId="8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164" fontId="7" fillId="0" borderId="0" xfId="0" applyNumberFormat="1" applyFont="1" applyAlignment="1">
      <alignment vertical="center"/>
    </xf>
    <xf numFmtId="164" fontId="8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horizontal="right" vertical="top"/>
    </xf>
    <xf numFmtId="0" fontId="1" fillId="0" borderId="0" xfId="0" applyFont="1" applyAlignment="1">
      <alignment vertical="top" wrapText="1"/>
    </xf>
    <xf numFmtId="164" fontId="5" fillId="0" borderId="0" xfId="0" applyNumberFormat="1" applyFont="1" applyAlignment="1">
      <alignment horizontal="center" vertical="top" wrapText="1"/>
    </xf>
    <xf numFmtId="164" fontId="4" fillId="0" borderId="0" xfId="0" applyNumberFormat="1" applyFont="1" applyAlignment="1">
      <alignment horizontal="right" vertical="center"/>
    </xf>
    <xf numFmtId="164" fontId="5" fillId="0" borderId="0" xfId="0" applyNumberFormat="1" applyFont="1" applyAlignment="1">
      <alignment horizontal="right" vertical="center"/>
    </xf>
    <xf numFmtId="164" fontId="1" fillId="0" borderId="0" xfId="0" applyNumberFormat="1" applyFont="1" applyAlignment="1">
      <alignment vertical="center"/>
    </xf>
    <xf numFmtId="0" fontId="3" fillId="0" borderId="0" xfId="0" applyFont="1" applyAlignment="1">
      <alignment horizontal="justify" vertical="center"/>
    </xf>
    <xf numFmtId="0" fontId="1" fillId="0" borderId="0" xfId="0" applyFont="1" applyAlignment="1">
      <alignment vertical="top"/>
    </xf>
    <xf numFmtId="164" fontId="1" fillId="0" borderId="0" xfId="0" applyNumberFormat="1" applyFont="1" applyAlignment="1">
      <alignment vertical="top"/>
    </xf>
    <xf numFmtId="0" fontId="5" fillId="0" borderId="0" xfId="0" applyFont="1" applyAlignment="1">
      <alignment vertical="top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4" fontId="8" fillId="0" borderId="0" xfId="0" applyNumberFormat="1" applyFont="1" applyAlignment="1">
      <alignment horizontal="right" vertical="top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7" fillId="0" borderId="0" xfId="0" applyFont="1" applyAlignment="1">
      <alignment vertical="top"/>
    </xf>
    <xf numFmtId="0" fontId="1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9" fillId="2" borderId="0" xfId="0" applyFont="1" applyFill="1" applyAlignment="1">
      <alignment vertical="center" wrapText="1"/>
    </xf>
    <xf numFmtId="0" fontId="5" fillId="0" borderId="0" xfId="0" applyFont="1" applyAlignment="1">
      <alignment vertical="center"/>
    </xf>
    <xf numFmtId="0" fontId="2" fillId="0" borderId="0" xfId="0" applyFont="1"/>
    <xf numFmtId="165" fontId="4" fillId="0" borderId="0" xfId="0" applyNumberFormat="1" applyFont="1" applyAlignment="1">
      <alignment horizontal="right" vertical="center"/>
    </xf>
    <xf numFmtId="165" fontId="10" fillId="2" borderId="0" xfId="0" applyNumberFormat="1" applyFont="1" applyFill="1" applyAlignment="1">
      <alignment horizontal="right" vertical="center" wrapText="1"/>
    </xf>
    <xf numFmtId="165" fontId="2" fillId="0" borderId="0" xfId="0" applyNumberFormat="1" applyFont="1"/>
    <xf numFmtId="165" fontId="10" fillId="2" borderId="0" xfId="0" applyNumberFormat="1" applyFont="1" applyFill="1" applyAlignment="1">
      <alignment horizontal="right" vertical="center"/>
    </xf>
    <xf numFmtId="0" fontId="10" fillId="3" borderId="0" xfId="0" applyFont="1" applyFill="1" applyAlignment="1">
      <alignment vertical="center" wrapText="1"/>
    </xf>
    <xf numFmtId="165" fontId="10" fillId="3" borderId="0" xfId="0" applyNumberFormat="1" applyFont="1" applyFill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horizontal="right" vertical="center" wrapText="1"/>
    </xf>
    <xf numFmtId="0" fontId="10" fillId="4" borderId="0" xfId="0" applyFont="1" applyFill="1" applyAlignment="1">
      <alignment vertical="center" wrapText="1"/>
    </xf>
    <xf numFmtId="165" fontId="10" fillId="4" borderId="0" xfId="0" applyNumberFormat="1" applyFont="1" applyFill="1" applyAlignment="1">
      <alignment horizontal="right" vertical="center"/>
    </xf>
    <xf numFmtId="0" fontId="10" fillId="5" borderId="0" xfId="0" applyFont="1" applyFill="1" applyAlignment="1">
      <alignment vertical="center" wrapText="1"/>
    </xf>
    <xf numFmtId="165" fontId="10" fillId="5" borderId="0" xfId="0" applyNumberFormat="1" applyFont="1" applyFill="1" applyAlignment="1">
      <alignment horizontal="right" vertical="center"/>
    </xf>
    <xf numFmtId="0" fontId="10" fillId="0" borderId="0" xfId="0" applyFont="1" applyAlignment="1">
      <alignment vertical="center" wrapText="1"/>
    </xf>
    <xf numFmtId="165" fontId="10" fillId="0" borderId="0" xfId="0" applyNumberFormat="1" applyFont="1" applyAlignment="1">
      <alignment vertical="center" wrapText="1"/>
    </xf>
    <xf numFmtId="165" fontId="10" fillId="0" borderId="0" xfId="0" applyNumberFormat="1" applyFont="1" applyAlignment="1">
      <alignment horizontal="right" vertical="center" wrapText="1"/>
    </xf>
    <xf numFmtId="165" fontId="10" fillId="0" borderId="0" xfId="0" applyNumberFormat="1" applyFont="1"/>
    <xf numFmtId="0" fontId="10" fillId="0" borderId="0" xfId="0" applyFont="1"/>
    <xf numFmtId="165" fontId="10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50;&#1083;&#1072;&#1088;&#1072;\Downloads\&#1056;&#1060;_Z%20&#1057;&#1073;&#1086;&#1088;%20&#1060;&#1054;%20&#1057;&#1055;&#1050;%20&#1044;&#1072;&#1084;&#1091;%20&#1040;&#1075;&#1088;&#1086;%2002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СВ"/>
      <sheetName val="Ф1"/>
      <sheetName val="Ф2"/>
      <sheetName val="Ф3"/>
      <sheetName val="Ф4"/>
      <sheetName val="Прим Ф1"/>
      <sheetName val="Прим Ф2"/>
      <sheetName val="1"/>
      <sheetName val="2"/>
      <sheetName val="ДД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9">
          <cell r="T49">
            <v>-1500</v>
          </cell>
          <cell r="U49">
            <v>4500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46"/>
  <sheetViews>
    <sheetView topLeftCell="A24" workbookViewId="0">
      <selection activeCell="A34" sqref="A34"/>
    </sheetView>
  </sheetViews>
  <sheetFormatPr defaultColWidth="17.140625" defaultRowHeight="12.75" x14ac:dyDescent="0.25"/>
  <cols>
    <col min="1" max="1" width="40.42578125" style="1" customWidth="1"/>
    <col min="2" max="2" width="9.140625" style="2" customWidth="1"/>
    <col min="3" max="7" width="17.140625" style="2"/>
    <col min="8" max="16384" width="17.140625" style="1"/>
  </cols>
  <sheetData>
    <row r="1" spans="1:4" ht="14.25" x14ac:dyDescent="0.25">
      <c r="A1" s="29" t="s">
        <v>0</v>
      </c>
    </row>
    <row r="2" spans="1:4" ht="14.25" x14ac:dyDescent="0.25">
      <c r="A2" s="71" t="s">
        <v>72</v>
      </c>
      <c r="B2" s="71"/>
      <c r="C2" s="71"/>
      <c r="D2" s="71"/>
    </row>
    <row r="3" spans="1:4" ht="14.25" x14ac:dyDescent="0.25">
      <c r="A3" s="48" t="s">
        <v>103</v>
      </c>
      <c r="B3" s="49"/>
      <c r="C3" s="49"/>
      <c r="D3" s="49"/>
    </row>
    <row r="4" spans="1:4" x14ac:dyDescent="0.25">
      <c r="A4" s="24"/>
      <c r="B4" s="30"/>
      <c r="C4" s="31"/>
      <c r="D4" s="23" t="s">
        <v>1</v>
      </c>
    </row>
    <row r="5" spans="1:4" ht="25.5" x14ac:dyDescent="0.25">
      <c r="A5" s="32" t="s">
        <v>2</v>
      </c>
      <c r="B5" s="9" t="s">
        <v>25</v>
      </c>
      <c r="C5" s="25" t="s">
        <v>104</v>
      </c>
      <c r="D5" s="25" t="s">
        <v>78</v>
      </c>
    </row>
    <row r="6" spans="1:4" x14ac:dyDescent="0.25">
      <c r="A6" s="14" t="s">
        <v>3</v>
      </c>
      <c r="B6" s="33"/>
      <c r="C6" s="28"/>
      <c r="D6" s="28"/>
    </row>
    <row r="7" spans="1:4" x14ac:dyDescent="0.25">
      <c r="A7" s="10" t="s">
        <v>4</v>
      </c>
      <c r="B7" s="34">
        <v>5</v>
      </c>
      <c r="C7" s="53">
        <v>10342</v>
      </c>
      <c r="D7" s="26">
        <v>129177</v>
      </c>
    </row>
    <row r="8" spans="1:4" ht="38.25" x14ac:dyDescent="0.25">
      <c r="A8" s="10" t="s">
        <v>84</v>
      </c>
      <c r="B8" s="34">
        <v>6</v>
      </c>
      <c r="C8" s="53">
        <v>279024</v>
      </c>
      <c r="D8" s="26">
        <v>222822</v>
      </c>
    </row>
    <row r="9" spans="1:4" x14ac:dyDescent="0.25">
      <c r="A9" s="10" t="s">
        <v>5</v>
      </c>
      <c r="B9" s="34">
        <v>7</v>
      </c>
      <c r="C9" s="53">
        <v>1292558</v>
      </c>
      <c r="D9" s="26">
        <v>1210997</v>
      </c>
    </row>
    <row r="10" spans="1:4" x14ac:dyDescent="0.25">
      <c r="A10" s="10" t="s">
        <v>6</v>
      </c>
      <c r="B10" s="33"/>
      <c r="C10" s="53">
        <v>702</v>
      </c>
      <c r="D10" s="26">
        <v>1328</v>
      </c>
    </row>
    <row r="11" spans="1:4" x14ac:dyDescent="0.25">
      <c r="A11" s="10" t="s">
        <v>7</v>
      </c>
      <c r="B11" s="34">
        <v>8</v>
      </c>
      <c r="C11" s="53">
        <v>92185</v>
      </c>
      <c r="D11" s="26">
        <v>148458</v>
      </c>
    </row>
    <row r="12" spans="1:4" x14ac:dyDescent="0.25">
      <c r="A12" s="3" t="s">
        <v>8</v>
      </c>
      <c r="B12" s="33"/>
      <c r="C12" s="4">
        <f>SUM(C7:C11)</f>
        <v>1674811</v>
      </c>
      <c r="D12" s="4">
        <f>SUM(D7:D11)</f>
        <v>1712782</v>
      </c>
    </row>
    <row r="13" spans="1:4" ht="13.9" x14ac:dyDescent="0.3">
      <c r="A13" s="35"/>
      <c r="B13" s="33"/>
      <c r="C13" s="28"/>
      <c r="D13" s="28"/>
    </row>
    <row r="14" spans="1:4" x14ac:dyDescent="0.25">
      <c r="A14" s="14" t="s">
        <v>9</v>
      </c>
      <c r="B14" s="33"/>
      <c r="C14" s="28"/>
      <c r="D14" s="28"/>
    </row>
    <row r="15" spans="1:4" x14ac:dyDescent="0.25">
      <c r="A15" s="10" t="s">
        <v>10</v>
      </c>
      <c r="B15" s="34">
        <v>9</v>
      </c>
      <c r="C15" s="26">
        <v>559314</v>
      </c>
      <c r="D15" s="26">
        <v>551620</v>
      </c>
    </row>
    <row r="16" spans="1:4" x14ac:dyDescent="0.25">
      <c r="A16" s="10" t="s">
        <v>73</v>
      </c>
      <c r="B16" s="34">
        <v>10</v>
      </c>
      <c r="C16" s="26">
        <v>7339</v>
      </c>
      <c r="D16" s="26">
        <v>8597</v>
      </c>
    </row>
    <row r="17" spans="1:4" x14ac:dyDescent="0.25">
      <c r="A17" s="10" t="s">
        <v>11</v>
      </c>
      <c r="B17" s="34">
        <v>11</v>
      </c>
      <c r="C17" s="26">
        <v>2104</v>
      </c>
      <c r="D17" s="26">
        <v>2137</v>
      </c>
    </row>
    <row r="18" spans="1:4" x14ac:dyDescent="0.25">
      <c r="A18" s="14" t="s">
        <v>12</v>
      </c>
      <c r="B18" s="33"/>
      <c r="C18" s="27">
        <f>SUM(C15:C17)</f>
        <v>568757</v>
      </c>
      <c r="D18" s="27">
        <f>SUM(D15:D17)</f>
        <v>562354</v>
      </c>
    </row>
    <row r="19" spans="1:4" x14ac:dyDescent="0.25">
      <c r="A19" s="3" t="s">
        <v>13</v>
      </c>
      <c r="B19" s="33"/>
      <c r="C19" s="4">
        <f>C12+C18</f>
        <v>2243568</v>
      </c>
      <c r="D19" s="4">
        <f>D12+D18</f>
        <v>2275136</v>
      </c>
    </row>
    <row r="20" spans="1:4" ht="13.9" x14ac:dyDescent="0.3">
      <c r="A20" s="35"/>
      <c r="B20" s="33"/>
      <c r="C20" s="28"/>
      <c r="D20" s="28"/>
    </row>
    <row r="21" spans="1:4" x14ac:dyDescent="0.25">
      <c r="A21" s="14" t="s">
        <v>14</v>
      </c>
      <c r="B21" s="33"/>
      <c r="C21" s="28"/>
      <c r="D21" s="28"/>
    </row>
    <row r="22" spans="1:4" x14ac:dyDescent="0.25">
      <c r="A22" s="14" t="s">
        <v>15</v>
      </c>
      <c r="B22" s="33"/>
      <c r="C22" s="28"/>
      <c r="D22" s="28"/>
    </row>
    <row r="23" spans="1:4" ht="25.5" x14ac:dyDescent="0.25">
      <c r="A23" s="10" t="s">
        <v>64</v>
      </c>
      <c r="B23" s="34">
        <v>12</v>
      </c>
      <c r="C23" s="26">
        <v>524493</v>
      </c>
      <c r="D23" s="26">
        <v>686239</v>
      </c>
    </row>
    <row r="24" spans="1:4" ht="25.5" x14ac:dyDescent="0.25">
      <c r="A24" s="10" t="s">
        <v>16</v>
      </c>
      <c r="B24" s="34">
        <v>13</v>
      </c>
      <c r="C24" s="26">
        <v>1695</v>
      </c>
      <c r="D24" s="26">
        <v>3283</v>
      </c>
    </row>
    <row r="25" spans="1:4" x14ac:dyDescent="0.25">
      <c r="A25" s="10" t="s">
        <v>17</v>
      </c>
      <c r="B25" s="34">
        <v>14</v>
      </c>
      <c r="C25" s="26">
        <v>25720</v>
      </c>
      <c r="D25" s="26">
        <v>72713</v>
      </c>
    </row>
    <row r="26" spans="1:4" x14ac:dyDescent="0.25">
      <c r="A26" s="10" t="s">
        <v>75</v>
      </c>
      <c r="B26" s="34"/>
      <c r="C26" s="26">
        <v>2017</v>
      </c>
      <c r="D26" s="26">
        <v>3089</v>
      </c>
    </row>
    <row r="27" spans="1:4" x14ac:dyDescent="0.25">
      <c r="A27" s="10" t="s">
        <v>18</v>
      </c>
      <c r="B27" s="34">
        <v>15</v>
      </c>
      <c r="C27" s="26">
        <v>3878</v>
      </c>
      <c r="D27" s="26">
        <v>3549</v>
      </c>
    </row>
    <row r="28" spans="1:4" x14ac:dyDescent="0.25">
      <c r="A28" s="10" t="s">
        <v>19</v>
      </c>
      <c r="B28" s="34">
        <v>16</v>
      </c>
      <c r="C28" s="26">
        <v>11889</v>
      </c>
      <c r="D28" s="26">
        <v>67933</v>
      </c>
    </row>
    <row r="29" spans="1:4" x14ac:dyDescent="0.25">
      <c r="A29" s="3" t="s">
        <v>26</v>
      </c>
      <c r="B29" s="5"/>
      <c r="C29" s="4">
        <f>SUM(C23:C28)</f>
        <v>569692</v>
      </c>
      <c r="D29" s="4">
        <f>SUM(D23:D28)</f>
        <v>836806</v>
      </c>
    </row>
    <row r="30" spans="1:4" x14ac:dyDescent="0.25">
      <c r="A30" s="14" t="s">
        <v>27</v>
      </c>
      <c r="B30" s="34"/>
      <c r="C30" s="26"/>
      <c r="D30" s="26"/>
    </row>
    <row r="31" spans="1:4" x14ac:dyDescent="0.25">
      <c r="A31" s="10" t="s">
        <v>76</v>
      </c>
      <c r="B31" s="34">
        <v>17</v>
      </c>
      <c r="C31" s="26">
        <v>6803</v>
      </c>
      <c r="D31" s="26">
        <v>6803</v>
      </c>
    </row>
    <row r="32" spans="1:4" x14ac:dyDescent="0.25">
      <c r="A32" s="10" t="s">
        <v>29</v>
      </c>
      <c r="B32" s="34">
        <v>18</v>
      </c>
      <c r="C32" s="26">
        <v>1214315</v>
      </c>
      <c r="D32" s="26">
        <v>990117</v>
      </c>
    </row>
    <row r="33" spans="1:4" x14ac:dyDescent="0.25">
      <c r="A33" s="10" t="s">
        <v>74</v>
      </c>
      <c r="B33" s="34"/>
      <c r="C33" s="26">
        <v>41802</v>
      </c>
      <c r="D33" s="26">
        <v>41802</v>
      </c>
    </row>
    <row r="34" spans="1:4" x14ac:dyDescent="0.25">
      <c r="A34" s="14" t="s">
        <v>28</v>
      </c>
      <c r="B34" s="36"/>
      <c r="C34" s="27">
        <f>SUM(C31:C33)</f>
        <v>1262920</v>
      </c>
      <c r="D34" s="27">
        <f>SUM(D31:D33)</f>
        <v>1038722</v>
      </c>
    </row>
    <row r="35" spans="1:4" x14ac:dyDescent="0.25">
      <c r="A35" s="14" t="s">
        <v>20</v>
      </c>
      <c r="B35" s="27"/>
      <c r="C35" s="27">
        <f>C29+C34</f>
        <v>1832612</v>
      </c>
      <c r="D35" s="27">
        <f>D29+D34</f>
        <v>1875528</v>
      </c>
    </row>
    <row r="36" spans="1:4" ht="13.9" x14ac:dyDescent="0.3">
      <c r="A36" s="35"/>
      <c r="B36" s="33"/>
      <c r="C36" s="28"/>
      <c r="D36" s="28"/>
    </row>
    <row r="37" spans="1:4" x14ac:dyDescent="0.25">
      <c r="A37" s="10" t="s">
        <v>21</v>
      </c>
      <c r="B37" s="34">
        <v>19</v>
      </c>
      <c r="C37" s="26">
        <v>174477</v>
      </c>
      <c r="D37" s="26">
        <v>174477</v>
      </c>
    </row>
    <row r="38" spans="1:4" x14ac:dyDescent="0.25">
      <c r="A38" s="10" t="s">
        <v>30</v>
      </c>
      <c r="B38" s="34"/>
      <c r="C38" s="26">
        <v>52925</v>
      </c>
      <c r="D38" s="26">
        <v>52925</v>
      </c>
    </row>
    <row r="39" spans="1:4" x14ac:dyDescent="0.25">
      <c r="A39" s="10" t="s">
        <v>85</v>
      </c>
      <c r="B39" s="34"/>
      <c r="C39" s="26">
        <v>41670</v>
      </c>
      <c r="D39" s="26">
        <v>-9888</v>
      </c>
    </row>
    <row r="40" spans="1:4" x14ac:dyDescent="0.25">
      <c r="A40" s="10" t="s">
        <v>65</v>
      </c>
      <c r="B40" s="45"/>
      <c r="C40" s="26">
        <v>141884</v>
      </c>
      <c r="D40" s="26">
        <v>182094</v>
      </c>
    </row>
    <row r="41" spans="1:4" x14ac:dyDescent="0.25">
      <c r="A41" s="14" t="s">
        <v>23</v>
      </c>
      <c r="B41" s="37"/>
      <c r="C41" s="27">
        <f>SUM(C37:C40)</f>
        <v>410956</v>
      </c>
      <c r="D41" s="27">
        <f>SUM(D37:D40)</f>
        <v>399608</v>
      </c>
    </row>
    <row r="42" spans="1:4" x14ac:dyDescent="0.25">
      <c r="A42" s="14" t="s">
        <v>24</v>
      </c>
      <c r="B42" s="33"/>
      <c r="C42" s="27">
        <f>C35+C41</f>
        <v>2243568</v>
      </c>
      <c r="D42" s="27">
        <f>D35+D41</f>
        <v>2275136</v>
      </c>
    </row>
    <row r="44" spans="1:4" ht="15" x14ac:dyDescent="0.25">
      <c r="A44" s="1" t="s">
        <v>79</v>
      </c>
      <c r="B44"/>
      <c r="C44" s="2" t="s">
        <v>80</v>
      </c>
    </row>
    <row r="46" spans="1:4" ht="15" x14ac:dyDescent="0.25">
      <c r="A46" s="1" t="s">
        <v>81</v>
      </c>
      <c r="B46"/>
      <c r="C46" s="2" t="s">
        <v>82</v>
      </c>
    </row>
  </sheetData>
  <mergeCells count="1"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4"/>
  <sheetViews>
    <sheetView topLeftCell="A2" workbookViewId="0">
      <selection activeCell="C20" sqref="C20"/>
    </sheetView>
  </sheetViews>
  <sheetFormatPr defaultColWidth="17.85546875" defaultRowHeight="12.75" x14ac:dyDescent="0.25"/>
  <cols>
    <col min="1" max="1" width="39.5703125" style="38" customWidth="1"/>
    <col min="2" max="2" width="7.7109375" style="16" customWidth="1"/>
    <col min="3" max="3" width="16.85546875" style="16" customWidth="1"/>
    <col min="4" max="4" width="15.140625" style="16" customWidth="1"/>
    <col min="5" max="5" width="17.85546875" style="16"/>
    <col min="6" max="16384" width="17.85546875" style="38"/>
  </cols>
  <sheetData>
    <row r="1" spans="1:4" x14ac:dyDescent="0.25">
      <c r="A1" s="43" t="s">
        <v>0</v>
      </c>
    </row>
    <row r="2" spans="1:4" ht="31.9" customHeight="1" x14ac:dyDescent="0.25">
      <c r="A2" s="72" t="s">
        <v>71</v>
      </c>
      <c r="B2" s="72"/>
      <c r="C2" s="72"/>
      <c r="D2" s="72"/>
    </row>
    <row r="3" spans="1:4" x14ac:dyDescent="0.25">
      <c r="A3" s="72" t="s">
        <v>105</v>
      </c>
      <c r="B3" s="72"/>
      <c r="C3" s="72"/>
      <c r="D3" s="72"/>
    </row>
    <row r="4" spans="1:4" x14ac:dyDescent="0.25">
      <c r="A4" s="44"/>
      <c r="B4" s="18"/>
      <c r="C4" s="18"/>
      <c r="D4" s="39" t="s">
        <v>43</v>
      </c>
    </row>
    <row r="5" spans="1:4" ht="51" x14ac:dyDescent="0.25">
      <c r="A5" s="17"/>
      <c r="B5" s="40" t="s">
        <v>42</v>
      </c>
      <c r="C5" s="46" t="s">
        <v>106</v>
      </c>
      <c r="D5" s="46" t="s">
        <v>107</v>
      </c>
    </row>
    <row r="6" spans="1:4" x14ac:dyDescent="0.25">
      <c r="A6" s="19" t="s">
        <v>31</v>
      </c>
      <c r="B6" s="41">
        <v>20</v>
      </c>
      <c r="C6" s="16">
        <v>58597</v>
      </c>
      <c r="D6" s="16">
        <v>257652</v>
      </c>
    </row>
    <row r="7" spans="1:4" x14ac:dyDescent="0.25">
      <c r="A7" s="19" t="s">
        <v>32</v>
      </c>
      <c r="B7" s="41">
        <v>21</v>
      </c>
      <c r="C7" s="16">
        <v>-31359</v>
      </c>
      <c r="D7" s="16">
        <v>-169362</v>
      </c>
    </row>
    <row r="8" spans="1:4" x14ac:dyDescent="0.25">
      <c r="A8" s="20" t="s">
        <v>33</v>
      </c>
      <c r="B8" s="38"/>
      <c r="C8" s="42">
        <f>SUM(C6:C7)</f>
        <v>27238</v>
      </c>
      <c r="D8" s="42">
        <f>SUM(D6:D7)</f>
        <v>88290</v>
      </c>
    </row>
    <row r="9" spans="1:4" x14ac:dyDescent="0.25">
      <c r="A9" s="10" t="s">
        <v>110</v>
      </c>
      <c r="B9" s="41"/>
      <c r="C9" s="16">
        <v>0</v>
      </c>
      <c r="D9" s="16">
        <v>-119</v>
      </c>
    </row>
    <row r="10" spans="1:4" ht="16.149999999999999" customHeight="1" x14ac:dyDescent="0.25">
      <c r="A10" s="10" t="s">
        <v>86</v>
      </c>
      <c r="B10" s="41">
        <v>22</v>
      </c>
      <c r="C10" s="16">
        <v>-103130</v>
      </c>
      <c r="D10" s="16">
        <v>-78078</v>
      </c>
    </row>
    <row r="11" spans="1:4" ht="18" customHeight="1" x14ac:dyDescent="0.25">
      <c r="A11" s="19" t="s">
        <v>44</v>
      </c>
      <c r="B11" s="41">
        <v>23</v>
      </c>
      <c r="C11" s="16">
        <v>41044</v>
      </c>
      <c r="D11" s="16">
        <v>24759</v>
      </c>
    </row>
    <row r="12" spans="1:4" x14ac:dyDescent="0.25">
      <c r="A12" s="19" t="s">
        <v>34</v>
      </c>
      <c r="B12" s="41">
        <v>24</v>
      </c>
      <c r="C12" s="16">
        <v>-16185</v>
      </c>
      <c r="D12" s="16">
        <v>-9936</v>
      </c>
    </row>
    <row r="13" spans="1:4" x14ac:dyDescent="0.25">
      <c r="A13" s="19" t="s">
        <v>35</v>
      </c>
      <c r="B13" s="41">
        <v>25</v>
      </c>
      <c r="C13" s="16">
        <v>11028</v>
      </c>
      <c r="D13" s="16">
        <v>8127</v>
      </c>
    </row>
    <row r="14" spans="1:4" x14ac:dyDescent="0.25">
      <c r="A14" s="19" t="s">
        <v>36</v>
      </c>
      <c r="B14" s="41">
        <v>26</v>
      </c>
      <c r="C14" s="16">
        <v>0</v>
      </c>
      <c r="D14" s="16">
        <v>-22007</v>
      </c>
    </row>
    <row r="15" spans="1:4" x14ac:dyDescent="0.25">
      <c r="A15" s="20" t="s">
        <v>37</v>
      </c>
      <c r="B15" s="38"/>
      <c r="C15" s="42">
        <f>SUM(C8:C14)</f>
        <v>-40005</v>
      </c>
      <c r="D15" s="42">
        <f>SUM(D8:D14)</f>
        <v>11036</v>
      </c>
    </row>
    <row r="16" spans="1:4" x14ac:dyDescent="0.25">
      <c r="A16" s="19" t="s">
        <v>38</v>
      </c>
      <c r="B16" s="41"/>
      <c r="C16" s="16">
        <v>-205</v>
      </c>
      <c r="D16" s="16">
        <v>-595</v>
      </c>
    </row>
    <row r="17" spans="1:4" ht="25.5" x14ac:dyDescent="0.25">
      <c r="A17" s="20" t="s">
        <v>39</v>
      </c>
      <c r="B17" s="38"/>
      <c r="C17" s="42">
        <f>SUM(C15:C16)</f>
        <v>-40210</v>
      </c>
      <c r="D17" s="42">
        <f>SUM(D15:D16)</f>
        <v>10441</v>
      </c>
    </row>
    <row r="18" spans="1:4" x14ac:dyDescent="0.25">
      <c r="A18" s="20" t="s">
        <v>40</v>
      </c>
      <c r="B18" s="41"/>
      <c r="C18" s="21">
        <f>C19</f>
        <v>51558</v>
      </c>
      <c r="D18" s="21">
        <f>D19</f>
        <v>-114568</v>
      </c>
    </row>
    <row r="19" spans="1:4" ht="38.25" x14ac:dyDescent="0.25">
      <c r="A19" s="19" t="s">
        <v>66</v>
      </c>
      <c r="B19" s="41"/>
      <c r="C19" s="16">
        <v>51558</v>
      </c>
      <c r="D19" s="16">
        <v>-114568</v>
      </c>
    </row>
    <row r="20" spans="1:4" x14ac:dyDescent="0.25">
      <c r="A20" s="20" t="s">
        <v>41</v>
      </c>
      <c r="B20" s="38"/>
      <c r="C20" s="42">
        <f>C17+C18</f>
        <v>11348</v>
      </c>
      <c r="D20" s="42">
        <f>D17+D18</f>
        <v>-104127</v>
      </c>
    </row>
    <row r="22" spans="1:4" ht="15" x14ac:dyDescent="0.25">
      <c r="A22" s="1" t="s">
        <v>79</v>
      </c>
      <c r="B22"/>
      <c r="C22" s="2" t="s">
        <v>80</v>
      </c>
    </row>
    <row r="24" spans="1:4" ht="15" x14ac:dyDescent="0.25">
      <c r="A24" s="1" t="s">
        <v>81</v>
      </c>
      <c r="B24"/>
      <c r="C24" s="2" t="s">
        <v>82</v>
      </c>
    </row>
  </sheetData>
  <mergeCells count="2">
    <mergeCell ref="A2:D2"/>
    <mergeCell ref="A3:D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49"/>
  <sheetViews>
    <sheetView topLeftCell="A27" workbookViewId="0">
      <selection activeCell="C44" sqref="C44"/>
    </sheetView>
  </sheetViews>
  <sheetFormatPr defaultColWidth="16.7109375" defaultRowHeight="12.75" x14ac:dyDescent="0.25"/>
  <cols>
    <col min="1" max="1" width="44.85546875" style="1" customWidth="1"/>
    <col min="2" max="2" width="15.7109375" style="2" customWidth="1"/>
    <col min="3" max="3" width="16.28515625" style="2" customWidth="1"/>
    <col min="4" max="5" width="16.7109375" style="2"/>
    <col min="6" max="16384" width="16.7109375" style="1"/>
  </cols>
  <sheetData>
    <row r="1" spans="1:10" x14ac:dyDescent="0.25">
      <c r="A1" s="43" t="s">
        <v>0</v>
      </c>
    </row>
    <row r="2" spans="1:10" ht="33" customHeight="1" x14ac:dyDescent="0.25">
      <c r="A2" s="72" t="s">
        <v>70</v>
      </c>
      <c r="B2" s="72"/>
      <c r="C2" s="72"/>
    </row>
    <row r="3" spans="1:10" ht="15" customHeight="1" x14ac:dyDescent="0.3">
      <c r="A3" s="47" t="str">
        <f>ОПиУ!A3</f>
        <v>за период с 01 января по 30 июня 2023 года</v>
      </c>
      <c r="B3" s="47"/>
      <c r="C3" s="47"/>
    </row>
    <row r="4" spans="1:10" x14ac:dyDescent="0.25">
      <c r="A4" s="17"/>
      <c r="B4" s="6"/>
      <c r="C4" s="23" t="s">
        <v>43</v>
      </c>
    </row>
    <row r="5" spans="1:10" ht="51" x14ac:dyDescent="0.25">
      <c r="A5" s="17"/>
      <c r="B5" s="46" t="str">
        <f>ОПиУ!C5</f>
        <v>за 6 месяцев, закончившихся 30 июня 2023 года</v>
      </c>
      <c r="C5" s="46" t="str">
        <f>ОПиУ!D5</f>
        <v>за 6 месяцев, закончившихся 30 июня 2022 года</v>
      </c>
    </row>
    <row r="6" spans="1:10" x14ac:dyDescent="0.25">
      <c r="A6" s="51" t="s">
        <v>91</v>
      </c>
      <c r="B6" s="21"/>
      <c r="C6" s="16"/>
    </row>
    <row r="7" spans="1:10" x14ac:dyDescent="0.25">
      <c r="A7" s="19" t="s">
        <v>48</v>
      </c>
      <c r="B7" s="22">
        <v>10385</v>
      </c>
      <c r="C7" s="22">
        <v>16528</v>
      </c>
    </row>
    <row r="8" spans="1:10" x14ac:dyDescent="0.25">
      <c r="A8" s="19" t="s">
        <v>89</v>
      </c>
      <c r="B8" s="22">
        <v>5580</v>
      </c>
      <c r="C8" s="22">
        <v>5517</v>
      </c>
    </row>
    <row r="9" spans="1:10" ht="25.5" x14ac:dyDescent="0.25">
      <c r="A9" s="8" t="s">
        <v>90</v>
      </c>
      <c r="B9" s="22">
        <v>1162</v>
      </c>
      <c r="C9" s="22">
        <v>3480</v>
      </c>
    </row>
    <row r="10" spans="1:10" x14ac:dyDescent="0.25">
      <c r="A10" s="19" t="s">
        <v>49</v>
      </c>
      <c r="B10" s="22">
        <v>0</v>
      </c>
      <c r="C10" s="22">
        <v>6216</v>
      </c>
    </row>
    <row r="11" spans="1:10" s="52" customFormat="1" ht="13.5" x14ac:dyDescent="0.2">
      <c r="A11" s="50" t="s">
        <v>87</v>
      </c>
      <c r="B11" s="54">
        <f>SUM(B5:B10)</f>
        <v>17127</v>
      </c>
      <c r="C11" s="54">
        <f>SUM(C5:C10)</f>
        <v>31741</v>
      </c>
      <c r="D11" s="55"/>
      <c r="E11" s="55"/>
      <c r="F11" s="55"/>
      <c r="G11" s="55"/>
      <c r="H11" s="55"/>
      <c r="I11" s="55"/>
      <c r="J11" s="55"/>
    </row>
    <row r="12" spans="1:10" x14ac:dyDescent="0.25">
      <c r="A12" s="19" t="s">
        <v>50</v>
      </c>
      <c r="B12" s="22">
        <v>-17433</v>
      </c>
      <c r="C12" s="22">
        <v>-13460</v>
      </c>
    </row>
    <row r="13" spans="1:10" ht="15.6" customHeight="1" x14ac:dyDescent="0.25">
      <c r="A13" s="19" t="s">
        <v>51</v>
      </c>
      <c r="B13" s="22">
        <v>-10213</v>
      </c>
      <c r="C13" s="22">
        <v>-8360</v>
      </c>
    </row>
    <row r="14" spans="1:10" ht="12.6" customHeight="1" x14ac:dyDescent="0.25">
      <c r="A14" s="19" t="s">
        <v>52</v>
      </c>
      <c r="B14" s="22">
        <v>-78794</v>
      </c>
      <c r="C14" s="22">
        <v>-80940</v>
      </c>
    </row>
    <row r="15" spans="1:10" x14ac:dyDescent="0.25">
      <c r="A15" s="19" t="s">
        <v>53</v>
      </c>
      <c r="B15" s="22">
        <v>0</v>
      </c>
      <c r="C15" s="22">
        <v>-286264</v>
      </c>
    </row>
    <row r="16" spans="1:10" x14ac:dyDescent="0.25">
      <c r="A16" s="19" t="s">
        <v>54</v>
      </c>
      <c r="B16" s="22">
        <v>-1176</v>
      </c>
      <c r="C16" s="22">
        <v>0</v>
      </c>
    </row>
    <row r="17" spans="1:10" s="52" customFormat="1" ht="13.5" x14ac:dyDescent="0.2">
      <c r="A17" s="50" t="s">
        <v>88</v>
      </c>
      <c r="B17" s="54">
        <f>SUM(B12:B16)</f>
        <v>-107616</v>
      </c>
      <c r="C17" s="54">
        <f>SUM(C12:C16)</f>
        <v>-389024</v>
      </c>
      <c r="D17" s="55"/>
      <c r="E17" s="55"/>
      <c r="F17" s="55"/>
      <c r="G17" s="55"/>
      <c r="H17" s="55"/>
      <c r="I17" s="55"/>
      <c r="J17" s="55"/>
    </row>
    <row r="18" spans="1:10" ht="31.15" customHeight="1" x14ac:dyDescent="0.25">
      <c r="A18" s="57" t="s">
        <v>55</v>
      </c>
      <c r="B18" s="58">
        <f>B11+B17</f>
        <v>-90489</v>
      </c>
      <c r="C18" s="58">
        <f>C11+C17</f>
        <v>-357283</v>
      </c>
    </row>
    <row r="19" spans="1:10" x14ac:dyDescent="0.25">
      <c r="A19" s="19" t="s">
        <v>56</v>
      </c>
      <c r="B19" s="22">
        <v>0</v>
      </c>
      <c r="C19" s="16">
        <v>0</v>
      </c>
    </row>
    <row r="20" spans="1:10" ht="31.15" customHeight="1" x14ac:dyDescent="0.25">
      <c r="A20" s="57" t="s">
        <v>57</v>
      </c>
      <c r="B20" s="58">
        <f>SUM(B18:B19)</f>
        <v>-90489</v>
      </c>
      <c r="C20" s="58">
        <f>SUM(C18:C19)</f>
        <v>-357283</v>
      </c>
    </row>
    <row r="21" spans="1:10" x14ac:dyDescent="0.25">
      <c r="A21" s="51" t="s">
        <v>92</v>
      </c>
      <c r="B21" s="21"/>
      <c r="C21" s="16"/>
    </row>
    <row r="22" spans="1:10" x14ac:dyDescent="0.25">
      <c r="A22" s="19" t="s">
        <v>68</v>
      </c>
      <c r="B22" s="22">
        <v>33469</v>
      </c>
      <c r="C22" s="22">
        <v>0</v>
      </c>
    </row>
    <row r="23" spans="1:10" s="52" customFormat="1" ht="14.45" customHeight="1" x14ac:dyDescent="0.2">
      <c r="A23" s="8" t="s">
        <v>111</v>
      </c>
      <c r="B23" s="59">
        <f>[1]ДДС!U49</f>
        <v>4500</v>
      </c>
      <c r="C23" s="60"/>
      <c r="D23" s="55"/>
      <c r="E23" s="55"/>
      <c r="F23" s="55"/>
      <c r="G23" s="55"/>
      <c r="H23" s="55"/>
      <c r="I23" s="55"/>
      <c r="J23" s="55"/>
    </row>
    <row r="24" spans="1:10" s="52" customFormat="1" ht="17.45" customHeight="1" x14ac:dyDescent="0.2">
      <c r="A24" s="50" t="s">
        <v>87</v>
      </c>
      <c r="B24" s="56">
        <f>B22+B23</f>
        <v>37969</v>
      </c>
      <c r="C24" s="56">
        <f>C22</f>
        <v>0</v>
      </c>
      <c r="D24" s="55"/>
      <c r="E24" s="55"/>
      <c r="F24" s="55"/>
      <c r="G24" s="55"/>
      <c r="H24" s="55"/>
      <c r="I24" s="55"/>
      <c r="J24" s="55"/>
    </row>
    <row r="25" spans="1:10" ht="25.5" x14ac:dyDescent="0.25">
      <c r="A25" s="19" t="s">
        <v>58</v>
      </c>
      <c r="B25" s="22">
        <v>-9147</v>
      </c>
      <c r="C25" s="22">
        <v>-5400</v>
      </c>
    </row>
    <row r="26" spans="1:10" s="52" customFormat="1" x14ac:dyDescent="0.2">
      <c r="A26" s="8" t="s">
        <v>112</v>
      </c>
      <c r="B26" s="59">
        <f>[1]ДДС!T49</f>
        <v>-1500</v>
      </c>
      <c r="C26" s="60">
        <v>0</v>
      </c>
      <c r="D26" s="55"/>
      <c r="E26" s="55"/>
      <c r="F26" s="55"/>
      <c r="G26" s="55"/>
      <c r="H26" s="55"/>
      <c r="I26" s="55"/>
      <c r="J26" s="55"/>
    </row>
    <row r="27" spans="1:10" s="52" customFormat="1" ht="13.5" x14ac:dyDescent="0.2">
      <c r="A27" s="50" t="s">
        <v>88</v>
      </c>
      <c r="B27" s="54">
        <f>SUM(B25:B26)</f>
        <v>-10647</v>
      </c>
      <c r="C27" s="54">
        <f>SUM(C24:C25)</f>
        <v>-5400</v>
      </c>
      <c r="D27" s="55"/>
      <c r="E27" s="55"/>
      <c r="F27" s="55"/>
      <c r="G27" s="55"/>
      <c r="H27" s="55"/>
      <c r="I27" s="55"/>
      <c r="J27" s="55"/>
    </row>
    <row r="28" spans="1:10" ht="31.15" customHeight="1" x14ac:dyDescent="0.25">
      <c r="A28" s="57" t="s">
        <v>59</v>
      </c>
      <c r="B28" s="58">
        <f>B24+B27</f>
        <v>27322</v>
      </c>
      <c r="C28" s="58">
        <f>C24+C27</f>
        <v>-5400</v>
      </c>
    </row>
    <row r="29" spans="1:10" x14ac:dyDescent="0.25">
      <c r="A29" s="51" t="s">
        <v>93</v>
      </c>
      <c r="B29" s="21"/>
      <c r="C29" s="16"/>
    </row>
    <row r="30" spans="1:10" ht="25.5" x14ac:dyDescent="0.25">
      <c r="A30" s="19" t="s">
        <v>94</v>
      </c>
      <c r="B30" s="22">
        <v>135993</v>
      </c>
      <c r="C30" s="22">
        <v>987314</v>
      </c>
    </row>
    <row r="31" spans="1:10" ht="25.5" x14ac:dyDescent="0.25">
      <c r="A31" s="19" t="s">
        <v>113</v>
      </c>
      <c r="B31" s="22"/>
      <c r="C31" s="22">
        <v>678936</v>
      </c>
    </row>
    <row r="32" spans="1:10" x14ac:dyDescent="0.25">
      <c r="A32" s="19" t="s">
        <v>95</v>
      </c>
      <c r="B32" s="22">
        <v>217324</v>
      </c>
      <c r="C32" s="22">
        <v>276237</v>
      </c>
    </row>
    <row r="33" spans="1:10" s="52" customFormat="1" ht="13.5" x14ac:dyDescent="0.2">
      <c r="A33" s="50" t="s">
        <v>87</v>
      </c>
      <c r="B33" s="54">
        <v>353317</v>
      </c>
      <c r="C33" s="54">
        <f>C30+C31+C32</f>
        <v>1942487</v>
      </c>
      <c r="D33" s="55"/>
      <c r="E33" s="55"/>
      <c r="F33" s="55"/>
      <c r="G33" s="55"/>
      <c r="H33" s="55"/>
      <c r="I33" s="55"/>
      <c r="J33" s="55"/>
    </row>
    <row r="34" spans="1:10" ht="17.45" customHeight="1" x14ac:dyDescent="0.25">
      <c r="A34" s="19" t="s">
        <v>96</v>
      </c>
      <c r="B34" s="22">
        <v>-315570</v>
      </c>
      <c r="C34" s="22">
        <v>-723501</v>
      </c>
    </row>
    <row r="35" spans="1:10" ht="17.45" customHeight="1" x14ac:dyDescent="0.25">
      <c r="A35" s="19" t="s">
        <v>97</v>
      </c>
      <c r="B35" s="22">
        <v>-25941</v>
      </c>
      <c r="C35" s="22">
        <v>-34449</v>
      </c>
    </row>
    <row r="36" spans="1:10" ht="18" customHeight="1" x14ac:dyDescent="0.25">
      <c r="A36" s="19" t="s">
        <v>98</v>
      </c>
      <c r="B36" s="22">
        <v>0</v>
      </c>
      <c r="C36" s="22">
        <v>-740442</v>
      </c>
    </row>
    <row r="37" spans="1:10" ht="18" customHeight="1" x14ac:dyDescent="0.25">
      <c r="A37" s="19" t="s">
        <v>99</v>
      </c>
      <c r="B37" s="22">
        <v>0</v>
      </c>
      <c r="C37" s="22">
        <v>-38904</v>
      </c>
    </row>
    <row r="38" spans="1:10" ht="18" customHeight="1" x14ac:dyDescent="0.25">
      <c r="A38" s="19" t="s">
        <v>100</v>
      </c>
      <c r="B38" s="22">
        <v>-66042</v>
      </c>
      <c r="C38" s="22">
        <v>-24606</v>
      </c>
    </row>
    <row r="39" spans="1:10" ht="18" customHeight="1" x14ac:dyDescent="0.25">
      <c r="A39" s="19" t="s">
        <v>101</v>
      </c>
      <c r="B39" s="22">
        <v>-1475</v>
      </c>
      <c r="C39" s="22">
        <v>0</v>
      </c>
    </row>
    <row r="40" spans="1:10" s="52" customFormat="1" ht="13.5" x14ac:dyDescent="0.2">
      <c r="A40" s="50" t="s">
        <v>88</v>
      </c>
      <c r="B40" s="54">
        <v>-409028</v>
      </c>
      <c r="C40" s="54">
        <v>-1561902</v>
      </c>
      <c r="D40" s="55"/>
      <c r="E40" s="55"/>
      <c r="F40" s="55"/>
      <c r="G40" s="55"/>
      <c r="H40" s="55"/>
      <c r="I40" s="55"/>
      <c r="J40" s="55"/>
    </row>
    <row r="41" spans="1:10" s="52" customFormat="1" ht="25.5" x14ac:dyDescent="0.2">
      <c r="A41" s="61" t="s">
        <v>60</v>
      </c>
      <c r="B41" s="62">
        <f>B33+B40</f>
        <v>-55711</v>
      </c>
      <c r="C41" s="62">
        <f>C33+C40</f>
        <v>380585</v>
      </c>
      <c r="D41" s="55"/>
      <c r="E41" s="55"/>
      <c r="F41" s="55"/>
      <c r="G41" s="55"/>
      <c r="H41" s="55"/>
      <c r="I41" s="55"/>
      <c r="J41" s="55"/>
    </row>
    <row r="42" spans="1:10" s="52" customFormat="1" ht="16.899999999999999" customHeight="1" x14ac:dyDescent="0.2">
      <c r="A42" s="63" t="s">
        <v>61</v>
      </c>
      <c r="B42" s="64">
        <f>B20+B28+B41</f>
        <v>-118878</v>
      </c>
      <c r="C42" s="64">
        <f>C20+C28+C41</f>
        <v>17902</v>
      </c>
      <c r="D42" s="55"/>
      <c r="E42" s="55"/>
      <c r="F42" s="55"/>
      <c r="G42" s="55"/>
      <c r="H42" s="55"/>
      <c r="I42" s="55"/>
      <c r="J42" s="55"/>
    </row>
    <row r="43" spans="1:10" s="52" customFormat="1" ht="14.45" customHeight="1" x14ac:dyDescent="0.2">
      <c r="A43" s="8" t="s">
        <v>62</v>
      </c>
      <c r="B43" s="59">
        <v>43</v>
      </c>
      <c r="C43" s="60">
        <v>2</v>
      </c>
      <c r="D43" s="55"/>
      <c r="E43" s="55"/>
      <c r="F43" s="55"/>
      <c r="G43" s="55"/>
      <c r="H43" s="55"/>
      <c r="I43" s="55"/>
      <c r="J43" s="55"/>
    </row>
    <row r="44" spans="1:10" s="69" customFormat="1" x14ac:dyDescent="0.2">
      <c r="A44" s="65" t="s">
        <v>63</v>
      </c>
      <c r="B44" s="66">
        <v>129177</v>
      </c>
      <c r="C44" s="67">
        <v>115585</v>
      </c>
      <c r="D44" s="68"/>
      <c r="E44" s="68"/>
      <c r="F44" s="68"/>
      <c r="G44" s="68"/>
      <c r="H44" s="68"/>
      <c r="I44" s="68"/>
      <c r="J44" s="68"/>
    </row>
    <row r="45" spans="1:10" s="52" customFormat="1" x14ac:dyDescent="0.2">
      <c r="A45" s="65" t="s">
        <v>102</v>
      </c>
      <c r="B45" s="70">
        <f>SUM(B42:B44)</f>
        <v>10342</v>
      </c>
      <c r="C45" s="70">
        <f>SUM(C42:C44)</f>
        <v>133489</v>
      </c>
      <c r="D45" s="55"/>
      <c r="E45" s="55"/>
      <c r="F45" s="55"/>
      <c r="G45" s="55"/>
      <c r="H45" s="55"/>
      <c r="I45" s="55"/>
      <c r="J45" s="55"/>
    </row>
    <row r="47" spans="1:10" ht="15" x14ac:dyDescent="0.25">
      <c r="A47" s="1" t="s">
        <v>79</v>
      </c>
      <c r="B47"/>
      <c r="C47" s="2" t="s">
        <v>80</v>
      </c>
    </row>
    <row r="49" spans="1:3" ht="15" x14ac:dyDescent="0.25">
      <c r="A49" s="1" t="s">
        <v>81</v>
      </c>
      <c r="B49"/>
      <c r="C49" s="2" t="s">
        <v>82</v>
      </c>
    </row>
  </sheetData>
  <mergeCells count="1">
    <mergeCell ref="A2:C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1"/>
  <sheetViews>
    <sheetView tabSelected="1" workbookViewId="0">
      <selection activeCell="H17" sqref="H17"/>
    </sheetView>
  </sheetViews>
  <sheetFormatPr defaultColWidth="17" defaultRowHeight="12.75" x14ac:dyDescent="0.25"/>
  <cols>
    <col min="1" max="1" width="30.140625" style="1" customWidth="1"/>
    <col min="2" max="4" width="17" style="1"/>
    <col min="5" max="5" width="18.28515625" style="1" customWidth="1"/>
    <col min="6" max="16384" width="17" style="1"/>
  </cols>
  <sheetData>
    <row r="1" spans="1:9" ht="17.45" customHeight="1" x14ac:dyDescent="0.25">
      <c r="A1" s="43" t="s">
        <v>0</v>
      </c>
    </row>
    <row r="2" spans="1:9" x14ac:dyDescent="0.25">
      <c r="A2" s="15" t="s">
        <v>69</v>
      </c>
    </row>
    <row r="3" spans="1:9" ht="13.15" x14ac:dyDescent="0.3">
      <c r="A3" s="1" t="str">
        <f>ОПиУ!A3</f>
        <v>за период с 01 января по 30 июня 2023 года</v>
      </c>
    </row>
    <row r="4" spans="1:9" x14ac:dyDescent="0.25">
      <c r="A4" s="7"/>
      <c r="B4" s="7"/>
      <c r="C4" s="7"/>
      <c r="D4" s="7"/>
      <c r="E4" s="7"/>
      <c r="F4" s="11" t="s">
        <v>45</v>
      </c>
    </row>
    <row r="5" spans="1:9" ht="25.5" x14ac:dyDescent="0.25">
      <c r="A5" s="12"/>
      <c r="B5" s="9" t="s">
        <v>46</v>
      </c>
      <c r="C5" s="9" t="s">
        <v>30</v>
      </c>
      <c r="D5" s="9" t="s">
        <v>67</v>
      </c>
      <c r="E5" s="9" t="s">
        <v>22</v>
      </c>
      <c r="F5" s="9" t="s">
        <v>23</v>
      </c>
    </row>
    <row r="6" spans="1:9" x14ac:dyDescent="0.25">
      <c r="A6" s="14" t="s">
        <v>77</v>
      </c>
      <c r="B6" s="13">
        <v>174477</v>
      </c>
      <c r="C6" s="13">
        <v>17353</v>
      </c>
      <c r="D6" s="13">
        <v>78698</v>
      </c>
      <c r="E6" s="13">
        <v>176390</v>
      </c>
      <c r="F6" s="13">
        <f t="shared" ref="F6:F8" si="0">SUM(B6:E6)</f>
        <v>446918</v>
      </c>
      <c r="G6" s="2"/>
      <c r="H6" s="2"/>
      <c r="I6" s="2"/>
    </row>
    <row r="7" spans="1:9" ht="21.6" customHeight="1" x14ac:dyDescent="0.25">
      <c r="A7" s="10" t="s">
        <v>47</v>
      </c>
      <c r="B7" s="2">
        <v>0</v>
      </c>
      <c r="C7" s="2">
        <v>0</v>
      </c>
      <c r="D7" s="2">
        <v>-114568</v>
      </c>
      <c r="E7" s="2">
        <v>10441</v>
      </c>
      <c r="F7" s="13">
        <f t="shared" si="0"/>
        <v>-104127</v>
      </c>
      <c r="G7" s="2"/>
      <c r="H7" s="2"/>
      <c r="I7" s="2"/>
    </row>
    <row r="8" spans="1:9" x14ac:dyDescent="0.25">
      <c r="A8" s="14" t="s">
        <v>108</v>
      </c>
      <c r="B8" s="13">
        <f>SUM(B6:B7)</f>
        <v>174477</v>
      </c>
      <c r="C8" s="13">
        <f t="shared" ref="C8:E8" si="1">SUM(C6:C7)</f>
        <v>17353</v>
      </c>
      <c r="D8" s="13">
        <f t="shared" si="1"/>
        <v>-35870</v>
      </c>
      <c r="E8" s="13">
        <f t="shared" si="1"/>
        <v>186831</v>
      </c>
      <c r="F8" s="13">
        <f t="shared" si="0"/>
        <v>342791</v>
      </c>
      <c r="G8" s="2"/>
      <c r="H8" s="2"/>
      <c r="I8" s="2"/>
    </row>
    <row r="9" spans="1:9" x14ac:dyDescent="0.25">
      <c r="A9" s="14" t="s">
        <v>83</v>
      </c>
      <c r="B9" s="13">
        <v>174477</v>
      </c>
      <c r="C9" s="13">
        <v>52925</v>
      </c>
      <c r="D9" s="13">
        <v>-9888</v>
      </c>
      <c r="E9" s="13">
        <v>182094</v>
      </c>
      <c r="F9" s="13">
        <v>399608</v>
      </c>
      <c r="G9" s="2"/>
      <c r="H9" s="2"/>
      <c r="I9" s="2"/>
    </row>
    <row r="10" spans="1:9" ht="22.15" customHeight="1" x14ac:dyDescent="0.25">
      <c r="A10" s="10" t="s">
        <v>47</v>
      </c>
      <c r="B10" s="2">
        <v>0</v>
      </c>
      <c r="C10" s="2">
        <v>0</v>
      </c>
      <c r="D10" s="2">
        <v>51558</v>
      </c>
      <c r="E10" s="2">
        <v>-40210</v>
      </c>
      <c r="F10" s="13">
        <v>11348</v>
      </c>
      <c r="G10" s="2"/>
      <c r="H10" s="2"/>
      <c r="I10" s="2"/>
    </row>
    <row r="11" spans="1:9" x14ac:dyDescent="0.25">
      <c r="A11" s="14" t="s">
        <v>109</v>
      </c>
      <c r="B11" s="13">
        <f>SUM(B9:B10)</f>
        <v>174477</v>
      </c>
      <c r="C11" s="13">
        <f t="shared" ref="C11:E11" si="2">SUM(C9:C10)</f>
        <v>52925</v>
      </c>
      <c r="D11" s="13">
        <f t="shared" si="2"/>
        <v>41670</v>
      </c>
      <c r="E11" s="13">
        <f t="shared" si="2"/>
        <v>141884</v>
      </c>
      <c r="F11" s="13">
        <f t="shared" ref="F11" si="3">SUM(B11:E11)</f>
        <v>410956</v>
      </c>
      <c r="G11" s="2"/>
      <c r="H11" s="2"/>
      <c r="I11" s="2"/>
    </row>
    <row r="12" spans="1:9" ht="13.15" x14ac:dyDescent="0.3">
      <c r="B12" s="2"/>
      <c r="C12" s="2"/>
      <c r="D12" s="2"/>
      <c r="E12" s="2"/>
      <c r="F12" s="2"/>
      <c r="G12" s="2"/>
      <c r="H12" s="2"/>
      <c r="I12" s="2"/>
    </row>
    <row r="13" spans="1:9" ht="15" x14ac:dyDescent="0.25">
      <c r="A13" s="1" t="s">
        <v>79</v>
      </c>
      <c r="B13"/>
      <c r="C13" s="2" t="s">
        <v>80</v>
      </c>
      <c r="D13" s="2"/>
      <c r="E13" s="2"/>
      <c r="F13" s="2"/>
      <c r="G13" s="2"/>
      <c r="H13" s="2"/>
      <c r="I13" s="2"/>
    </row>
    <row r="14" spans="1:9" ht="13.15" x14ac:dyDescent="0.3">
      <c r="B14" s="2"/>
      <c r="C14" s="2"/>
      <c r="D14" s="2"/>
      <c r="E14" s="2"/>
      <c r="F14" s="2"/>
      <c r="G14" s="2"/>
      <c r="H14" s="2"/>
      <c r="I14" s="2"/>
    </row>
    <row r="15" spans="1:9" ht="15" x14ac:dyDescent="0.25">
      <c r="A15" s="1" t="s">
        <v>81</v>
      </c>
      <c r="B15"/>
      <c r="C15" s="2" t="s">
        <v>82</v>
      </c>
      <c r="D15" s="2"/>
      <c r="E15" s="2"/>
      <c r="F15" s="2"/>
      <c r="G15" s="2"/>
      <c r="H15" s="2"/>
      <c r="I15" s="2"/>
    </row>
    <row r="16" spans="1:9" ht="13.15" x14ac:dyDescent="0.3">
      <c r="B16" s="2"/>
      <c r="C16" s="2"/>
      <c r="D16" s="2"/>
      <c r="E16" s="2"/>
      <c r="F16" s="2"/>
      <c r="G16" s="2"/>
      <c r="H16" s="2"/>
      <c r="I16" s="2"/>
    </row>
    <row r="17" spans="2:9" ht="13.15" x14ac:dyDescent="0.3">
      <c r="B17" s="2"/>
      <c r="C17" s="2"/>
      <c r="D17" s="2"/>
      <c r="E17" s="2"/>
      <c r="F17" s="2"/>
      <c r="G17" s="2"/>
      <c r="H17" s="2"/>
      <c r="I17" s="2"/>
    </row>
    <row r="18" spans="2:9" ht="13.15" x14ac:dyDescent="0.3">
      <c r="B18" s="2"/>
      <c r="C18" s="2"/>
      <c r="D18" s="2"/>
      <c r="E18" s="2"/>
      <c r="F18" s="2"/>
      <c r="G18" s="2"/>
      <c r="H18" s="2"/>
      <c r="I18" s="2"/>
    </row>
    <row r="19" spans="2:9" ht="13.15" x14ac:dyDescent="0.3">
      <c r="B19" s="2"/>
      <c r="C19" s="2"/>
      <c r="D19" s="2"/>
      <c r="E19" s="2"/>
      <c r="F19" s="2"/>
      <c r="G19" s="2"/>
      <c r="H19" s="2"/>
      <c r="I19" s="2"/>
    </row>
    <row r="20" spans="2:9" ht="13.15" x14ac:dyDescent="0.3">
      <c r="B20" s="2"/>
      <c r="C20" s="2"/>
      <c r="D20" s="2"/>
      <c r="E20" s="2"/>
      <c r="F20" s="2"/>
      <c r="G20" s="2"/>
      <c r="H20" s="2"/>
      <c r="I20" s="2"/>
    </row>
    <row r="21" spans="2:9" ht="13.15" x14ac:dyDescent="0.3">
      <c r="B21" s="2"/>
      <c r="C21" s="2"/>
      <c r="D21" s="2"/>
      <c r="E21" s="2"/>
      <c r="F21" s="2"/>
      <c r="G21" s="2"/>
      <c r="H21" s="2"/>
      <c r="I21" s="2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Баланс</vt:lpstr>
      <vt:lpstr>ОПиУ</vt:lpstr>
      <vt:lpstr>ДДС</vt:lpstr>
      <vt:lpstr>Изменения в капитале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Almir1909</dc:creator>
  <cp:lastModifiedBy>Клара</cp:lastModifiedBy>
  <cp:lastPrinted>2021-08-18T07:33:54Z</cp:lastPrinted>
  <dcterms:created xsi:type="dcterms:W3CDTF">2021-05-02T09:42:44Z</dcterms:created>
  <dcterms:modified xsi:type="dcterms:W3CDTF">2023-08-08T08:55:15Z</dcterms:modified>
</cp:coreProperties>
</file>