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16\Desktop\"/>
    </mc:Choice>
  </mc:AlternateContent>
  <xr:revisionPtr revIDLastSave="0" documentId="8_{1F574E89-C906-4F6D-9AC5-C36EA3387D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аланс" sheetId="2" r:id="rId1"/>
    <sheet name="ОПиУ" sheetId="5" r:id="rId2"/>
    <sheet name="ДДС" sheetId="10" r:id="rId3"/>
    <sheet name="Изменения в капитале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9" l="1"/>
  <c r="F9" i="9"/>
  <c r="B8" i="9"/>
  <c r="C8" i="9"/>
  <c r="D8" i="9"/>
  <c r="E8" i="9"/>
  <c r="B24" i="10"/>
  <c r="C24" i="10"/>
  <c r="B34" i="10"/>
  <c r="C34" i="10"/>
  <c r="B29" i="10"/>
  <c r="C29" i="10"/>
  <c r="C22" i="10"/>
  <c r="C25" i="10" s="1"/>
  <c r="B22" i="10"/>
  <c r="C16" i="10"/>
  <c r="B16" i="10"/>
  <c r="F8" i="9" l="1"/>
  <c r="B35" i="10"/>
  <c r="C35" i="10"/>
  <c r="B25" i="10"/>
  <c r="C11" i="9"/>
  <c r="D11" i="9"/>
  <c r="E11" i="9"/>
  <c r="B11" i="9"/>
  <c r="A3" i="9"/>
  <c r="C5" i="10"/>
  <c r="C11" i="10" s="1"/>
  <c r="C17" i="10" s="1"/>
  <c r="C19" i="10" s="1"/>
  <c r="C36" i="10" s="1"/>
  <c r="B5" i="10"/>
  <c r="B11" i="10" s="1"/>
  <c r="B17" i="10" s="1"/>
  <c r="B19" i="10" s="1"/>
  <c r="A3" i="10"/>
  <c r="D17" i="5"/>
  <c r="C17" i="5"/>
  <c r="D8" i="5"/>
  <c r="D14" i="5" s="1"/>
  <c r="D16" i="5" s="1"/>
  <c r="D19" i="5" s="1"/>
  <c r="C8" i="5"/>
  <c r="C14" i="5" s="1"/>
  <c r="C16" i="5" s="1"/>
  <c r="B36" i="10" l="1"/>
  <c r="B39" i="10" s="1"/>
  <c r="C39" i="10"/>
  <c r="C19" i="5"/>
  <c r="F11" i="9"/>
  <c r="D33" i="2" l="1"/>
  <c r="C33" i="2"/>
  <c r="D39" i="2"/>
  <c r="C39" i="2"/>
  <c r="D28" i="2"/>
  <c r="C28" i="2"/>
  <c r="C11" i="2"/>
  <c r="D17" i="2"/>
  <c r="C17" i="2"/>
  <c r="D11" i="2"/>
  <c r="C18" i="2" l="1"/>
  <c r="D34" i="2"/>
  <c r="D40" i="2" s="1"/>
  <c r="D18" i="2"/>
  <c r="C34" i="2"/>
  <c r="C40" i="2" s="1"/>
</calcChain>
</file>

<file path=xl/sharedStrings.xml><?xml version="1.0" encoding="utf-8"?>
<sst xmlns="http://schemas.openxmlformats.org/spreadsheetml/2006/main" count="128" uniqueCount="105">
  <si>
    <t xml:space="preserve">ПК «СПК «ДАМУ АГРО»  </t>
  </si>
  <si>
    <t xml:space="preserve">   (тыс. тенге)   </t>
  </si>
  <si>
    <t>АКТИВЫ</t>
  </si>
  <si>
    <t>Краткосрочные активы</t>
  </si>
  <si>
    <t xml:space="preserve">Денежные средства </t>
  </si>
  <si>
    <t>Запасы</t>
  </si>
  <si>
    <t>Текущие налоговые активы</t>
  </si>
  <si>
    <t>Прочие краткосрочные активы</t>
  </si>
  <si>
    <t>Итого краткосрочные 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</si>
  <si>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</si>
  <si>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</si>
  <si>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</si>
  <si>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</si>
  <si>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</si>
  <si>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</si>
  <si>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</si>
  <si>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Обязательства по налогам и прочим обязательным платежам в бюджет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</si>
  <si>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</si>
  <si>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</si>
  <si>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</si>
  <si>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ОБЯЗАТЕЛЬСТВА</t>
  </si>
  <si>
    <t>Уставный  капитал</t>
  </si>
  <si>
    <t>Нераспределенный убыток</t>
  </si>
  <si>
    <t>Итого капитал</t>
  </si>
  <si>
    <t>ИТОГО ОБЯЗАТЕЛЬСТВА И КАПИТАЛ</t>
  </si>
  <si>
    <t>Прим.</t>
  </si>
  <si>
    <t>Итого краткосрочные обязательства</t>
  </si>
  <si>
    <t>Долгосрочные обязательства</t>
  </si>
  <si>
    <t>Итого долгосрочные обязательства</t>
  </si>
  <si>
    <t>Долгосрочные финансовые обязательства</t>
  </si>
  <si>
    <t>Дополнительный капитал</t>
  </si>
  <si>
    <t>Доход от реализации продукции</t>
  </si>
  <si>
    <t>Себестоимость реализованной продукции</t>
  </si>
  <si>
    <t>Валовый доход</t>
  </si>
  <si>
    <t>Административные расходы</t>
  </si>
  <si>
    <t>Прочие доходы</t>
  </si>
  <si>
    <t>Прочие расходы</t>
  </si>
  <si>
    <t>Итого доход до  подоходного налога</t>
  </si>
  <si>
    <t>Расходы  по  подоходному налогу</t>
  </si>
  <si>
    <t>Итого прибыль за отчетный период после налогообложения</t>
  </si>
  <si>
    <t>Прочий совокупный доход</t>
  </si>
  <si>
    <t>Итого совокупный доход за отчетный период</t>
  </si>
  <si>
    <t xml:space="preserve"> Прим.</t>
  </si>
  <si>
    <t xml:space="preserve">(тыс. тенге)   </t>
  </si>
  <si>
    <t>Доходы по государственным субсидиям</t>
  </si>
  <si>
    <t>(тыс. тенге)</t>
  </si>
  <si>
    <t>Уставный капитал</t>
  </si>
  <si>
    <t xml:space="preserve">Совокупный доход </t>
  </si>
  <si>
    <t>Прочие поступления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</si>
  <si>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</si>
  <si>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</si>
  <si>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</si>
  <si>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Прочие выплаты</t>
  </si>
  <si>
    <t>Чистое движение денег от операционной деятельности до уплаты подоходного налога</t>
  </si>
  <si>
    <t>Корпоративный подоходный налог</t>
  </si>
  <si>
    <t xml:space="preserve">Чистое движение денег от операционной деятельности  </t>
  </si>
  <si>
    <t>Приобретение основных средств и нематериальных активов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</si>
  <si>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</si>
  <si>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</si>
  <si>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</si>
  <si>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</si>
  <si>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</si>
  <si>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Займы и прочие краткосрочные финансовые обязательства</t>
  </si>
  <si>
    <t>Нераспределенная прибыль/ убыток</t>
  </si>
  <si>
    <t>Переоценка долевых финансовых инструментов, оцениваемых по справедливой стоимости через прочий совокупный доход</t>
  </si>
  <si>
    <t>Компоненты совокупного дохода</t>
  </si>
  <si>
    <t>Полученные дивиденды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</si>
  <si>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</si>
  <si>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</si>
  <si>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 xml:space="preserve">ПРОМЕЖУТОЧНЫЙ СОКРАЩЕННЫЙ ОТЧЕТ О ПРИБЫЛЯХ И  УБЫТКАХ  И  СОВОКУПНОМ ДОХОДЕ </t>
  </si>
  <si>
    <t xml:space="preserve">ПРОМЕЖУТОЧНЫЙ СОКРАЩЕННЫЙ ОТЧЕТ О ФИНАНСОВОМ ПОЛОЖЕНИИ </t>
  </si>
  <si>
    <t>Активы в форме права пользования</t>
  </si>
  <si>
    <t>Отложенные налоговые обязательства</t>
  </si>
  <si>
    <t>Краткосрочные обязательства по аренде</t>
  </si>
  <si>
    <t>Долгосрочные обязательства по аренде</t>
  </si>
  <si>
    <t>Председатель Правления</t>
  </si>
  <si>
    <t>Рахметова К.Т.</t>
  </si>
  <si>
    <t>Главный бухгалтер</t>
  </si>
  <si>
    <t>Байжумартова А.Б.</t>
  </si>
  <si>
    <t>за 3 месяца, закончившихся 31 марта 2023 года</t>
  </si>
  <si>
    <t>Сальдо на 31 декабря 2022 года</t>
  </si>
  <si>
    <t>Сальдо на 31 марта 2023 года</t>
  </si>
  <si>
    <t>Финансовые доходы / (расходы), нетто</t>
  </si>
  <si>
    <t xml:space="preserve">Поступление денежных средств, всего </t>
  </si>
  <si>
    <t xml:space="preserve">Выбытие денежных средств, всего </t>
  </si>
  <si>
    <t>Субсидии полученные</t>
  </si>
  <si>
    <t>вознаграждения по депозитам и операциям «Авто РЕПО»</t>
  </si>
  <si>
    <t xml:space="preserve">I. Движение денежных средств от операционной деятельности 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</si>
  <si>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</si>
  <si>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</si>
  <si>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поступление займов и прочих финансовых обязательств</t>
  </si>
  <si>
    <t>размещение облигаций выпущенных</t>
  </si>
  <si>
    <t>погашение займов и прочих финансовых обязательств</t>
  </si>
  <si>
    <t>погашение вознаграждений по займам</t>
  </si>
  <si>
    <t>погашение купона по облигациям выпущенным</t>
  </si>
  <si>
    <t>погашение обязательств по аренде</t>
  </si>
  <si>
    <t>Денежные средства на конец года</t>
  </si>
  <si>
    <t>по состоянию на 31 марта 2024 года</t>
  </si>
  <si>
    <t xml:space="preserve">   31 марта 2024 года   </t>
  </si>
  <si>
    <t xml:space="preserve">   31 декабря 2023 года   </t>
  </si>
  <si>
    <t>за период с 01 января по 31 марта 2024 года</t>
  </si>
  <si>
    <t>за 3 месяца, закончившихся 31 марта 2024 года</t>
  </si>
  <si>
    <t>Авансы полученные</t>
  </si>
  <si>
    <t>Сальдо на 31 декабря 2023 года</t>
  </si>
  <si>
    <t>Сальдо на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</si>
</sst>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165" fontId="4" fillId="0" borderId="0" xfId="0" applyNumberFormat="1" applyFont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/>
    <xf numFmtId="165" fontId="10" fillId="2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 wrapText="1"/>
    </xf>
    <xf numFmtId="165" fontId="10" fillId="3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165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 wrapText="1"/>
    </xf>
    <xf numFmtId="165" fontId="10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0" fillId="0" borderId="0" xfId="0" applyFont="1"/>
    <xf numFmtId="165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4"/>
  <sheetViews>
    <sheetView tabSelected="1" workbookViewId="0">
      <selection activeCell="C52" sqref="C52"/>
    </sheetView>
  </sheetViews>
  <sheetFormatPr defaultColWidth="17.140625" defaultRowHeight="12.75" x14ac:dyDescent="0.25"/>
  <cols>
    <col min="1" max="1" width="40.42578125" style="1" customWidth="1"/>
    <col min="2" max="2" width="9.140625" style="2" customWidth="1"/>
    <col min="3" max="7" width="17.140625" style="2"/>
    <col min="8" max="16384" width="17.140625" style="1"/>
  </cols>
  <sheetData>
    <row r="1" spans="1:4" ht="14.25" x14ac:dyDescent="0.25">
      <c r="A1" s="29" t="s">
        <v>0</v>
      </c>
    </row>
    <row r="2" spans="1:4" ht="14.25" x14ac:dyDescent="0.25">
      <c r="A2" s="71" t="s">
        <v>70</v>
      </c>
      <c r="B2" s="71"/>
      <c r="C2" s="71"/>
      <c r="D2" s="71"/>
    </row>
    <row r="3" spans="1:4" ht="14.25" x14ac:dyDescent="0.25">
      <c r="A3" s="48" t="s">
        <v>97</v>
      </c>
      <c r="B3" s="49"/>
      <c r="C3" s="49"/>
      <c r="D3" s="49"/>
    </row>
    <row r="4" spans="1:4" x14ac:dyDescent="0.25">
      <c r="A4" s="24"/>
      <c r="B4" s="30"/>
      <c r="C4" s="31"/>
      <c r="D4" s="23" t="s">
        <v>1</v>
      </c>
    </row>
    <row r="5" spans="1:4" ht="25.5" x14ac:dyDescent="0.25">
      <c r="A5" s="32" t="s">
        <v>2</v>
      </c>
      <c r="B5" s="9" t="s">
        <v>25</v>
      </c>
      <c r="C5" s="25" t="s">
        <v>98</v>
      </c>
      <c r="D5" s="25" t="s">
        <v>99</v>
      </c>
    </row>
    <row r="6" spans="1:4" x14ac:dyDescent="0.25">
      <c r="A6" s="14" t="s">
        <v>3</v>
      </c>
      <c r="B6" s="33"/>
      <c r="C6" s="28"/>
      <c r="D6" s="28"/>
    </row>
    <row r="7" spans="1:4" x14ac:dyDescent="0.25">
      <c r="A7" s="10" t="s">
        <v>4</v>
      </c>
      <c r="B7" s="34">
        <v>6</v>
      </c>
      <c r="C7" s="53">
        <v>341</v>
      </c>
      <c r="D7" s="26">
        <v>559</v>
      </c>
    </row>
    <row r="8" spans="1:4" x14ac:dyDescent="0.25">
      <c r="A8" s="10" t="s">
        <v>5</v>
      </c>
      <c r="B8" s="34">
        <v>7</v>
      </c>
      <c r="C8" s="53">
        <v>1264771</v>
      </c>
      <c r="D8" s="26">
        <v>1264667</v>
      </c>
    </row>
    <row r="9" spans="1:4" x14ac:dyDescent="0.25">
      <c r="A9" s="10" t="s">
        <v>6</v>
      </c>
      <c r="B9" s="33"/>
      <c r="C9" s="53">
        <v>497</v>
      </c>
      <c r="D9" s="26">
        <v>489</v>
      </c>
    </row>
    <row r="10" spans="1:4" x14ac:dyDescent="0.25">
      <c r="A10" s="10" t="s">
        <v>7</v>
      </c>
      <c r="B10" s="34">
        <v>8</v>
      </c>
      <c r="C10" s="53">
        <v>68495</v>
      </c>
      <c r="D10" s="26">
        <v>86041</v>
      </c>
    </row>
    <row r="11" spans="1:4" x14ac:dyDescent="0.25">
      <c r="A11" s="3" t="s">
        <v>8</v>
      </c>
      <c r="B11" s="33"/>
      <c r="C11" s="4">
        <f>SUM(C7:C10)</f>
        <v>1334104</v>
      </c>
      <c r="D11" s="4">
        <f>SUM(D7:D10)</f>
        <v>1351756</v>
      </c>
    </row>
    <row r="12" spans="1:4" x14ac:dyDescent="0.25">
      <c r="A12" s="35"/>
      <c r="B12" s="33"/>
      <c r="C12" s="28"/>
      <c r="D12" s="28"/>
    </row>
    <row r="13" spans="1:4" x14ac:dyDescent="0.25">
      <c r="A13" s="14" t="s">
        <v>9</v>
      </c>
      <c r="B13" s="33"/>
      <c r="C13" s="28"/>
      <c r="D13" s="28"/>
    </row>
    <row r="14" spans="1:4" x14ac:dyDescent="0.25">
      <c r="A14" s="10" t="s">
        <v>10</v>
      </c>
      <c r="B14" s="34">
        <v>9</v>
      </c>
      <c r="C14" s="26">
        <v>490541</v>
      </c>
      <c r="D14" s="26">
        <v>490992</v>
      </c>
    </row>
    <row r="15" spans="1:4" x14ac:dyDescent="0.25">
      <c r="A15" s="10" t="s">
        <v>71</v>
      </c>
      <c r="B15" s="34">
        <v>10</v>
      </c>
      <c r="C15" s="26">
        <v>5452</v>
      </c>
      <c r="D15" s="26">
        <v>6081</v>
      </c>
    </row>
    <row r="16" spans="1:4" x14ac:dyDescent="0.25">
      <c r="A16" s="10" t="s">
        <v>11</v>
      </c>
      <c r="B16" s="34">
        <v>11</v>
      </c>
      <c r="C16" s="26">
        <v>2058</v>
      </c>
      <c r="D16" s="26">
        <v>2070</v>
      </c>
    </row>
    <row r="17" spans="1:4" x14ac:dyDescent="0.25">
      <c r="A17" s="14" t="s">
        <v>12</v>
      </c>
      <c r="B17" s="33"/>
      <c r="C17" s="27">
        <f>SUM(C14:C16)</f>
        <v>498051</v>
      </c>
      <c r="D17" s="27">
        <f>SUM(D14:D16)</f>
        <v>499143</v>
      </c>
    </row>
    <row r="18" spans="1:4" x14ac:dyDescent="0.25">
      <c r="A18" s="3" t="s">
        <v>13</v>
      </c>
      <c r="B18" s="33"/>
      <c r="C18" s="4">
        <f>C11+C17</f>
        <v>1832155</v>
      </c>
      <c r="D18" s="4">
        <f>D11+D17</f>
        <v>1850899</v>
      </c>
    </row>
    <row r="19" spans="1:4" x14ac:dyDescent="0.25">
      <c r="A19" s="35"/>
      <c r="B19" s="33"/>
      <c r="C19" s="28"/>
      <c r="D19" s="28"/>
    </row>
    <row r="20" spans="1:4" x14ac:dyDescent="0.25">
      <c r="A20" s="14" t="s">
        <v>14</v>
      </c>
      <c r="B20" s="33"/>
      <c r="C20" s="28"/>
      <c r="D20" s="28"/>
    </row>
    <row r="21" spans="1:4" x14ac:dyDescent="0.25">
      <c r="A21" s="14" t="s">
        <v>15</v>
      </c>
      <c r="B21" s="33"/>
      <c r="C21" s="28"/>
      <c r="D21" s="28"/>
    </row>
    <row r="22" spans="1:4" ht="25.5" x14ac:dyDescent="0.25">
      <c r="A22" s="10" t="s">
        <v>62</v>
      </c>
      <c r="B22" s="34">
        <v>12</v>
      </c>
      <c r="C22" s="26">
        <v>163723</v>
      </c>
      <c r="D22" s="26">
        <v>164451</v>
      </c>
    </row>
    <row r="23" spans="1:4" ht="25.5" x14ac:dyDescent="0.25">
      <c r="A23" s="10" t="s">
        <v>16</v>
      </c>
      <c r="B23" s="34">
        <v>13</v>
      </c>
      <c r="C23" s="26">
        <v>3111</v>
      </c>
      <c r="D23" s="26">
        <v>1387</v>
      </c>
    </row>
    <row r="24" spans="1:4" x14ac:dyDescent="0.25">
      <c r="A24" s="10" t="s">
        <v>17</v>
      </c>
      <c r="B24" s="34">
        <v>14</v>
      </c>
      <c r="C24" s="26">
        <v>25512</v>
      </c>
      <c r="D24" s="26">
        <v>25249</v>
      </c>
    </row>
    <row r="25" spans="1:4" x14ac:dyDescent="0.25">
      <c r="A25" s="10" t="s">
        <v>73</v>
      </c>
      <c r="B25" s="34"/>
      <c r="C25" s="26">
        <v>5301</v>
      </c>
      <c r="D25" s="26">
        <v>5148</v>
      </c>
    </row>
    <row r="26" spans="1:4" x14ac:dyDescent="0.25">
      <c r="A26" s="10" t="s">
        <v>18</v>
      </c>
      <c r="B26" s="34">
        <v>15</v>
      </c>
      <c r="C26" s="26">
        <v>2522</v>
      </c>
      <c r="D26" s="26">
        <v>2330</v>
      </c>
    </row>
    <row r="27" spans="1:4" x14ac:dyDescent="0.25">
      <c r="A27" s="10" t="s">
        <v>19</v>
      </c>
      <c r="B27" s="34">
        <v>16</v>
      </c>
      <c r="C27" s="26">
        <v>12353</v>
      </c>
      <c r="D27" s="26">
        <v>12126</v>
      </c>
    </row>
    <row r="28" spans="1:4" x14ac:dyDescent="0.25">
      <c r="A28" s="3" t="s">
        <v>26</v>
      </c>
      <c r="B28" s="5"/>
      <c r="C28" s="4">
        <f>SUM(C22:C27)</f>
        <v>212522</v>
      </c>
      <c r="D28" s="4">
        <f>SUM(D22:D27)</f>
        <v>210691</v>
      </c>
    </row>
    <row r="29" spans="1:4" x14ac:dyDescent="0.25">
      <c r="A29" s="14" t="s">
        <v>27</v>
      </c>
      <c r="B29" s="34"/>
      <c r="C29" s="26"/>
      <c r="D29" s="26"/>
    </row>
    <row r="30" spans="1:4" x14ac:dyDescent="0.25">
      <c r="A30" s="10" t="s">
        <v>74</v>
      </c>
      <c r="B30" s="34">
        <v>17</v>
      </c>
      <c r="C30" s="26">
        <v>4171</v>
      </c>
      <c r="D30" s="26">
        <v>4171</v>
      </c>
    </row>
    <row r="31" spans="1:4" x14ac:dyDescent="0.25">
      <c r="A31" s="10" t="s">
        <v>29</v>
      </c>
      <c r="B31" s="34">
        <v>18</v>
      </c>
      <c r="C31" s="26">
        <v>1507538</v>
      </c>
      <c r="D31" s="26">
        <v>1449466</v>
      </c>
    </row>
    <row r="32" spans="1:4" x14ac:dyDescent="0.25">
      <c r="A32" s="10" t="s">
        <v>72</v>
      </c>
      <c r="B32" s="34"/>
      <c r="C32" s="26">
        <v>30514</v>
      </c>
      <c r="D32" s="26">
        <v>30514</v>
      </c>
    </row>
    <row r="33" spans="1:4" x14ac:dyDescent="0.25">
      <c r="A33" s="14" t="s">
        <v>28</v>
      </c>
      <c r="B33" s="36"/>
      <c r="C33" s="27">
        <f>SUM(C30:C32)</f>
        <v>1542223</v>
      </c>
      <c r="D33" s="27">
        <f>SUM(D30:D32)</f>
        <v>1484151</v>
      </c>
    </row>
    <row r="34" spans="1:4" x14ac:dyDescent="0.25">
      <c r="A34" s="14" t="s">
        <v>20</v>
      </c>
      <c r="B34" s="27"/>
      <c r="C34" s="27">
        <f>C28+C33</f>
        <v>1754745</v>
      </c>
      <c r="D34" s="27">
        <f>D28+D33</f>
        <v>1694842</v>
      </c>
    </row>
    <row r="35" spans="1:4" x14ac:dyDescent="0.25">
      <c r="A35" s="35"/>
      <c r="B35" s="33"/>
      <c r="C35" s="28"/>
      <c r="D35" s="28"/>
    </row>
    <row r="36" spans="1:4" x14ac:dyDescent="0.25">
      <c r="A36" s="10" t="s">
        <v>21</v>
      </c>
      <c r="B36" s="34">
        <v>19</v>
      </c>
      <c r="C36" s="26">
        <v>174477</v>
      </c>
      <c r="D36" s="26">
        <v>174477</v>
      </c>
    </row>
    <row r="37" spans="1:4" x14ac:dyDescent="0.25">
      <c r="A37" s="10" t="s">
        <v>30</v>
      </c>
      <c r="B37" s="34"/>
      <c r="C37" s="26">
        <v>52926</v>
      </c>
      <c r="D37" s="26">
        <v>52925</v>
      </c>
    </row>
    <row r="38" spans="1:4" x14ac:dyDescent="0.25">
      <c r="A38" s="10" t="s">
        <v>63</v>
      </c>
      <c r="B38" s="45"/>
      <c r="C38" s="26">
        <v>-149993</v>
      </c>
      <c r="D38" s="26">
        <v>-71345</v>
      </c>
    </row>
    <row r="39" spans="1:4" x14ac:dyDescent="0.25">
      <c r="A39" s="14" t="s">
        <v>23</v>
      </c>
      <c r="B39" s="37"/>
      <c r="C39" s="27">
        <f>SUM(C36:C38)</f>
        <v>77410</v>
      </c>
      <c r="D39" s="27">
        <f>SUM(D36:D38)</f>
        <v>156057</v>
      </c>
    </row>
    <row r="40" spans="1:4" x14ac:dyDescent="0.25">
      <c r="A40" s="14" t="s">
        <v>24</v>
      </c>
      <c r="B40" s="33"/>
      <c r="C40" s="27">
        <f>C34+C39</f>
        <v>1832155</v>
      </c>
      <c r="D40" s="27">
        <f>D34+D39</f>
        <v>1850899</v>
      </c>
    </row>
    <row r="42" spans="1:4" ht="15" x14ac:dyDescent="0.25">
      <c r="A42" s="1" t="s">
        <v>75</v>
      </c>
      <c r="B42"/>
      <c r="C42" s="2" t="s">
        <v>76</v>
      </c>
    </row>
    <row r="44" spans="1:4" ht="15" x14ac:dyDescent="0.25">
      <c r="A44" s="1" t="s">
        <v>77</v>
      </c>
      <c r="B44"/>
      <c r="C44" s="2" t="s">
        <v>78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3"/>
  <sheetViews>
    <sheetView workbookViewId="0">
      <selection activeCell="B11" sqref="B11"/>
    </sheetView>
  </sheetViews>
  <sheetFormatPr defaultColWidth="17.85546875" defaultRowHeight="12.75" x14ac:dyDescent="0.25"/>
  <cols>
    <col min="1" max="1" width="39.5703125" style="38" customWidth="1"/>
    <col min="2" max="2" width="7.7109375" style="16" customWidth="1"/>
    <col min="3" max="3" width="16.85546875" style="16" customWidth="1"/>
    <col min="4" max="4" width="15.140625" style="16" customWidth="1"/>
    <col min="5" max="5" width="17.85546875" style="16"/>
    <col min="6" max="16384" width="17.85546875" style="38"/>
  </cols>
  <sheetData>
    <row r="1" spans="1:4" x14ac:dyDescent="0.25">
      <c r="A1" s="43" t="s">
        <v>0</v>
      </c>
    </row>
    <row r="2" spans="1:4" ht="31.9" customHeight="1" x14ac:dyDescent="0.25">
      <c r="A2" s="72" t="s">
        <v>69</v>
      </c>
      <c r="B2" s="72"/>
      <c r="C2" s="72"/>
      <c r="D2" s="72"/>
    </row>
    <row r="3" spans="1:4" x14ac:dyDescent="0.25">
      <c r="A3" s="72" t="s">
        <v>100</v>
      </c>
      <c r="B3" s="72"/>
      <c r="C3" s="72"/>
      <c r="D3" s="72"/>
    </row>
    <row r="4" spans="1:4" x14ac:dyDescent="0.25">
      <c r="A4" s="44"/>
      <c r="B4" s="18"/>
      <c r="C4" s="18"/>
      <c r="D4" s="39" t="s">
        <v>43</v>
      </c>
    </row>
    <row r="5" spans="1:4" ht="51" x14ac:dyDescent="0.25">
      <c r="A5" s="17"/>
      <c r="B5" s="40" t="s">
        <v>42</v>
      </c>
      <c r="C5" s="46" t="s">
        <v>101</v>
      </c>
      <c r="D5" s="46" t="s">
        <v>79</v>
      </c>
    </row>
    <row r="6" spans="1:4" x14ac:dyDescent="0.25">
      <c r="A6" s="19" t="s">
        <v>31</v>
      </c>
      <c r="B6" s="41">
        <v>20</v>
      </c>
      <c r="C6" s="16">
        <v>0</v>
      </c>
      <c r="D6" s="16">
        <v>49498</v>
      </c>
    </row>
    <row r="7" spans="1:4" x14ac:dyDescent="0.25">
      <c r="A7" s="19" t="s">
        <v>32</v>
      </c>
      <c r="B7" s="41">
        <v>21</v>
      </c>
      <c r="C7" s="16">
        <v>0</v>
      </c>
      <c r="D7" s="16">
        <v>-21301</v>
      </c>
    </row>
    <row r="8" spans="1:4" x14ac:dyDescent="0.25">
      <c r="A8" s="20" t="s">
        <v>33</v>
      </c>
      <c r="B8" s="38"/>
      <c r="C8" s="42">
        <f>SUM(C6:C7)</f>
        <v>0</v>
      </c>
      <c r="D8" s="42">
        <f>SUM(D6:D7)</f>
        <v>28197</v>
      </c>
    </row>
    <row r="9" spans="1:4" ht="16.149999999999999" customHeight="1" x14ac:dyDescent="0.25">
      <c r="A9" s="10" t="s">
        <v>82</v>
      </c>
      <c r="B9" s="41">
        <v>22</v>
      </c>
      <c r="C9" s="16">
        <v>-63129</v>
      </c>
      <c r="D9" s="16">
        <v>-68982</v>
      </c>
    </row>
    <row r="10" spans="1:4" ht="18" customHeight="1" x14ac:dyDescent="0.25">
      <c r="A10" s="19" t="s">
        <v>44</v>
      </c>
      <c r="B10" s="41">
        <v>23</v>
      </c>
      <c r="C10" s="16">
        <v>0</v>
      </c>
      <c r="D10" s="16">
        <v>18911</v>
      </c>
    </row>
    <row r="11" spans="1:4" x14ac:dyDescent="0.25">
      <c r="A11" s="19" t="s">
        <v>34</v>
      </c>
      <c r="B11" s="41">
        <v>24</v>
      </c>
      <c r="C11" s="16">
        <v>-7520</v>
      </c>
      <c r="D11" s="16">
        <v>-6850</v>
      </c>
    </row>
    <row r="12" spans="1:4" x14ac:dyDescent="0.25">
      <c r="A12" s="19" t="s">
        <v>35</v>
      </c>
      <c r="B12" s="41">
        <v>25</v>
      </c>
      <c r="C12" s="16">
        <v>516</v>
      </c>
      <c r="D12" s="16">
        <v>906</v>
      </c>
    </row>
    <row r="13" spans="1:4" x14ac:dyDescent="0.25">
      <c r="A13" s="19" t="s">
        <v>36</v>
      </c>
      <c r="B13" s="41">
        <v>26</v>
      </c>
      <c r="C13" s="16">
        <v>-8515</v>
      </c>
      <c r="D13" s="16">
        <v>0</v>
      </c>
    </row>
    <row r="14" spans="1:4" x14ac:dyDescent="0.25">
      <c r="A14" s="20" t="s">
        <v>37</v>
      </c>
      <c r="B14" s="38"/>
      <c r="C14" s="42">
        <f>SUM(C8:C13)</f>
        <v>-78648</v>
      </c>
      <c r="D14" s="42">
        <f>SUM(D8:D13)</f>
        <v>-27818</v>
      </c>
    </row>
    <row r="15" spans="1:4" x14ac:dyDescent="0.25">
      <c r="A15" s="19" t="s">
        <v>38</v>
      </c>
      <c r="B15" s="41"/>
      <c r="D15" s="16">
        <v>-149</v>
      </c>
    </row>
    <row r="16" spans="1:4" ht="25.5" x14ac:dyDescent="0.25">
      <c r="A16" s="20" t="s">
        <v>39</v>
      </c>
      <c r="B16" s="38"/>
      <c r="C16" s="42">
        <f>SUM(C14:C15)</f>
        <v>-78648</v>
      </c>
      <c r="D16" s="42">
        <f>SUM(D14:D15)</f>
        <v>-27967</v>
      </c>
    </row>
    <row r="17" spans="1:4" x14ac:dyDescent="0.25">
      <c r="A17" s="20" t="s">
        <v>40</v>
      </c>
      <c r="B17" s="41"/>
      <c r="C17" s="21">
        <f>C18</f>
        <v>0</v>
      </c>
      <c r="D17" s="21">
        <f>D18</f>
        <v>6808</v>
      </c>
    </row>
    <row r="18" spans="1:4" ht="38.25" x14ac:dyDescent="0.25">
      <c r="A18" s="19" t="s">
        <v>64</v>
      </c>
      <c r="B18" s="41"/>
      <c r="C18" s="16">
        <v>0</v>
      </c>
      <c r="D18" s="16">
        <v>6808</v>
      </c>
    </row>
    <row r="19" spans="1:4" x14ac:dyDescent="0.25">
      <c r="A19" s="20" t="s">
        <v>41</v>
      </c>
      <c r="B19" s="38"/>
      <c r="C19" s="42">
        <f>C16+C17</f>
        <v>-78648</v>
      </c>
      <c r="D19" s="42">
        <f>D16+D17</f>
        <v>-21159</v>
      </c>
    </row>
    <row r="21" spans="1:4" ht="15" x14ac:dyDescent="0.25">
      <c r="A21" s="1" t="s">
        <v>75</v>
      </c>
      <c r="B21"/>
      <c r="C21" s="2" t="s">
        <v>76</v>
      </c>
    </row>
    <row r="23" spans="1:4" ht="15" x14ac:dyDescent="0.25">
      <c r="A23" s="1" t="s">
        <v>77</v>
      </c>
      <c r="B23"/>
      <c r="C23" s="2" t="s">
        <v>78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3"/>
  <sheetViews>
    <sheetView workbookViewId="0">
      <selection activeCell="A56" sqref="A56"/>
    </sheetView>
  </sheetViews>
  <sheetFormatPr defaultColWidth="16.7109375" defaultRowHeight="12.75" x14ac:dyDescent="0.25"/>
  <cols>
    <col min="1" max="1" width="44.85546875" style="1" customWidth="1"/>
    <col min="2" max="2" width="15.7109375" style="2" customWidth="1"/>
    <col min="3" max="3" width="16.28515625" style="2" customWidth="1"/>
    <col min="4" max="5" width="16.7109375" style="2"/>
    <col min="6" max="16384" width="16.7109375" style="1"/>
  </cols>
  <sheetData>
    <row r="1" spans="1:10" x14ac:dyDescent="0.25">
      <c r="A1" s="43" t="s">
        <v>0</v>
      </c>
    </row>
    <row r="2" spans="1:10" ht="33" customHeight="1" x14ac:dyDescent="0.25">
      <c r="A2" s="72" t="s">
        <v>68</v>
      </c>
      <c r="B2" s="72"/>
      <c r="C2" s="72"/>
    </row>
    <row r="3" spans="1:10" ht="15" customHeight="1" x14ac:dyDescent="0.25">
      <c r="A3" s="47" t="str">
        <f>ОПиУ!A3</f>
        <v>за период с 01 января по 31 марта 2024 года</v>
      </c>
      <c r="B3" s="47"/>
      <c r="C3" s="47"/>
    </row>
    <row r="4" spans="1:10" x14ac:dyDescent="0.25">
      <c r="A4" s="17"/>
      <c r="B4" s="6"/>
      <c r="C4" s="23" t="s">
        <v>43</v>
      </c>
    </row>
    <row r="5" spans="1:10" ht="51" x14ac:dyDescent="0.25">
      <c r="A5" s="17"/>
      <c r="B5" s="46" t="str">
        <f>ОПиУ!C5</f>
        <v>за 3 месяца, закончившихся 31 марта 2024 года</v>
      </c>
      <c r="C5" s="46" t="str">
        <f>ОПиУ!D5</f>
        <v>за 3 месяца, закончившихся 31 марта 2023 года</v>
      </c>
    </row>
    <row r="6" spans="1:10" x14ac:dyDescent="0.25">
      <c r="A6" s="51" t="s">
        <v>87</v>
      </c>
      <c r="B6" s="21"/>
      <c r="C6" s="16"/>
    </row>
    <row r="7" spans="1:10" x14ac:dyDescent="0.25">
      <c r="A7" s="19" t="s">
        <v>85</v>
      </c>
      <c r="B7" s="22">
        <v>19262</v>
      </c>
      <c r="C7" s="22">
        <v>5580</v>
      </c>
    </row>
    <row r="8" spans="1:10" ht="25.5" x14ac:dyDescent="0.25">
      <c r="A8" s="8" t="s">
        <v>86</v>
      </c>
      <c r="B8" s="22">
        <v>0</v>
      </c>
      <c r="C8" s="22">
        <v>847</v>
      </c>
    </row>
    <row r="9" spans="1:10" x14ac:dyDescent="0.25">
      <c r="A9" s="8" t="s">
        <v>102</v>
      </c>
      <c r="B9" s="22">
        <v>129</v>
      </c>
      <c r="C9" s="22">
        <v>0</v>
      </c>
    </row>
    <row r="10" spans="1:10" x14ac:dyDescent="0.25">
      <c r="A10" s="19" t="s">
        <v>48</v>
      </c>
      <c r="B10" s="22">
        <v>64</v>
      </c>
      <c r="C10" s="22">
        <v>0</v>
      </c>
    </row>
    <row r="11" spans="1:10" s="52" customFormat="1" ht="13.5" x14ac:dyDescent="0.2">
      <c r="A11" s="50" t="s">
        <v>83</v>
      </c>
      <c r="B11" s="54">
        <f>SUM(B5:B10)</f>
        <v>19455</v>
      </c>
      <c r="C11" s="54">
        <f>SUM(C5:C10)</f>
        <v>6427</v>
      </c>
      <c r="D11" s="55"/>
      <c r="E11" s="55"/>
      <c r="F11" s="55"/>
      <c r="G11" s="55"/>
      <c r="H11" s="55"/>
      <c r="I11" s="55"/>
      <c r="J11" s="55"/>
    </row>
    <row r="12" spans="1:10" x14ac:dyDescent="0.25">
      <c r="A12" s="19" t="s">
        <v>49</v>
      </c>
      <c r="B12" s="22">
        <v>-5650</v>
      </c>
      <c r="C12" s="22">
        <v>-10691</v>
      </c>
    </row>
    <row r="13" spans="1:10" ht="15.6" customHeight="1" x14ac:dyDescent="0.25">
      <c r="A13" s="19" t="s">
        <v>50</v>
      </c>
      <c r="B13" s="22">
        <v>-2963</v>
      </c>
      <c r="C13" s="22">
        <v>-6106</v>
      </c>
    </row>
    <row r="14" spans="1:10" ht="12.6" customHeight="1" x14ac:dyDescent="0.25">
      <c r="A14" s="19" t="s">
        <v>51</v>
      </c>
      <c r="B14" s="22">
        <v>-5523</v>
      </c>
      <c r="C14" s="22">
        <v>-83526</v>
      </c>
    </row>
    <row r="15" spans="1:10" x14ac:dyDescent="0.25">
      <c r="A15" s="19" t="s">
        <v>52</v>
      </c>
      <c r="B15" s="22">
        <v>-33</v>
      </c>
      <c r="C15" s="22">
        <v>-1084</v>
      </c>
    </row>
    <row r="16" spans="1:10" s="52" customFormat="1" ht="13.5" x14ac:dyDescent="0.2">
      <c r="A16" s="50" t="s">
        <v>84</v>
      </c>
      <c r="B16" s="54">
        <f>SUM(B12:B15)</f>
        <v>-14169</v>
      </c>
      <c r="C16" s="54">
        <f>SUM(C12:C15)</f>
        <v>-101407</v>
      </c>
      <c r="D16" s="55"/>
      <c r="E16" s="55"/>
      <c r="F16" s="55"/>
      <c r="G16" s="55"/>
      <c r="H16" s="55"/>
      <c r="I16" s="55"/>
      <c r="J16" s="55"/>
    </row>
    <row r="17" spans="1:10" ht="31.15" customHeight="1" x14ac:dyDescent="0.25">
      <c r="A17" s="57" t="s">
        <v>53</v>
      </c>
      <c r="B17" s="58">
        <f>B11+B16</f>
        <v>5286</v>
      </c>
      <c r="C17" s="58">
        <f>C11+C16</f>
        <v>-94980</v>
      </c>
    </row>
    <row r="18" spans="1:10" x14ac:dyDescent="0.25">
      <c r="A18" s="19" t="s">
        <v>54</v>
      </c>
      <c r="B18" s="22">
        <v>0</v>
      </c>
      <c r="C18" s="16">
        <v>0</v>
      </c>
    </row>
    <row r="19" spans="1:10" ht="31.15" customHeight="1" x14ac:dyDescent="0.25">
      <c r="A19" s="57" t="s">
        <v>55</v>
      </c>
      <c r="B19" s="58">
        <f>SUM(B17:B18)</f>
        <v>5286</v>
      </c>
      <c r="C19" s="58">
        <f>SUM(C17:C18)</f>
        <v>-94980</v>
      </c>
    </row>
    <row r="20" spans="1:10" x14ac:dyDescent="0.25">
      <c r="A20" s="51" t="s">
        <v>88</v>
      </c>
      <c r="B20" s="21"/>
      <c r="C20" s="16"/>
    </row>
    <row r="21" spans="1:10" x14ac:dyDescent="0.25">
      <c r="A21" s="19" t="s">
        <v>66</v>
      </c>
      <c r="B21" s="22">
        <v>0</v>
      </c>
      <c r="C21" s="22">
        <v>10685</v>
      </c>
    </row>
    <row r="22" spans="1:10" s="52" customFormat="1" ht="17.45" customHeight="1" x14ac:dyDescent="0.2">
      <c r="A22" s="50" t="s">
        <v>83</v>
      </c>
      <c r="B22" s="56">
        <f>B21</f>
        <v>0</v>
      </c>
      <c r="C22" s="56">
        <f>C21</f>
        <v>10685</v>
      </c>
      <c r="D22" s="55"/>
      <c r="E22" s="55"/>
      <c r="F22" s="55"/>
      <c r="G22" s="55"/>
      <c r="H22" s="55"/>
      <c r="I22" s="55"/>
      <c r="J22" s="55"/>
    </row>
    <row r="23" spans="1:10" ht="25.5" x14ac:dyDescent="0.25">
      <c r="A23" s="19" t="s">
        <v>56</v>
      </c>
      <c r="B23" s="22">
        <v>0</v>
      </c>
      <c r="C23" s="22">
        <v>-9147</v>
      </c>
    </row>
    <row r="24" spans="1:10" s="52" customFormat="1" ht="13.5" x14ac:dyDescent="0.2">
      <c r="A24" s="50" t="s">
        <v>84</v>
      </c>
      <c r="B24" s="54">
        <f>B23</f>
        <v>0</v>
      </c>
      <c r="C24" s="54">
        <f>C23</f>
        <v>-9147</v>
      </c>
      <c r="D24" s="55"/>
      <c r="E24" s="55"/>
      <c r="F24" s="55"/>
      <c r="G24" s="55"/>
      <c r="H24" s="55"/>
      <c r="I24" s="55"/>
      <c r="J24" s="55"/>
    </row>
    <row r="25" spans="1:10" ht="31.15" customHeight="1" x14ac:dyDescent="0.25">
      <c r="A25" s="57" t="s">
        <v>57</v>
      </c>
      <c r="B25" s="58">
        <f>B22+B24</f>
        <v>0</v>
      </c>
      <c r="C25" s="58">
        <f>C22+C24</f>
        <v>1538</v>
      </c>
    </row>
    <row r="26" spans="1:10" x14ac:dyDescent="0.25">
      <c r="A26" s="51" t="s">
        <v>89</v>
      </c>
      <c r="B26" s="21"/>
      <c r="C26" s="16"/>
    </row>
    <row r="27" spans="1:10" ht="25.5" x14ac:dyDescent="0.25">
      <c r="A27" s="19" t="s">
        <v>90</v>
      </c>
      <c r="B27" s="22">
        <v>0</v>
      </c>
      <c r="C27" s="22">
        <v>135993</v>
      </c>
    </row>
    <row r="28" spans="1:10" x14ac:dyDescent="0.25">
      <c r="A28" s="19" t="s">
        <v>91</v>
      </c>
      <c r="B28" s="22">
        <v>53367</v>
      </c>
      <c r="C28" s="22">
        <v>139182</v>
      </c>
    </row>
    <row r="29" spans="1:10" s="52" customFormat="1" ht="13.5" x14ac:dyDescent="0.2">
      <c r="A29" s="50" t="s">
        <v>83</v>
      </c>
      <c r="B29" s="54">
        <f>SUM(B27:B28)</f>
        <v>53367</v>
      </c>
      <c r="C29" s="54">
        <f>SUM(C27:C28)</f>
        <v>275175</v>
      </c>
      <c r="D29" s="55"/>
      <c r="E29" s="55"/>
      <c r="F29" s="55"/>
      <c r="G29" s="55"/>
      <c r="H29" s="55"/>
      <c r="I29" s="55"/>
      <c r="J29" s="55"/>
    </row>
    <row r="30" spans="1:10" ht="17.45" customHeight="1" x14ac:dyDescent="0.25">
      <c r="A30" s="19" t="s">
        <v>92</v>
      </c>
      <c r="B30" s="22">
        <v>0</v>
      </c>
      <c r="C30" s="22">
        <v>-211587</v>
      </c>
    </row>
    <row r="31" spans="1:10" ht="17.45" customHeight="1" x14ac:dyDescent="0.25">
      <c r="A31" s="19" t="s">
        <v>93</v>
      </c>
      <c r="B31" s="22">
        <v>-15073</v>
      </c>
      <c r="C31" s="22">
        <v>-17800</v>
      </c>
    </row>
    <row r="32" spans="1:10" ht="18" customHeight="1" x14ac:dyDescent="0.25">
      <c r="A32" s="19" t="s">
        <v>94</v>
      </c>
      <c r="B32" s="22">
        <v>-43798</v>
      </c>
      <c r="C32" s="22">
        <v>-31382</v>
      </c>
    </row>
    <row r="33" spans="1:10" ht="18" customHeight="1" x14ac:dyDescent="0.25">
      <c r="A33" s="19" t="s">
        <v>95</v>
      </c>
      <c r="B33" s="22">
        <v>0</v>
      </c>
      <c r="C33" s="22">
        <v>-1475</v>
      </c>
    </row>
    <row r="34" spans="1:10" s="52" customFormat="1" ht="13.5" x14ac:dyDescent="0.2">
      <c r="A34" s="50" t="s">
        <v>84</v>
      </c>
      <c r="B34" s="54">
        <f>SUM(B30:B33)</f>
        <v>-58871</v>
      </c>
      <c r="C34" s="54">
        <f>SUM(C30:C33)</f>
        <v>-262244</v>
      </c>
      <c r="D34" s="55"/>
      <c r="E34" s="55"/>
      <c r="F34" s="55"/>
      <c r="G34" s="55"/>
      <c r="H34" s="55"/>
      <c r="I34" s="55"/>
      <c r="J34" s="55"/>
    </row>
    <row r="35" spans="1:10" s="52" customFormat="1" ht="25.5" x14ac:dyDescent="0.2">
      <c r="A35" s="61" t="s">
        <v>58</v>
      </c>
      <c r="B35" s="62">
        <f>B29+B34</f>
        <v>-5504</v>
      </c>
      <c r="C35" s="62">
        <f>C29+C34</f>
        <v>12931</v>
      </c>
      <c r="D35" s="55"/>
      <c r="E35" s="55"/>
      <c r="F35" s="55"/>
      <c r="G35" s="55"/>
      <c r="H35" s="55"/>
      <c r="I35" s="55"/>
      <c r="J35" s="55"/>
    </row>
    <row r="36" spans="1:10" s="52" customFormat="1" ht="16.899999999999999" customHeight="1" x14ac:dyDescent="0.2">
      <c r="A36" s="63" t="s">
        <v>59</v>
      </c>
      <c r="B36" s="64">
        <f>B19+B25+B35</f>
        <v>-218</v>
      </c>
      <c r="C36" s="64">
        <f>C19+C25+C35</f>
        <v>-80511</v>
      </c>
      <c r="D36" s="55"/>
      <c r="E36" s="55"/>
      <c r="F36" s="55"/>
      <c r="G36" s="55"/>
      <c r="H36" s="55"/>
      <c r="I36" s="55"/>
      <c r="J36" s="55"/>
    </row>
    <row r="37" spans="1:10" s="52" customFormat="1" ht="14.45" customHeight="1" x14ac:dyDescent="0.2">
      <c r="A37" s="8" t="s">
        <v>60</v>
      </c>
      <c r="B37" s="59">
        <v>0</v>
      </c>
      <c r="C37" s="60">
        <v>0</v>
      </c>
      <c r="D37" s="55"/>
      <c r="E37" s="55"/>
      <c r="F37" s="55"/>
      <c r="G37" s="55"/>
      <c r="H37" s="55"/>
      <c r="I37" s="55"/>
      <c r="J37" s="55"/>
    </row>
    <row r="38" spans="1:10" s="69" customFormat="1" x14ac:dyDescent="0.2">
      <c r="A38" s="65" t="s">
        <v>61</v>
      </c>
      <c r="B38" s="66">
        <v>559</v>
      </c>
      <c r="C38" s="67">
        <v>129177</v>
      </c>
      <c r="D38" s="68"/>
      <c r="E38" s="68"/>
      <c r="F38" s="68"/>
      <c r="G38" s="68"/>
      <c r="H38" s="68"/>
      <c r="I38" s="68"/>
      <c r="J38" s="68"/>
    </row>
    <row r="39" spans="1:10" s="52" customFormat="1" x14ac:dyDescent="0.2">
      <c r="A39" s="65" t="s">
        <v>96</v>
      </c>
      <c r="B39" s="70">
        <f>SUM(B36:B38)</f>
        <v>341</v>
      </c>
      <c r="C39" s="70">
        <f>SUM(C36:C38)</f>
        <v>48666</v>
      </c>
      <c r="D39" s="55"/>
      <c r="E39" s="55"/>
      <c r="F39" s="55"/>
      <c r="G39" s="55"/>
      <c r="H39" s="55"/>
      <c r="I39" s="55"/>
      <c r="J39" s="55"/>
    </row>
    <row r="41" spans="1:10" ht="15" x14ac:dyDescent="0.25">
      <c r="A41" s="1" t="s">
        <v>75</v>
      </c>
      <c r="B41"/>
      <c r="C41" s="2" t="s">
        <v>76</v>
      </c>
    </row>
    <row r="43" spans="1:10" ht="15" x14ac:dyDescent="0.25">
      <c r="A43" s="1" t="s">
        <v>77</v>
      </c>
      <c r="B43"/>
      <c r="C43" s="2" t="s">
        <v>78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21"/>
  <sheetViews>
    <sheetView workbookViewId="0">
      <selection activeCell="E16" sqref="E16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43" t="s">
        <v>0</v>
      </c>
    </row>
    <row r="2" spans="1:9" x14ac:dyDescent="0.25">
      <c r="A2" s="15" t="s">
        <v>67</v>
      </c>
    </row>
    <row r="3" spans="1:9" x14ac:dyDescent="0.25">
      <c r="A3" s="1" t="str">
        <f>ОПиУ!A3</f>
        <v>за период с 01 января по 31 марта 2024 года</v>
      </c>
    </row>
    <row r="4" spans="1:9" x14ac:dyDescent="0.25">
      <c r="A4" s="7"/>
      <c r="B4" s="7"/>
      <c r="C4" s="7"/>
      <c r="D4" s="7"/>
      <c r="E4" s="7"/>
      <c r="F4" s="11" t="s">
        <v>45</v>
      </c>
    </row>
    <row r="5" spans="1:9" ht="25.5" x14ac:dyDescent="0.25">
      <c r="A5" s="12"/>
      <c r="B5" s="9" t="s">
        <v>46</v>
      </c>
      <c r="C5" s="9" t="s">
        <v>30</v>
      </c>
      <c r="D5" s="9" t="s">
        <v>65</v>
      </c>
      <c r="E5" s="9" t="s">
        <v>22</v>
      </c>
      <c r="F5" s="9" t="s">
        <v>23</v>
      </c>
    </row>
    <row r="6" spans="1:9" x14ac:dyDescent="0.25">
      <c r="A6" s="14" t="s">
        <v>80</v>
      </c>
      <c r="B6" s="13">
        <v>174477</v>
      </c>
      <c r="C6" s="13">
        <v>52925</v>
      </c>
      <c r="D6" s="13">
        <v>-9888</v>
      </c>
      <c r="E6" s="13">
        <v>182094</v>
      </c>
      <c r="F6" s="13">
        <v>399608</v>
      </c>
      <c r="G6" s="2"/>
      <c r="H6" s="2"/>
      <c r="I6" s="2"/>
    </row>
    <row r="7" spans="1:9" ht="21.6" customHeight="1" x14ac:dyDescent="0.25">
      <c r="A7" s="10" t="s">
        <v>47</v>
      </c>
      <c r="B7" s="2">
        <v>0</v>
      </c>
      <c r="C7" s="2">
        <v>0</v>
      </c>
      <c r="D7" s="2">
        <v>6808</v>
      </c>
      <c r="E7" s="2">
        <v>-27967</v>
      </c>
      <c r="F7" s="13">
        <v>-21159</v>
      </c>
      <c r="G7" s="2"/>
      <c r="H7" s="2"/>
      <c r="I7" s="2"/>
    </row>
    <row r="8" spans="1:9" x14ac:dyDescent="0.25">
      <c r="A8" s="14" t="s">
        <v>81</v>
      </c>
      <c r="B8" s="13">
        <f>SUM(B6:B7)</f>
        <v>174477</v>
      </c>
      <c r="C8" s="13">
        <f t="shared" ref="C8:E8" si="0">SUM(C6:C7)</f>
        <v>52925</v>
      </c>
      <c r="D8" s="13">
        <f t="shared" si="0"/>
        <v>-3080</v>
      </c>
      <c r="E8" s="13">
        <f t="shared" si="0"/>
        <v>154127</v>
      </c>
      <c r="F8" s="13">
        <f t="shared" ref="F8" si="1">SUM(B8:E8)</f>
        <v>378449</v>
      </c>
      <c r="G8" s="2"/>
      <c r="H8" s="2"/>
      <c r="I8" s="2"/>
    </row>
    <row r="9" spans="1:9" x14ac:dyDescent="0.25">
      <c r="A9" s="14" t="s">
        <v>103</v>
      </c>
      <c r="B9" s="13">
        <v>174477</v>
      </c>
      <c r="C9" s="13">
        <v>52926</v>
      </c>
      <c r="D9" s="13">
        <v>0</v>
      </c>
      <c r="E9" s="13">
        <v>-71345</v>
      </c>
      <c r="F9" s="13">
        <f>SUM(B9:E9)</f>
        <v>156058</v>
      </c>
      <c r="G9" s="2"/>
      <c r="H9" s="2"/>
      <c r="I9" s="2"/>
    </row>
    <row r="10" spans="1:9" ht="22.15" customHeight="1" x14ac:dyDescent="0.25">
      <c r="A10" s="10" t="s">
        <v>47</v>
      </c>
      <c r="B10" s="2">
        <v>0</v>
      </c>
      <c r="C10" s="2">
        <v>0</v>
      </c>
      <c r="D10" s="2">
        <v>0</v>
      </c>
      <c r="E10" s="2">
        <v>-78648</v>
      </c>
      <c r="F10" s="13">
        <f>SUM(B10:E10)</f>
        <v>-78648</v>
      </c>
      <c r="G10" s="2"/>
      <c r="H10" s="2"/>
      <c r="I10" s="2"/>
    </row>
    <row r="11" spans="1:9" x14ac:dyDescent="0.25">
      <c r="A11" s="14" t="s">
        <v>104</v>
      </c>
      <c r="B11" s="13">
        <f>SUM(B9:B10)</f>
        <v>174477</v>
      </c>
      <c r="C11" s="13">
        <f t="shared" ref="C11:E11" si="2">SUM(C9:C10)</f>
        <v>52926</v>
      </c>
      <c r="D11" s="13">
        <f t="shared" si="2"/>
        <v>0</v>
      </c>
      <c r="E11" s="13">
        <f t="shared" si="2"/>
        <v>-149993</v>
      </c>
      <c r="F11" s="13">
        <f t="shared" ref="F11" si="3">SUM(B11:E11)</f>
        <v>77410</v>
      </c>
      <c r="G11" s="2"/>
      <c r="H11" s="2"/>
      <c r="I11" s="2"/>
    </row>
    <row r="12" spans="1:9" x14ac:dyDescent="0.25">
      <c r="B12" s="2"/>
      <c r="C12" s="2"/>
      <c r="D12" s="2"/>
      <c r="E12" s="2"/>
      <c r="F12" s="2"/>
      <c r="G12" s="2"/>
      <c r="H12" s="2"/>
      <c r="I12" s="2"/>
    </row>
    <row r="13" spans="1:9" ht="15" x14ac:dyDescent="0.25">
      <c r="A13" s="1" t="s">
        <v>75</v>
      </c>
      <c r="B13"/>
      <c r="C13" s="2" t="s">
        <v>76</v>
      </c>
      <c r="D13" s="2"/>
      <c r="E13" s="2"/>
      <c r="F13" s="2"/>
      <c r="G13" s="2"/>
      <c r="H13" s="2"/>
      <c r="I13" s="2"/>
    </row>
    <row r="14" spans="1:9" x14ac:dyDescent="0.25">
      <c r="B14" s="2"/>
      <c r="C14" s="2"/>
      <c r="D14" s="2"/>
      <c r="E14" s="2"/>
      <c r="F14" s="2"/>
      <c r="G14" s="2"/>
      <c r="H14" s="2"/>
      <c r="I14" s="2"/>
    </row>
    <row r="15" spans="1:9" ht="15" x14ac:dyDescent="0.25">
      <c r="A15" s="1" t="s">
        <v>77</v>
      </c>
      <c r="B15"/>
      <c r="C15" s="2" t="s">
        <v>78</v>
      </c>
      <c r="D15" s="2"/>
      <c r="E15" s="2"/>
      <c r="F15" s="2"/>
      <c r="G15" s="2"/>
      <c r="H15" s="2"/>
      <c r="I15" s="2"/>
    </row>
    <row r="16" spans="1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Sh_16</cp:lastModifiedBy>
  <cp:lastPrinted>2021-08-18T07:33:54Z</cp:lastPrinted>
  <dcterms:created xsi:type="dcterms:W3CDTF">2021-05-02T09:42:44Z</dcterms:created>
  <dcterms:modified xsi:type="dcterms:W3CDTF">2024-05-13T09:08:16Z</dcterms:modified>
</cp:coreProperties>
</file>