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calcPr calcId="145621"/>
</workbook>
</file>

<file path=xl/calcChain.xml><?xml version="1.0" encoding="utf-8"?>
<calcChain xmlns="http://schemas.openxmlformats.org/spreadsheetml/2006/main">
  <c r="C41" i="10" l="1"/>
  <c r="B41" i="10"/>
  <c r="B25" i="10"/>
  <c r="C23" i="10"/>
  <c r="C25" i="10" s="1"/>
  <c r="B23" i="10"/>
  <c r="C17" i="10"/>
  <c r="B17" i="10"/>
  <c r="E8" i="9"/>
  <c r="D8" i="9"/>
  <c r="C8" i="9"/>
  <c r="B8" i="9"/>
  <c r="F8" i="9" s="1"/>
  <c r="F7" i="9"/>
  <c r="F6" i="9"/>
  <c r="B26" i="10" l="1"/>
  <c r="C11" i="9"/>
  <c r="D11" i="9"/>
  <c r="E11" i="9"/>
  <c r="B11" i="9"/>
  <c r="A3" i="9"/>
  <c r="C26" i="10"/>
  <c r="C5" i="10"/>
  <c r="C11" i="10" s="1"/>
  <c r="C18" i="10" s="1"/>
  <c r="C20" i="10" s="1"/>
  <c r="C42" i="10" s="1"/>
  <c r="C45" i="10" s="1"/>
  <c r="B5" i="10"/>
  <c r="B11" i="10" s="1"/>
  <c r="B18" i="10" s="1"/>
  <c r="B20" i="10" s="1"/>
  <c r="B42" i="10" s="1"/>
  <c r="B45" i="10" s="1"/>
  <c r="A3" i="10"/>
  <c r="D17" i="5"/>
  <c r="C17" i="5"/>
  <c r="D8" i="5"/>
  <c r="D14" i="5" s="1"/>
  <c r="D16" i="5" s="1"/>
  <c r="D19" i="5" s="1"/>
  <c r="C8" i="5"/>
  <c r="C14" i="5" s="1"/>
  <c r="C16" i="5" s="1"/>
  <c r="C19" i="5" s="1"/>
  <c r="F11" i="9" l="1"/>
  <c r="D34" i="2" l="1"/>
  <c r="C34" i="2"/>
  <c r="D41" i="2"/>
  <c r="C41" i="2"/>
  <c r="D29" i="2"/>
  <c r="C29" i="2"/>
  <c r="C12" i="2"/>
  <c r="D18" i="2"/>
  <c r="C18" i="2"/>
  <c r="D12" i="2"/>
  <c r="C19" i="2" l="1"/>
  <c r="D35" i="2"/>
  <c r="D42" i="2" s="1"/>
  <c r="D19" i="2"/>
  <c r="C35" i="2"/>
  <c r="C42" i="2" s="1"/>
</calcChain>
</file>

<file path=xl/sharedStrings.xml><?xml version="1.0" encoding="utf-8"?>
<sst xmlns="http://schemas.openxmlformats.org/spreadsheetml/2006/main" count="136" uniqueCount="113">
  <si>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</si>
  <si>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</si>
  <si>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</si>
  <si>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</si>
  <si>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</si>
  <si>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</si>
  <si>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</si>
  <si>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</si>
  <si>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</si>
  <si>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</si>
  <si>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</si>
  <si>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</si>
  <si>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</si>
  <si>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</si>
  <si>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</si>
  <si>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</si>
  <si>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</si>
  <si>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</si>
  <si>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</si>
  <si>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</si>
  <si>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</si>
  <si>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</si>
  <si>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Нераспределенный убыток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</si>
  <si>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</si>
  <si>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</si>
  <si>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</si>
  <si>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</si>
  <si>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</si>
  <si>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</si>
  <si>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</si>
  <si>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</si>
  <si>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</si>
  <si>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</si>
  <si>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</si>
  <si>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</si>
  <si>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</si>
  <si>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</si>
  <si>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</si>
  <si>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</si>
  <si>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</si>
  <si>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Прочий совокупный доход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</si>
  <si>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</si>
  <si>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</si>
  <si>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</si>
  <si>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</si>
  <si>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</si>
  <si>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</si>
  <si>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</si>
  <si>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</si>
  <si>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</si>
  <si>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</si>
  <si>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</si>
  <si>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</si>
  <si>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</si>
  <si>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</si>
  <si>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</si>
  <si>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</si>
  <si>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</si>
  <si>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</si>
  <si>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</si>
  <si>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</si>
  <si>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</si>
  <si>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</si>
  <si>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</si>
  <si>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</si>
  <si>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</si>
  <si>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Переоценка долевых финансовых инструментов, оцениваемых по справедливой стоимости через прочий совокупный доход</t>
  </si>
  <si>
    <t>Компоненты совокупного дохода</t>
  </si>
  <si>
    <t>Полученные дивиденды</t>
  </si>
  <si>
    <t>Поступление государственных субсидий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</si>
  <si>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</si>
  <si>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</si>
  <si>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 xml:space="preserve">ПРОМЕЖУТОЧНЫЙ СОКРАЩЕННЫЙ ОТЧЕТ О ПРИБЫЛЯХ И  УБЫТКАХ  И  СОВОКУПНОМ ДОХОДЕ </t>
  </si>
  <si>
    <t xml:space="preserve">ПРОМЕЖУТОЧНЫЙ СОКРАЩЕННЫЙ ОТЧЕТ О ФИНАНСОВОМ ПОЛОЖЕНИИ </t>
  </si>
  <si>
    <t>Активы в форме права пользования</t>
  </si>
  <si>
    <t>Отложенные налоговые обязательства</t>
  </si>
  <si>
    <t>Краткосрочные обязательства по аренде</t>
  </si>
  <si>
    <t>Долгосрочные обязательства по аренде</t>
  </si>
  <si>
    <t>за 3 месяца, закончившихся 31 марта 2022 года</t>
  </si>
  <si>
    <t>Сальдо на 31 марта 2022 года</t>
  </si>
  <si>
    <t>Сальдо на 31 декабря 2021 года</t>
  </si>
  <si>
    <t>по состоянию на 31 марта 2023 года</t>
  </si>
  <si>
    <t xml:space="preserve">   31 марта 2023 года   </t>
  </si>
  <si>
    <t xml:space="preserve">   31 декабря 2022 года   </t>
  </si>
  <si>
    <t>Председатель Правления</t>
  </si>
  <si>
    <t>Рахметова К.Т.</t>
  </si>
  <si>
    <t>Главный бухгалтер</t>
  </si>
  <si>
    <t>Байжумартова А.Б.</t>
  </si>
  <si>
    <t>за период с 01 января по 31 марта 2023 года</t>
  </si>
  <si>
    <t>за 3 месяца, закончившихся 31 марта 2023 года</t>
  </si>
  <si>
    <t>Сальдо на 31 декабря 2022 года</t>
  </si>
  <si>
    <t>Сальдо на 31 марта 2023 года</t>
  </si>
  <si>
    <t>Финансовые активы, учитываемые по справедливой стоимости через прочий совокупный доход</t>
  </si>
  <si>
    <t>Резерв по переоценке финансовых активов</t>
  </si>
  <si>
    <t>Финансовые доходы / (расходы), нетто</t>
  </si>
  <si>
    <t xml:space="preserve">Поступление денежных средств, всего </t>
  </si>
  <si>
    <t xml:space="preserve">Выбытие денежных средств, всего </t>
  </si>
  <si>
    <t>Субсидии полученные</t>
  </si>
  <si>
    <t>вознаграждения по депозитам и операциям «Авто РЕПО»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</si>
  <si>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</si>
  <si>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</si>
  <si>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</si>
  <si>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</si>
  <si>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</si>
  <si>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прочее поступление</t>
  </si>
  <si>
    <t>погашение займов и прочих финансовых обязательств</t>
  </si>
  <si>
    <t>погашение вознаграждений по займам</t>
  </si>
  <si>
    <t>отток средств по операциям «Обратное РЕПО»</t>
  </si>
  <si>
    <t>выкуп облигаций выпущенных</t>
  </si>
  <si>
    <t>погашение купона по облигациям выпущенным</t>
  </si>
  <si>
    <t>выплата дивидендов</t>
  </si>
  <si>
    <t>погашение обязательств по аренде</t>
  </si>
  <si>
    <t>Денежные средства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</si>
</sst>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165" fontId="4" fillId="0" borderId="0" xfId="0" applyNumberFormat="1" applyFont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/>
    <xf numFmtId="165" fontId="10" fillId="2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 wrapText="1"/>
    </xf>
    <xf numFmtId="165" fontId="10" fillId="3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 wrapText="1"/>
    </xf>
    <xf numFmtId="165" fontId="10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0" fillId="0" borderId="0" xfId="0" applyFont="1"/>
    <xf numFmtId="165" fontId="10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abSelected="1" topLeftCell="A10" workbookViewId="0">
      <selection activeCell="H13" sqref="H13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5" ht="14.25" x14ac:dyDescent="0.25">
      <c r="A1" s="29" t="s">
        <v>0</v>
      </c>
    </row>
    <row r="2" spans="1:5" ht="15" x14ac:dyDescent="0.25">
      <c r="A2" s="73" t="s">
        <v>73</v>
      </c>
      <c r="B2" s="73"/>
      <c r="C2" s="73"/>
      <c r="D2" s="73"/>
      <c r="E2" s="75"/>
    </row>
    <row r="3" spans="1:5" ht="14.25" x14ac:dyDescent="0.25">
      <c r="A3" s="48" t="s">
        <v>81</v>
      </c>
      <c r="B3" s="49"/>
      <c r="C3" s="49"/>
      <c r="D3" s="49"/>
    </row>
    <row r="4" spans="1:5" x14ac:dyDescent="0.25">
      <c r="A4" s="24"/>
      <c r="B4" s="30"/>
      <c r="C4" s="31"/>
      <c r="D4" s="23" t="s">
        <v>1</v>
      </c>
    </row>
    <row r="5" spans="1:5" ht="25.5" x14ac:dyDescent="0.25">
      <c r="A5" s="32" t="s">
        <v>2</v>
      </c>
      <c r="B5" s="9" t="s">
        <v>25</v>
      </c>
      <c r="C5" s="25" t="s">
        <v>82</v>
      </c>
      <c r="D5" s="25" t="s">
        <v>83</v>
      </c>
    </row>
    <row r="6" spans="1:5" x14ac:dyDescent="0.25">
      <c r="A6" s="14" t="s">
        <v>3</v>
      </c>
      <c r="B6" s="33"/>
      <c r="C6" s="28"/>
      <c r="D6" s="28"/>
    </row>
    <row r="7" spans="1:5" x14ac:dyDescent="0.25">
      <c r="A7" s="10" t="s">
        <v>4</v>
      </c>
      <c r="B7" s="71">
        <v>5</v>
      </c>
      <c r="C7" s="53">
        <v>48666</v>
      </c>
      <c r="D7" s="26">
        <v>129177</v>
      </c>
    </row>
    <row r="8" spans="1:5" ht="38.25" x14ac:dyDescent="0.25">
      <c r="A8" s="10" t="s">
        <v>92</v>
      </c>
      <c r="B8" s="71">
        <v>6</v>
      </c>
      <c r="C8" s="53">
        <v>218944</v>
      </c>
      <c r="D8" s="26">
        <v>222822</v>
      </c>
    </row>
    <row r="9" spans="1:5" x14ac:dyDescent="0.25">
      <c r="A9" s="10" t="s">
        <v>5</v>
      </c>
      <c r="B9" s="71">
        <v>7</v>
      </c>
      <c r="C9" s="53">
        <v>1293532</v>
      </c>
      <c r="D9" s="26">
        <v>1210997</v>
      </c>
    </row>
    <row r="10" spans="1:5" x14ac:dyDescent="0.25">
      <c r="A10" s="10" t="s">
        <v>6</v>
      </c>
      <c r="B10" s="72"/>
      <c r="C10" s="53">
        <v>3171</v>
      </c>
      <c r="D10" s="26">
        <v>1328</v>
      </c>
    </row>
    <row r="11" spans="1:5" x14ac:dyDescent="0.25">
      <c r="A11" s="10" t="s">
        <v>7</v>
      </c>
      <c r="B11" s="71">
        <v>8</v>
      </c>
      <c r="C11" s="53">
        <v>99704</v>
      </c>
      <c r="D11" s="26">
        <v>148458</v>
      </c>
    </row>
    <row r="12" spans="1:5" x14ac:dyDescent="0.25">
      <c r="A12" s="3" t="s">
        <v>8</v>
      </c>
      <c r="B12" s="72"/>
      <c r="C12" s="4">
        <f>SUM(C7:C11)</f>
        <v>1664017</v>
      </c>
      <c r="D12" s="4">
        <f>SUM(D7:D11)</f>
        <v>1712782</v>
      </c>
    </row>
    <row r="13" spans="1:5" ht="13.9" x14ac:dyDescent="0.3">
      <c r="A13" s="35"/>
      <c r="B13" s="72"/>
      <c r="C13" s="28"/>
      <c r="D13" s="28"/>
    </row>
    <row r="14" spans="1:5" x14ac:dyDescent="0.25">
      <c r="A14" s="14" t="s">
        <v>9</v>
      </c>
      <c r="B14" s="72"/>
      <c r="C14" s="28"/>
      <c r="D14" s="28"/>
    </row>
    <row r="15" spans="1:5" x14ac:dyDescent="0.25">
      <c r="A15" s="10" t="s">
        <v>10</v>
      </c>
      <c r="B15" s="71">
        <v>9</v>
      </c>
      <c r="C15" s="26">
        <v>560221</v>
      </c>
      <c r="D15" s="26">
        <v>551620</v>
      </c>
    </row>
    <row r="16" spans="1:5" x14ac:dyDescent="0.25">
      <c r="A16" s="10" t="s">
        <v>74</v>
      </c>
      <c r="B16" s="71">
        <v>10</v>
      </c>
      <c r="C16" s="26">
        <v>7968</v>
      </c>
      <c r="D16" s="26">
        <v>8597</v>
      </c>
    </row>
    <row r="17" spans="1:4" x14ac:dyDescent="0.25">
      <c r="A17" s="10" t="s">
        <v>11</v>
      </c>
      <c r="B17" s="71">
        <v>11</v>
      </c>
      <c r="C17" s="26">
        <v>2121</v>
      </c>
      <c r="D17" s="26">
        <v>2137</v>
      </c>
    </row>
    <row r="18" spans="1:4" x14ac:dyDescent="0.25">
      <c r="A18" s="14" t="s">
        <v>12</v>
      </c>
      <c r="B18" s="72"/>
      <c r="C18" s="27">
        <f>SUM(C15:C17)</f>
        <v>570310</v>
      </c>
      <c r="D18" s="27">
        <f>SUM(D15:D17)</f>
        <v>562354</v>
      </c>
    </row>
    <row r="19" spans="1:4" x14ac:dyDescent="0.25">
      <c r="A19" s="3" t="s">
        <v>13</v>
      </c>
      <c r="B19" s="72"/>
      <c r="C19" s="4">
        <f>C12+C18</f>
        <v>2234327</v>
      </c>
      <c r="D19" s="4">
        <f>D12+D18</f>
        <v>2275136</v>
      </c>
    </row>
    <row r="20" spans="1:4" ht="13.9" x14ac:dyDescent="0.3">
      <c r="A20" s="35"/>
      <c r="B20" s="72"/>
      <c r="C20" s="28"/>
      <c r="D20" s="28"/>
    </row>
    <row r="21" spans="1:4" x14ac:dyDescent="0.25">
      <c r="A21" s="14" t="s">
        <v>14</v>
      </c>
      <c r="B21" s="33"/>
      <c r="C21" s="28"/>
      <c r="D21" s="28"/>
    </row>
    <row r="22" spans="1:4" x14ac:dyDescent="0.25">
      <c r="A22" s="14" t="s">
        <v>15</v>
      </c>
      <c r="B22" s="33"/>
      <c r="C22" s="28"/>
      <c r="D22" s="28"/>
    </row>
    <row r="23" spans="1:4" ht="25.5" x14ac:dyDescent="0.25">
      <c r="A23" s="10" t="s">
        <v>64</v>
      </c>
      <c r="B23" s="34">
        <v>12</v>
      </c>
      <c r="C23" s="26">
        <v>614876</v>
      </c>
      <c r="D23" s="26">
        <v>686239</v>
      </c>
    </row>
    <row r="24" spans="1:4" ht="25.5" x14ac:dyDescent="0.25">
      <c r="A24" s="10" t="s">
        <v>16</v>
      </c>
      <c r="B24" s="34">
        <v>13</v>
      </c>
      <c r="C24" s="26">
        <v>7433</v>
      </c>
      <c r="D24" s="26">
        <v>3283</v>
      </c>
    </row>
    <row r="25" spans="1:4" x14ac:dyDescent="0.25">
      <c r="A25" s="10" t="s">
        <v>17</v>
      </c>
      <c r="B25" s="34">
        <v>14</v>
      </c>
      <c r="C25" s="26">
        <v>35958</v>
      </c>
      <c r="D25" s="26">
        <v>72713</v>
      </c>
    </row>
    <row r="26" spans="1:4" x14ac:dyDescent="0.25">
      <c r="A26" s="10" t="s">
        <v>76</v>
      </c>
      <c r="B26" s="34"/>
      <c r="C26" s="26">
        <v>1822</v>
      </c>
      <c r="D26" s="26">
        <v>3089</v>
      </c>
    </row>
    <row r="27" spans="1:4" x14ac:dyDescent="0.25">
      <c r="A27" s="10" t="s">
        <v>18</v>
      </c>
      <c r="B27" s="34">
        <v>15</v>
      </c>
      <c r="C27" s="26">
        <v>3432</v>
      </c>
      <c r="D27" s="26">
        <v>3549</v>
      </c>
    </row>
    <row r="28" spans="1:4" x14ac:dyDescent="0.25">
      <c r="A28" s="10" t="s">
        <v>19</v>
      </c>
      <c r="B28" s="34">
        <v>16</v>
      </c>
      <c r="C28" s="26">
        <v>12079</v>
      </c>
      <c r="D28" s="26">
        <v>67933</v>
      </c>
    </row>
    <row r="29" spans="1:4" x14ac:dyDescent="0.25">
      <c r="A29" s="3" t="s">
        <v>26</v>
      </c>
      <c r="B29" s="5"/>
      <c r="C29" s="4">
        <f>SUM(C23:C28)</f>
        <v>675600</v>
      </c>
      <c r="D29" s="4">
        <f>SUM(D23:D28)</f>
        <v>836806</v>
      </c>
    </row>
    <row r="30" spans="1:4" x14ac:dyDescent="0.25">
      <c r="A30" s="14" t="s">
        <v>27</v>
      </c>
      <c r="B30" s="34"/>
      <c r="C30" s="26"/>
      <c r="D30" s="26"/>
    </row>
    <row r="31" spans="1:4" x14ac:dyDescent="0.25">
      <c r="A31" s="10" t="s">
        <v>77</v>
      </c>
      <c r="B31" s="34">
        <v>17</v>
      </c>
      <c r="C31" s="26">
        <v>6803</v>
      </c>
      <c r="D31" s="26">
        <v>6803</v>
      </c>
    </row>
    <row r="32" spans="1:4" x14ac:dyDescent="0.25">
      <c r="A32" s="10" t="s">
        <v>29</v>
      </c>
      <c r="B32" s="34">
        <v>18</v>
      </c>
      <c r="C32" s="26">
        <v>1131673</v>
      </c>
      <c r="D32" s="26">
        <v>990117</v>
      </c>
    </row>
    <row r="33" spans="1:4" x14ac:dyDescent="0.25">
      <c r="A33" s="10" t="s">
        <v>75</v>
      </c>
      <c r="B33" s="34"/>
      <c r="C33" s="26">
        <v>41802</v>
      </c>
      <c r="D33" s="26">
        <v>41802</v>
      </c>
    </row>
    <row r="34" spans="1:4" x14ac:dyDescent="0.25">
      <c r="A34" s="14" t="s">
        <v>28</v>
      </c>
      <c r="B34" s="36"/>
      <c r="C34" s="27">
        <f>SUM(C31:C33)</f>
        <v>1180278</v>
      </c>
      <c r="D34" s="27">
        <f>SUM(D31:D33)</f>
        <v>1038722</v>
      </c>
    </row>
    <row r="35" spans="1:4" x14ac:dyDescent="0.25">
      <c r="A35" s="14" t="s">
        <v>20</v>
      </c>
      <c r="B35" s="27"/>
      <c r="C35" s="27">
        <f>C29+C34</f>
        <v>1855878</v>
      </c>
      <c r="D35" s="27">
        <f>D29+D34</f>
        <v>1875528</v>
      </c>
    </row>
    <row r="36" spans="1:4" ht="13.9" x14ac:dyDescent="0.3">
      <c r="A36" s="35"/>
      <c r="B36" s="33"/>
      <c r="C36" s="28"/>
      <c r="D36" s="28"/>
    </row>
    <row r="37" spans="1:4" x14ac:dyDescent="0.25">
      <c r="A37" s="10" t="s">
        <v>21</v>
      </c>
      <c r="B37" s="34">
        <v>19</v>
      </c>
      <c r="C37" s="26">
        <v>174477</v>
      </c>
      <c r="D37" s="26">
        <v>174477</v>
      </c>
    </row>
    <row r="38" spans="1:4" x14ac:dyDescent="0.25">
      <c r="A38" s="10" t="s">
        <v>30</v>
      </c>
      <c r="B38" s="34"/>
      <c r="C38" s="26">
        <v>52925</v>
      </c>
      <c r="D38" s="26">
        <v>52925</v>
      </c>
    </row>
    <row r="39" spans="1:4" x14ac:dyDescent="0.25">
      <c r="A39" s="10" t="s">
        <v>93</v>
      </c>
      <c r="B39" s="34"/>
      <c r="C39" s="26">
        <v>-3080</v>
      </c>
      <c r="D39" s="26">
        <v>-9888</v>
      </c>
    </row>
    <row r="40" spans="1:4" x14ac:dyDescent="0.25">
      <c r="A40" s="10" t="s">
        <v>65</v>
      </c>
      <c r="B40" s="45"/>
      <c r="C40" s="26">
        <v>154127</v>
      </c>
      <c r="D40" s="26">
        <v>182094</v>
      </c>
    </row>
    <row r="41" spans="1:4" x14ac:dyDescent="0.25">
      <c r="A41" s="14" t="s">
        <v>23</v>
      </c>
      <c r="B41" s="37"/>
      <c r="C41" s="27">
        <f>SUM(C37:C40)</f>
        <v>378449</v>
      </c>
      <c r="D41" s="27">
        <f>SUM(D37:D40)</f>
        <v>399608</v>
      </c>
    </row>
    <row r="42" spans="1:4" x14ac:dyDescent="0.25">
      <c r="A42" s="14" t="s">
        <v>24</v>
      </c>
      <c r="B42" s="33"/>
      <c r="C42" s="27">
        <f>C35+C41</f>
        <v>2234327</v>
      </c>
      <c r="D42" s="27">
        <f>D35+D41</f>
        <v>2275136</v>
      </c>
    </row>
    <row r="44" spans="1:4" ht="15" x14ac:dyDescent="0.25">
      <c r="A44" s="1" t="s">
        <v>84</v>
      </c>
      <c r="B44"/>
      <c r="C44" s="2" t="s">
        <v>85</v>
      </c>
    </row>
    <row r="46" spans="1:4" ht="15" x14ac:dyDescent="0.25">
      <c r="A46" s="1" t="s">
        <v>86</v>
      </c>
      <c r="B46"/>
      <c r="C46" s="2" t="s">
        <v>87</v>
      </c>
    </row>
  </sheetData>
  <mergeCells count="1">
    <mergeCell ref="A2:E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topLeftCell="A16" workbookViewId="0">
      <selection activeCell="F5" sqref="F5"/>
    </sheetView>
  </sheetViews>
  <sheetFormatPr defaultColWidth="17.85546875" defaultRowHeight="12.75" x14ac:dyDescent="0.25"/>
  <cols>
    <col min="1" max="1" width="39.5703125" style="38" customWidth="1"/>
    <col min="2" max="2" width="7.7109375" style="16" customWidth="1"/>
    <col min="3" max="3" width="16.85546875" style="16" customWidth="1"/>
    <col min="4" max="4" width="15.140625" style="16" customWidth="1"/>
    <col min="5" max="5" width="17.85546875" style="16"/>
    <col min="6" max="16384" width="17.85546875" style="38"/>
  </cols>
  <sheetData>
    <row r="1" spans="1:4" x14ac:dyDescent="0.25">
      <c r="A1" s="43" t="s">
        <v>0</v>
      </c>
    </row>
    <row r="2" spans="1:4" ht="31.9" customHeight="1" x14ac:dyDescent="0.25">
      <c r="A2" s="74" t="s">
        <v>72</v>
      </c>
      <c r="B2" s="74"/>
      <c r="C2" s="74"/>
      <c r="D2" s="74"/>
    </row>
    <row r="3" spans="1:4" x14ac:dyDescent="0.25">
      <c r="A3" s="74" t="s">
        <v>88</v>
      </c>
      <c r="B3" s="74"/>
      <c r="C3" s="74"/>
      <c r="D3" s="74"/>
    </row>
    <row r="4" spans="1:4" x14ac:dyDescent="0.25">
      <c r="A4" s="44"/>
      <c r="B4" s="18"/>
      <c r="C4" s="18"/>
      <c r="D4" s="39" t="s">
        <v>43</v>
      </c>
    </row>
    <row r="5" spans="1:4" ht="51" x14ac:dyDescent="0.25">
      <c r="A5" s="17"/>
      <c r="B5" s="40" t="s">
        <v>42</v>
      </c>
      <c r="C5" s="46" t="s">
        <v>89</v>
      </c>
      <c r="D5" s="46" t="s">
        <v>78</v>
      </c>
    </row>
    <row r="6" spans="1:4" x14ac:dyDescent="0.25">
      <c r="A6" s="19" t="s">
        <v>31</v>
      </c>
      <c r="B6" s="41">
        <v>20</v>
      </c>
      <c r="C6" s="16">
        <v>49498</v>
      </c>
      <c r="D6" s="16">
        <v>30907</v>
      </c>
    </row>
    <row r="7" spans="1:4" x14ac:dyDescent="0.25">
      <c r="A7" s="19" t="s">
        <v>32</v>
      </c>
      <c r="B7" s="41">
        <v>21</v>
      </c>
      <c r="C7" s="16">
        <v>-21301</v>
      </c>
      <c r="D7" s="16">
        <v>-7987</v>
      </c>
    </row>
    <row r="8" spans="1:4" x14ac:dyDescent="0.25">
      <c r="A8" s="20" t="s">
        <v>33</v>
      </c>
      <c r="B8" s="38"/>
      <c r="C8" s="42">
        <f>SUM(C6:C7)</f>
        <v>28197</v>
      </c>
      <c r="D8" s="42">
        <f>SUM(D6:D7)</f>
        <v>22920</v>
      </c>
    </row>
    <row r="9" spans="1:4" ht="16.149999999999999" customHeight="1" x14ac:dyDescent="0.25">
      <c r="A9" s="10" t="s">
        <v>94</v>
      </c>
      <c r="B9" s="41">
        <v>22</v>
      </c>
      <c r="C9" s="16">
        <v>-68982</v>
      </c>
      <c r="D9" s="16">
        <v>-26940</v>
      </c>
    </row>
    <row r="10" spans="1:4" ht="18" customHeight="1" x14ac:dyDescent="0.25">
      <c r="A10" s="19" t="s">
        <v>44</v>
      </c>
      <c r="B10" s="41">
        <v>23</v>
      </c>
      <c r="C10" s="16">
        <v>18911</v>
      </c>
      <c r="D10" s="16">
        <v>10797</v>
      </c>
    </row>
    <row r="11" spans="1:4" x14ac:dyDescent="0.25">
      <c r="A11" s="19" t="s">
        <v>34</v>
      </c>
      <c r="B11" s="41">
        <v>24</v>
      </c>
      <c r="C11" s="16">
        <v>-6850</v>
      </c>
      <c r="D11" s="16">
        <v>-9738</v>
      </c>
    </row>
    <row r="12" spans="1:4" x14ac:dyDescent="0.25">
      <c r="A12" s="19" t="s">
        <v>35</v>
      </c>
      <c r="B12" s="41">
        <v>25</v>
      </c>
      <c r="C12" s="16">
        <v>906</v>
      </c>
      <c r="D12" s="16">
        <v>6656</v>
      </c>
    </row>
    <row r="13" spans="1:4" x14ac:dyDescent="0.25">
      <c r="A13" s="19" t="s">
        <v>36</v>
      </c>
      <c r="B13" s="41">
        <v>26</v>
      </c>
      <c r="C13" s="16">
        <v>0</v>
      </c>
      <c r="D13" s="16">
        <v>-2113</v>
      </c>
    </row>
    <row r="14" spans="1:4" x14ac:dyDescent="0.25">
      <c r="A14" s="20" t="s">
        <v>37</v>
      </c>
      <c r="B14" s="38"/>
      <c r="C14" s="42">
        <f>SUM(C8:C13)</f>
        <v>-27818</v>
      </c>
      <c r="D14" s="42">
        <f>SUM(D8:D13)</f>
        <v>1582</v>
      </c>
    </row>
    <row r="15" spans="1:4" x14ac:dyDescent="0.25">
      <c r="A15" s="19" t="s">
        <v>38</v>
      </c>
      <c r="B15" s="41"/>
      <c r="C15" s="16">
        <v>-149</v>
      </c>
      <c r="D15" s="16">
        <v>-342</v>
      </c>
    </row>
    <row r="16" spans="1:4" ht="25.5" x14ac:dyDescent="0.25">
      <c r="A16" s="20" t="s">
        <v>39</v>
      </c>
      <c r="B16" s="38"/>
      <c r="C16" s="42">
        <f>SUM(C14:C15)</f>
        <v>-27967</v>
      </c>
      <c r="D16" s="42">
        <f>SUM(D14:D15)</f>
        <v>1240</v>
      </c>
    </row>
    <row r="17" spans="1:4" x14ac:dyDescent="0.25">
      <c r="A17" s="20" t="s">
        <v>40</v>
      </c>
      <c r="B17" s="41"/>
      <c r="C17" s="21">
        <f>C18</f>
        <v>6808</v>
      </c>
      <c r="D17" s="21">
        <f>D18</f>
        <v>-95170</v>
      </c>
    </row>
    <row r="18" spans="1:4" ht="38.25" x14ac:dyDescent="0.25">
      <c r="A18" s="19" t="s">
        <v>66</v>
      </c>
      <c r="B18" s="41"/>
      <c r="C18" s="16">
        <v>6808</v>
      </c>
      <c r="D18" s="16">
        <v>-95170</v>
      </c>
    </row>
    <row r="19" spans="1:4" x14ac:dyDescent="0.25">
      <c r="A19" s="20" t="s">
        <v>41</v>
      </c>
      <c r="B19" s="38"/>
      <c r="C19" s="42">
        <f>C16+C17</f>
        <v>-21159</v>
      </c>
      <c r="D19" s="42">
        <f>D16+D17</f>
        <v>-93930</v>
      </c>
    </row>
    <row r="21" spans="1:4" ht="15" x14ac:dyDescent="0.25">
      <c r="A21" s="1" t="s">
        <v>84</v>
      </c>
      <c r="B21"/>
      <c r="C21" s="2" t="s">
        <v>85</v>
      </c>
    </row>
    <row r="23" spans="1:4" ht="15" x14ac:dyDescent="0.25">
      <c r="A23" s="1" t="s">
        <v>86</v>
      </c>
      <c r="B23"/>
      <c r="C23" s="2" t="s">
        <v>87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9"/>
  <sheetViews>
    <sheetView topLeftCell="A28" workbookViewId="0">
      <selection activeCell="B51" sqref="B51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10" x14ac:dyDescent="0.25">
      <c r="A1" s="43" t="s">
        <v>0</v>
      </c>
    </row>
    <row r="2" spans="1:10" ht="33" customHeight="1" x14ac:dyDescent="0.25">
      <c r="A2" s="74" t="s">
        <v>71</v>
      </c>
      <c r="B2" s="74"/>
      <c r="C2" s="74"/>
    </row>
    <row r="3" spans="1:10" ht="15" customHeight="1" x14ac:dyDescent="0.3">
      <c r="A3" s="47" t="str">
        <f>ОПиУ!A3</f>
        <v>за период с 01 января по 31 марта 2023 года</v>
      </c>
      <c r="B3" s="47"/>
      <c r="C3" s="47"/>
    </row>
    <row r="4" spans="1:10" x14ac:dyDescent="0.25">
      <c r="A4" s="17"/>
      <c r="B4" s="6"/>
      <c r="C4" s="23" t="s">
        <v>43</v>
      </c>
    </row>
    <row r="5" spans="1:10" ht="51" x14ac:dyDescent="0.25">
      <c r="A5" s="17"/>
      <c r="B5" s="46" t="str">
        <f>ОПиУ!C5</f>
        <v>за 3 месяца, закончившихся 31 марта 2023 года</v>
      </c>
      <c r="C5" s="46" t="str">
        <f>ОПиУ!D5</f>
        <v>за 3 месяца, закончившихся 31 марта 2022 года</v>
      </c>
    </row>
    <row r="6" spans="1:10" x14ac:dyDescent="0.25">
      <c r="A6" s="51" t="s">
        <v>99</v>
      </c>
      <c r="B6" s="21"/>
      <c r="C6" s="16"/>
    </row>
    <row r="7" spans="1:10" x14ac:dyDescent="0.25">
      <c r="A7" s="19" t="s">
        <v>48</v>
      </c>
      <c r="B7" s="22">
        <v>0</v>
      </c>
      <c r="C7" s="22">
        <v>16186</v>
      </c>
    </row>
    <row r="8" spans="1:10" x14ac:dyDescent="0.25">
      <c r="A8" s="19" t="s">
        <v>97</v>
      </c>
      <c r="B8" s="22">
        <v>5580</v>
      </c>
      <c r="C8" s="22">
        <v>0</v>
      </c>
    </row>
    <row r="9" spans="1:10" ht="25.5" x14ac:dyDescent="0.25">
      <c r="A9" s="8" t="s">
        <v>98</v>
      </c>
      <c r="B9" s="22">
        <v>847</v>
      </c>
      <c r="C9" s="22"/>
    </row>
    <row r="10" spans="1:10" x14ac:dyDescent="0.25">
      <c r="A10" s="19" t="s">
        <v>49</v>
      </c>
      <c r="B10" s="22">
        <v>0</v>
      </c>
      <c r="C10" s="22">
        <v>9001</v>
      </c>
    </row>
    <row r="11" spans="1:10" s="52" customFormat="1" ht="13.5" x14ac:dyDescent="0.2">
      <c r="A11" s="50" t="s">
        <v>95</v>
      </c>
      <c r="B11" s="54">
        <f>SUM(B5:B10)</f>
        <v>6427</v>
      </c>
      <c r="C11" s="54">
        <f>SUM(C5:C10)</f>
        <v>25187</v>
      </c>
      <c r="D11" s="55"/>
      <c r="E11" s="55"/>
      <c r="F11" s="55"/>
      <c r="G11" s="55"/>
      <c r="H11" s="55"/>
      <c r="I11" s="55"/>
      <c r="J11" s="55"/>
    </row>
    <row r="12" spans="1:10" x14ac:dyDescent="0.25">
      <c r="A12" s="19" t="s">
        <v>50</v>
      </c>
      <c r="B12" s="22">
        <v>-10691</v>
      </c>
      <c r="C12" s="22">
        <v>-6011</v>
      </c>
    </row>
    <row r="13" spans="1:10" ht="15.6" customHeight="1" x14ac:dyDescent="0.25">
      <c r="A13" s="19" t="s">
        <v>51</v>
      </c>
      <c r="B13" s="22">
        <v>-6106</v>
      </c>
      <c r="C13" s="22">
        <v>-4692</v>
      </c>
    </row>
    <row r="14" spans="1:10" ht="12.6" customHeight="1" x14ac:dyDescent="0.25">
      <c r="A14" s="19" t="s">
        <v>52</v>
      </c>
      <c r="B14" s="22">
        <v>-83526</v>
      </c>
      <c r="C14" s="22">
        <v>-56893</v>
      </c>
    </row>
    <row r="15" spans="1:10" x14ac:dyDescent="0.25">
      <c r="A15" s="19" t="s">
        <v>53</v>
      </c>
      <c r="B15" s="22">
        <v>0</v>
      </c>
      <c r="C15" s="22">
        <v>-83293</v>
      </c>
    </row>
    <row r="16" spans="1:10" x14ac:dyDescent="0.25">
      <c r="A16" s="19" t="s">
        <v>54</v>
      </c>
      <c r="B16" s="22">
        <v>-1084</v>
      </c>
      <c r="C16" s="22">
        <v>-785</v>
      </c>
    </row>
    <row r="17" spans="1:10" s="52" customFormat="1" ht="13.5" x14ac:dyDescent="0.2">
      <c r="A17" s="50" t="s">
        <v>96</v>
      </c>
      <c r="B17" s="54">
        <f>SUM(B12:B16)</f>
        <v>-101407</v>
      </c>
      <c r="C17" s="54">
        <f>SUM(C12:C16)</f>
        <v>-151674</v>
      </c>
      <c r="D17" s="55"/>
      <c r="E17" s="55"/>
      <c r="F17" s="55"/>
      <c r="G17" s="55"/>
      <c r="H17" s="55"/>
      <c r="I17" s="55"/>
      <c r="J17" s="55"/>
    </row>
    <row r="18" spans="1:10" ht="31.15" customHeight="1" x14ac:dyDescent="0.25">
      <c r="A18" s="57" t="s">
        <v>55</v>
      </c>
      <c r="B18" s="58">
        <f>B11+B17</f>
        <v>-94980</v>
      </c>
      <c r="C18" s="58">
        <f>C11+C17</f>
        <v>-126487</v>
      </c>
    </row>
    <row r="19" spans="1:10" x14ac:dyDescent="0.25">
      <c r="A19" s="19" t="s">
        <v>56</v>
      </c>
      <c r="B19" s="22">
        <v>0</v>
      </c>
      <c r="C19" s="16">
        <v>0</v>
      </c>
    </row>
    <row r="20" spans="1:10" ht="31.15" customHeight="1" x14ac:dyDescent="0.25">
      <c r="A20" s="57" t="s">
        <v>57</v>
      </c>
      <c r="B20" s="58">
        <f>SUM(B18:B19)</f>
        <v>-94980</v>
      </c>
      <c r="C20" s="58">
        <f>SUM(C18:C19)</f>
        <v>-126487</v>
      </c>
    </row>
    <row r="21" spans="1:10" x14ac:dyDescent="0.25">
      <c r="A21" s="51" t="s">
        <v>100</v>
      </c>
      <c r="B21" s="21"/>
      <c r="C21" s="16"/>
    </row>
    <row r="22" spans="1:10" x14ac:dyDescent="0.25">
      <c r="A22" s="19" t="s">
        <v>68</v>
      </c>
      <c r="B22" s="22">
        <v>10685</v>
      </c>
      <c r="C22" s="22">
        <v>0</v>
      </c>
    </row>
    <row r="23" spans="1:10" s="52" customFormat="1" ht="17.45" customHeight="1" x14ac:dyDescent="0.2">
      <c r="A23" s="50" t="s">
        <v>95</v>
      </c>
      <c r="B23" s="56">
        <f>B22</f>
        <v>10685</v>
      </c>
      <c r="C23" s="56">
        <f>C22</f>
        <v>0</v>
      </c>
      <c r="D23" s="55"/>
      <c r="E23" s="55"/>
      <c r="F23" s="55"/>
      <c r="G23" s="55"/>
      <c r="H23" s="55"/>
      <c r="I23" s="55"/>
      <c r="J23" s="55"/>
    </row>
    <row r="24" spans="1:10" ht="25.5" x14ac:dyDescent="0.25">
      <c r="A24" s="19" t="s">
        <v>58</v>
      </c>
      <c r="B24" s="22">
        <v>-9147</v>
      </c>
      <c r="C24" s="22">
        <v>0</v>
      </c>
    </row>
    <row r="25" spans="1:10" s="52" customFormat="1" ht="13.5" x14ac:dyDescent="0.2">
      <c r="A25" s="50" t="s">
        <v>96</v>
      </c>
      <c r="B25" s="54">
        <f>SUM(B24)</f>
        <v>-9147</v>
      </c>
      <c r="C25" s="54">
        <f>SUM(C23:C24)</f>
        <v>0</v>
      </c>
      <c r="D25" s="55"/>
      <c r="E25" s="55"/>
      <c r="F25" s="55"/>
      <c r="G25" s="55"/>
      <c r="H25" s="55"/>
      <c r="I25" s="55"/>
      <c r="J25" s="55"/>
    </row>
    <row r="26" spans="1:10" ht="31.15" customHeight="1" x14ac:dyDescent="0.25">
      <c r="A26" s="57" t="s">
        <v>59</v>
      </c>
      <c r="B26" s="58">
        <f>B23+B25</f>
        <v>1538</v>
      </c>
      <c r="C26" s="58">
        <f>SUM(C22:C25)</f>
        <v>0</v>
      </c>
    </row>
    <row r="27" spans="1:10" x14ac:dyDescent="0.25">
      <c r="A27" s="51" t="s">
        <v>101</v>
      </c>
      <c r="B27" s="21"/>
      <c r="C27" s="16"/>
    </row>
    <row r="28" spans="1:10" ht="25.5" x14ac:dyDescent="0.25">
      <c r="A28" s="19" t="s">
        <v>102</v>
      </c>
      <c r="B28" s="22">
        <v>135993</v>
      </c>
      <c r="C28" s="22">
        <v>626323</v>
      </c>
    </row>
    <row r="29" spans="1:10" x14ac:dyDescent="0.25">
      <c r="A29" s="19" t="s">
        <v>69</v>
      </c>
      <c r="B29" s="22">
        <v>0</v>
      </c>
      <c r="C29" s="22">
        <v>8542</v>
      </c>
    </row>
    <row r="30" spans="1:10" x14ac:dyDescent="0.25">
      <c r="A30" s="19" t="s">
        <v>103</v>
      </c>
      <c r="B30" s="22">
        <v>139182</v>
      </c>
      <c r="C30" s="22">
        <v>191312</v>
      </c>
    </row>
    <row r="31" spans="1:10" ht="17.45" customHeight="1" x14ac:dyDescent="0.25">
      <c r="A31" s="19" t="s">
        <v>104</v>
      </c>
      <c r="B31" s="22"/>
      <c r="C31" s="22">
        <v>4947</v>
      </c>
    </row>
    <row r="32" spans="1:10" s="52" customFormat="1" ht="13.5" x14ac:dyDescent="0.2">
      <c r="A32" s="50" t="s">
        <v>95</v>
      </c>
      <c r="B32" s="54">
        <v>275175</v>
      </c>
      <c r="C32" s="54">
        <v>831124</v>
      </c>
      <c r="D32" s="55"/>
      <c r="E32" s="55"/>
      <c r="F32" s="55"/>
      <c r="G32" s="55"/>
      <c r="H32" s="55"/>
      <c r="I32" s="55"/>
      <c r="J32" s="55"/>
    </row>
    <row r="33" spans="1:10" ht="17.45" customHeight="1" x14ac:dyDescent="0.25">
      <c r="A33" s="19" t="s">
        <v>105</v>
      </c>
      <c r="B33" s="22">
        <v>-211587</v>
      </c>
      <c r="C33" s="22">
        <v>-560146</v>
      </c>
    </row>
    <row r="34" spans="1:10" ht="17.45" customHeight="1" x14ac:dyDescent="0.25">
      <c r="A34" s="19" t="s">
        <v>106</v>
      </c>
      <c r="B34" s="22">
        <v>-17800</v>
      </c>
      <c r="C34" s="22">
        <v>-26561</v>
      </c>
    </row>
    <row r="35" spans="1:10" ht="18" customHeight="1" x14ac:dyDescent="0.25">
      <c r="A35" s="19" t="s">
        <v>107</v>
      </c>
      <c r="B35" s="22">
        <v>0</v>
      </c>
      <c r="C35" s="22">
        <v>0</v>
      </c>
    </row>
    <row r="36" spans="1:10" ht="18" customHeight="1" x14ac:dyDescent="0.25">
      <c r="A36" s="19" t="s">
        <v>108</v>
      </c>
      <c r="B36" s="22">
        <v>0</v>
      </c>
      <c r="C36" s="22">
        <v>0</v>
      </c>
    </row>
    <row r="37" spans="1:10" ht="18" customHeight="1" x14ac:dyDescent="0.25">
      <c r="A37" s="19" t="s">
        <v>109</v>
      </c>
      <c r="B37" s="22">
        <v>-31382</v>
      </c>
      <c r="C37" s="22">
        <v>0</v>
      </c>
    </row>
    <row r="38" spans="1:10" ht="18" customHeight="1" x14ac:dyDescent="0.25">
      <c r="A38" s="19" t="s">
        <v>110</v>
      </c>
      <c r="B38" s="22">
        <v>0</v>
      </c>
      <c r="C38" s="22">
        <v>0</v>
      </c>
    </row>
    <row r="39" spans="1:10" ht="18" customHeight="1" x14ac:dyDescent="0.25">
      <c r="A39" s="19" t="s">
        <v>111</v>
      </c>
      <c r="B39" s="22">
        <v>-1475</v>
      </c>
      <c r="C39" s="22">
        <v>-172</v>
      </c>
    </row>
    <row r="40" spans="1:10" s="52" customFormat="1" ht="13.5" x14ac:dyDescent="0.2">
      <c r="A40" s="50" t="s">
        <v>96</v>
      </c>
      <c r="B40" s="54">
        <v>-262244</v>
      </c>
      <c r="C40" s="54">
        <v>-586879</v>
      </c>
      <c r="D40" s="55"/>
      <c r="E40" s="55"/>
      <c r="F40" s="55"/>
      <c r="G40" s="55"/>
      <c r="H40" s="55"/>
      <c r="I40" s="55"/>
      <c r="J40" s="55"/>
    </row>
    <row r="41" spans="1:10" s="52" customFormat="1" ht="25.5" x14ac:dyDescent="0.2">
      <c r="A41" s="61" t="s">
        <v>60</v>
      </c>
      <c r="B41" s="62">
        <f>B32+B40</f>
        <v>12931</v>
      </c>
      <c r="C41" s="62">
        <f>C32+C40</f>
        <v>244245</v>
      </c>
      <c r="D41" s="55"/>
      <c r="E41" s="55"/>
      <c r="F41" s="55"/>
      <c r="G41" s="55"/>
      <c r="H41" s="55"/>
      <c r="I41" s="55"/>
      <c r="J41" s="55"/>
    </row>
    <row r="42" spans="1:10" s="52" customFormat="1" ht="16.899999999999999" customHeight="1" x14ac:dyDescent="0.2">
      <c r="A42" s="63" t="s">
        <v>61</v>
      </c>
      <c r="B42" s="64">
        <f>B20+B26+B41</f>
        <v>-80511</v>
      </c>
      <c r="C42" s="64">
        <f>C20+C26+C41</f>
        <v>117758</v>
      </c>
      <c r="D42" s="55"/>
      <c r="E42" s="55"/>
      <c r="F42" s="55"/>
      <c r="G42" s="55"/>
      <c r="H42" s="55"/>
      <c r="I42" s="55"/>
      <c r="J42" s="55"/>
    </row>
    <row r="43" spans="1:10" s="52" customFormat="1" ht="14.45" customHeight="1" x14ac:dyDescent="0.2">
      <c r="A43" s="8" t="s">
        <v>62</v>
      </c>
      <c r="B43" s="59">
        <v>0</v>
      </c>
      <c r="C43" s="60">
        <v>1</v>
      </c>
      <c r="D43" s="55"/>
      <c r="E43" s="55"/>
      <c r="F43" s="55"/>
      <c r="G43" s="55"/>
      <c r="H43" s="55"/>
      <c r="I43" s="55"/>
      <c r="J43" s="55"/>
    </row>
    <row r="44" spans="1:10" s="69" customFormat="1" x14ac:dyDescent="0.2">
      <c r="A44" s="65" t="s">
        <v>63</v>
      </c>
      <c r="B44" s="66">
        <v>129177</v>
      </c>
      <c r="C44" s="67">
        <v>115585</v>
      </c>
      <c r="D44" s="68"/>
      <c r="E44" s="68"/>
      <c r="F44" s="68"/>
      <c r="G44" s="68"/>
      <c r="H44" s="68"/>
      <c r="I44" s="68"/>
      <c r="J44" s="68"/>
    </row>
    <row r="45" spans="1:10" s="52" customFormat="1" x14ac:dyDescent="0.2">
      <c r="A45" s="65" t="s">
        <v>112</v>
      </c>
      <c r="B45" s="70">
        <f>SUM(B42:B44)</f>
        <v>48666</v>
      </c>
      <c r="C45" s="70">
        <f>SUM(C42:C44)</f>
        <v>233344</v>
      </c>
      <c r="D45" s="55"/>
      <c r="E45" s="55"/>
      <c r="F45" s="55"/>
      <c r="G45" s="55"/>
      <c r="H45" s="55"/>
      <c r="I45" s="55"/>
      <c r="J45" s="55"/>
    </row>
    <row r="47" spans="1:10" ht="15" x14ac:dyDescent="0.25">
      <c r="A47" s="1" t="s">
        <v>84</v>
      </c>
      <c r="B47"/>
      <c r="C47" s="2" t="s">
        <v>85</v>
      </c>
    </row>
    <row r="49" spans="1:3" ht="15" x14ac:dyDescent="0.25">
      <c r="A49" s="1" t="s">
        <v>86</v>
      </c>
      <c r="B49"/>
      <c r="C49" s="2" t="s">
        <v>87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workbookViewId="0">
      <selection activeCell="G21" sqref="G21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3" t="s">
        <v>0</v>
      </c>
    </row>
    <row r="2" spans="1:9" x14ac:dyDescent="0.25">
      <c r="A2" s="15" t="s">
        <v>70</v>
      </c>
    </row>
    <row r="3" spans="1:9" ht="13.15" x14ac:dyDescent="0.3">
      <c r="A3" s="1" t="str">
        <f>ОПиУ!A3</f>
        <v>за период с 01 января по 31 марта 2023 года</v>
      </c>
    </row>
    <row r="4" spans="1:9" x14ac:dyDescent="0.25">
      <c r="A4" s="7"/>
      <c r="B4" s="7"/>
      <c r="C4" s="7"/>
      <c r="D4" s="7"/>
      <c r="E4" s="7"/>
      <c r="F4" s="11" t="s">
        <v>45</v>
      </c>
    </row>
    <row r="5" spans="1:9" ht="25.5" x14ac:dyDescent="0.25">
      <c r="A5" s="12"/>
      <c r="B5" s="9" t="s">
        <v>46</v>
      </c>
      <c r="C5" s="9" t="s">
        <v>30</v>
      </c>
      <c r="D5" s="9" t="s">
        <v>67</v>
      </c>
      <c r="E5" s="9" t="s">
        <v>22</v>
      </c>
      <c r="F5" s="9" t="s">
        <v>23</v>
      </c>
    </row>
    <row r="6" spans="1:9" x14ac:dyDescent="0.25">
      <c r="A6" s="14" t="s">
        <v>80</v>
      </c>
      <c r="B6" s="13">
        <v>174477</v>
      </c>
      <c r="C6" s="13">
        <v>17353</v>
      </c>
      <c r="D6" s="13">
        <v>78698</v>
      </c>
      <c r="E6" s="13">
        <v>176390</v>
      </c>
      <c r="F6" s="13">
        <f t="shared" ref="F6:F8" si="0">SUM(B6:E6)</f>
        <v>446918</v>
      </c>
      <c r="G6" s="2"/>
      <c r="H6" s="2"/>
      <c r="I6" s="2"/>
    </row>
    <row r="7" spans="1:9" ht="21.6" customHeight="1" x14ac:dyDescent="0.25">
      <c r="A7" s="10" t="s">
        <v>47</v>
      </c>
      <c r="B7" s="2">
        <v>0</v>
      </c>
      <c r="C7" s="2">
        <v>0</v>
      </c>
      <c r="D7" s="2">
        <v>-95170</v>
      </c>
      <c r="E7" s="2">
        <v>1240</v>
      </c>
      <c r="F7" s="13">
        <f t="shared" si="0"/>
        <v>-93930</v>
      </c>
      <c r="G7" s="2"/>
      <c r="H7" s="2"/>
      <c r="I7" s="2"/>
    </row>
    <row r="8" spans="1:9" x14ac:dyDescent="0.25">
      <c r="A8" s="14" t="s">
        <v>79</v>
      </c>
      <c r="B8" s="13">
        <f>SUM(B6:B7)</f>
        <v>174477</v>
      </c>
      <c r="C8" s="13">
        <f t="shared" ref="C8:E8" si="1">SUM(C6:C7)</f>
        <v>17353</v>
      </c>
      <c r="D8" s="13">
        <f t="shared" si="1"/>
        <v>-16472</v>
      </c>
      <c r="E8" s="13">
        <f t="shared" si="1"/>
        <v>177630</v>
      </c>
      <c r="F8" s="13">
        <f t="shared" si="0"/>
        <v>352988</v>
      </c>
      <c r="G8" s="2"/>
      <c r="H8" s="2"/>
      <c r="I8" s="2"/>
    </row>
    <row r="9" spans="1:9" x14ac:dyDescent="0.25">
      <c r="A9" s="14" t="s">
        <v>90</v>
      </c>
      <c r="B9" s="13">
        <v>174477</v>
      </c>
      <c r="C9" s="13">
        <v>52925</v>
      </c>
      <c r="D9" s="13">
        <v>-9888</v>
      </c>
      <c r="E9" s="13">
        <v>182094</v>
      </c>
      <c r="F9" s="13">
        <v>399608</v>
      </c>
      <c r="G9" s="2"/>
      <c r="H9" s="2"/>
      <c r="I9" s="2"/>
    </row>
    <row r="10" spans="1:9" ht="22.15" customHeight="1" x14ac:dyDescent="0.25">
      <c r="A10" s="10" t="s">
        <v>47</v>
      </c>
      <c r="B10" s="2">
        <v>0</v>
      </c>
      <c r="C10" s="2">
        <v>0</v>
      </c>
      <c r="D10" s="2">
        <v>6808</v>
      </c>
      <c r="E10" s="2">
        <v>-27967</v>
      </c>
      <c r="F10" s="13">
        <v>-21159</v>
      </c>
      <c r="G10" s="2"/>
      <c r="H10" s="2"/>
      <c r="I10" s="2"/>
    </row>
    <row r="11" spans="1:9" x14ac:dyDescent="0.25">
      <c r="A11" s="14" t="s">
        <v>91</v>
      </c>
      <c r="B11" s="13">
        <f>SUM(B9:B10)</f>
        <v>174477</v>
      </c>
      <c r="C11" s="13">
        <f t="shared" ref="C11:E11" si="2">SUM(C9:C10)</f>
        <v>52925</v>
      </c>
      <c r="D11" s="13">
        <f t="shared" si="2"/>
        <v>-3080</v>
      </c>
      <c r="E11" s="13">
        <f t="shared" si="2"/>
        <v>154127</v>
      </c>
      <c r="F11" s="13">
        <f t="shared" ref="F11" si="3">SUM(B11:E11)</f>
        <v>378449</v>
      </c>
      <c r="G11" s="2"/>
      <c r="H11" s="2"/>
      <c r="I11" s="2"/>
    </row>
    <row r="12" spans="1:9" ht="13.15" x14ac:dyDescent="0.3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84</v>
      </c>
      <c r="B13"/>
      <c r="C13" s="2" t="s">
        <v>85</v>
      </c>
      <c r="D13" s="2"/>
      <c r="E13" s="2"/>
      <c r="F13" s="2"/>
      <c r="G13" s="2"/>
      <c r="H13" s="2"/>
      <c r="I13" s="2"/>
    </row>
    <row r="14" spans="1:9" ht="13.15" x14ac:dyDescent="0.3"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 t="s">
        <v>86</v>
      </c>
      <c r="B15"/>
      <c r="C15" s="2" t="s">
        <v>87</v>
      </c>
      <c r="D15" s="2"/>
      <c r="E15" s="2"/>
      <c r="F15" s="2"/>
      <c r="G15" s="2"/>
      <c r="H15" s="2"/>
      <c r="I15" s="2"/>
    </row>
    <row r="16" spans="1:9" ht="13.15" x14ac:dyDescent="0.3">
      <c r="B16" s="2"/>
      <c r="C16" s="2"/>
      <c r="D16" s="2"/>
      <c r="E16" s="2"/>
      <c r="F16" s="2"/>
      <c r="G16" s="2"/>
      <c r="H16" s="2"/>
      <c r="I16" s="2"/>
    </row>
    <row r="17" spans="2:9" ht="13.15" x14ac:dyDescent="0.3">
      <c r="B17" s="2"/>
      <c r="C17" s="2"/>
      <c r="D17" s="2"/>
      <c r="E17" s="2"/>
      <c r="F17" s="2"/>
      <c r="G17" s="2"/>
      <c r="H17" s="2"/>
      <c r="I17" s="2"/>
    </row>
    <row r="18" spans="2:9" ht="13.15" x14ac:dyDescent="0.3">
      <c r="B18" s="2"/>
      <c r="C18" s="2"/>
      <c r="D18" s="2"/>
      <c r="E18" s="2"/>
      <c r="F18" s="2"/>
      <c r="G18" s="2"/>
      <c r="H18" s="2"/>
      <c r="I18" s="2"/>
    </row>
    <row r="19" spans="2:9" ht="13.15" x14ac:dyDescent="0.3">
      <c r="B19" s="2"/>
      <c r="C19" s="2"/>
      <c r="D19" s="2"/>
      <c r="E19" s="2"/>
      <c r="F19" s="2"/>
      <c r="G19" s="2"/>
      <c r="H19" s="2"/>
      <c r="I19" s="2"/>
    </row>
    <row r="20" spans="2:9" ht="13.15" x14ac:dyDescent="0.3">
      <c r="B20" s="2"/>
      <c r="C20" s="2"/>
      <c r="D20" s="2"/>
      <c r="E20" s="2"/>
      <c r="F20" s="2"/>
      <c r="G20" s="2"/>
      <c r="H20" s="2"/>
      <c r="I20" s="2"/>
    </row>
    <row r="21" spans="2:9" ht="13.15" x14ac:dyDescent="0.3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2023-05-11T10:11:27Z</dcterms:modified>
</cp:coreProperties>
</file>