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EF50A17-1FAE-40A8-9918-BC65FB0452B6}" xr6:coauthVersionLast="47" xr6:coauthVersionMax="47" xr10:uidLastSave="{00000000-0000-0000-0000-000000000000}"/>
  <bookViews>
    <workbookView xWindow="-110" yWindow="-110" windowWidth="25820" windowHeight="15500" tabRatio="806" xr2:uid="{00000000-000D-0000-FFFF-FFFF00000000}"/>
  </bookViews>
  <sheets>
    <sheet name="Баланс" sheetId="7" r:id="rId1"/>
    <sheet name="ОПиУ" sheetId="8" r:id="rId2"/>
    <sheet name="ОДДС" sheetId="9" r:id="rId3"/>
    <sheet name="ОИК" sheetId="10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0" l="1"/>
  <c r="B12" i="10"/>
  <c r="B16" i="10" s="1"/>
  <c r="E8" i="10"/>
  <c r="D7" i="10"/>
  <c r="A1" i="10"/>
  <c r="A1" i="9"/>
  <c r="E7" i="10" l="1"/>
  <c r="E12" i="10"/>
  <c r="D9" i="10" l="1"/>
  <c r="E9" i="10" l="1"/>
  <c r="D10" i="10"/>
  <c r="E10" i="10" s="1"/>
  <c r="D23" i="8"/>
  <c r="C23" i="8" l="1"/>
  <c r="D14" i="10"/>
  <c r="E14" i="10" l="1"/>
  <c r="E16" i="10" s="1"/>
  <c r="F16" i="10" s="1"/>
  <c r="D16" i="10"/>
</calcChain>
</file>

<file path=xl/sharedStrings.xml><?xml version="1.0" encoding="utf-8"?>
<sst xmlns="http://schemas.openxmlformats.org/spreadsheetml/2006/main" count="147" uniqueCount="105">
  <si>
    <t>Текущие налоговые активы</t>
  </si>
  <si>
    <t>Прочие краткосрочные активы</t>
  </si>
  <si>
    <t>Основные средства</t>
  </si>
  <si>
    <t>Нематериальные активы</t>
  </si>
  <si>
    <t>Прочие долгосрочные активы</t>
  </si>
  <si>
    <t>Обязательства по налогам</t>
  </si>
  <si>
    <t>Краткосрочные оценочные обязательства</t>
  </si>
  <si>
    <t>Отложенные налоговые обязательства</t>
  </si>
  <si>
    <t>Прочие долгосрочные обязательства</t>
  </si>
  <si>
    <t>Главный бухгалтер</t>
  </si>
  <si>
    <t>Прочие доходы</t>
  </si>
  <si>
    <t>Прочие расходы</t>
  </si>
  <si>
    <t>Прибыль на акцию</t>
  </si>
  <si>
    <t>ОТЧЕТ О ФИНАНСОВОМ  ПОЛОЖЕНИИ</t>
  </si>
  <si>
    <t>в тысячах тенге</t>
  </si>
  <si>
    <t>Прим.</t>
  </si>
  <si>
    <t>(неаудировано)</t>
  </si>
  <si>
    <t>АКТИВЫ</t>
  </si>
  <si>
    <t>Долгосрочные активы</t>
  </si>
  <si>
    <t>НДС к возмещению</t>
  </si>
  <si>
    <t xml:space="preserve">Денежные средства, ограниченные в использовании </t>
  </si>
  <si>
    <t>Текущие активы</t>
  </si>
  <si>
    <t>Торговая дебиторская задолженность</t>
  </si>
  <si>
    <t>Товарно-материальные запасы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</si>
  <si>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</si>
  <si>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</si>
  <si>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</si>
  <si>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</si>
  <si>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</si>
  <si>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</si>
  <si>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Долгосрочные обязательства</t>
  </si>
  <si>
    <t>Текущие обязательства</t>
  </si>
  <si>
    <t>Торговая кредиторская задолженность</t>
  </si>
  <si>
    <t>Прочие текущие обязательства</t>
  </si>
  <si>
    <t>Авансы полученные</t>
  </si>
  <si>
    <t>Итого капитал и обязательства</t>
  </si>
  <si>
    <t>________________</t>
  </si>
  <si>
    <t>______________</t>
  </si>
  <si>
    <t>Байжалиев Е.Б</t>
  </si>
  <si>
    <t>Нугманова Ж.Т</t>
  </si>
  <si>
    <t>Генеральный директор</t>
  </si>
  <si>
    <t>ОТЧЕТ О СОВОКУПНОМ  ДОХОДЕ</t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</si>
  <si>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</si>
  <si>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</si>
  <si>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</si>
  <si>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</si>
  <si>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</si>
  <si>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</si>
  <si>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 xml:space="preserve">Финансовые расходы </t>
  </si>
  <si>
    <t>Прибыль до налогообложения</t>
  </si>
  <si>
    <t>Расходы по подоходному налогу</t>
  </si>
  <si>
    <t>Акционерное Общество  "Phystech II"</t>
  </si>
  <si>
    <t>01 января 2024 года</t>
  </si>
  <si>
    <t>Чистая прибыль/(убыток) за год</t>
  </si>
  <si>
    <t>Итого совокупный доход/(убыток) за год</t>
  </si>
  <si>
    <r>
      <t xml:space="preserve">Балансовая стоимость одной простой акции </t>
    </r>
    <r>
      <rPr>
        <i/>
        <sz val="10"/>
        <rFont val="Times New Roman"/>
        <family val="1"/>
        <charset val="204"/>
      </rPr>
      <t>(в тенге)</t>
    </r>
  </si>
  <si>
    <t>Базовая прибыль/(убыток) на акцию в тенге</t>
  </si>
  <si>
    <t>ОТЧЕТ О ДВИЖЕНИИ ДЕНЕЖНЫХ  СРЕДСТВ</t>
  </si>
  <si>
    <t>I. Движение денежных средствот операционной деятельности</t>
  </si>
  <si>
    <t>I. Поступление денежных средств, всего</t>
  </si>
  <si>
    <t>в том числе :</t>
  </si>
  <si>
    <t>реализация товаров</t>
  </si>
  <si>
    <t>предоставление услуг</t>
  </si>
  <si>
    <t xml:space="preserve">прочие поступления 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</si>
  <si>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</si>
  <si>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</si>
  <si>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</si>
  <si>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выплата по заработной плате</t>
  </si>
  <si>
    <t>другие платежи в бюджет</t>
  </si>
  <si>
    <t>прочие выплаты</t>
  </si>
  <si>
    <t>выплата вознаграждения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</si>
  <si>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</si>
  <si>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</si>
  <si>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>реализация основных средств</t>
  </si>
  <si>
    <t>прочие поступления</t>
  </si>
  <si>
    <t>приобретение основных средств и нематериальных активов</t>
  </si>
  <si>
    <t>Приобретение других долгосрочных активов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</si>
  <si>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</si>
  <si>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</si>
  <si>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получение займов</t>
  </si>
  <si>
    <t>погашение займов</t>
  </si>
  <si>
    <t>3. Чистые денежные средства, от финансовой деятельности</t>
  </si>
  <si>
    <t>IV. Влияние изменения валютных курсов к тенге</t>
  </si>
  <si>
    <t>Итого: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</si>
  <si>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</si>
  <si>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</si>
  <si>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ОТЧЕТ ОБ ИЗМЕНЕНИЯХ В КАПИТАЛЕ</t>
  </si>
  <si>
    <t>Резервный капитал</t>
  </si>
  <si>
    <t xml:space="preserve">Итого </t>
  </si>
  <si>
    <t>Убыток за период</t>
  </si>
  <si>
    <t>Общий совокупный доход</t>
  </si>
  <si>
    <t>На 1 января 2023 года (аудировано)</t>
  </si>
  <si>
    <t>На 1 января 2024 года (аудировано)</t>
  </si>
  <si>
    <t>За январь-июнь 2024 года</t>
  </si>
  <si>
    <t>30 июня 2024 года</t>
  </si>
  <si>
    <t>За шесть месяцев, закончившихся</t>
  </si>
  <si>
    <t>30 июня 2024 года 
(не аудировано)</t>
  </si>
  <si>
    <t>30 июня 2024 
(не аудировано)</t>
  </si>
  <si>
    <t>На 30 июня 2024 года (не аудировано)</t>
  </si>
  <si>
    <t>-</t>
  </si>
  <si>
    <t>вознаграждение по займам</t>
  </si>
  <si>
    <t>30 июня 2023 
(неаудировано)</t>
  </si>
  <si>
    <t>30 июня 2023 года 
(неаудировано)</t>
  </si>
  <si>
    <t>На 30 июня 2023 года (неаудировано)</t>
  </si>
  <si>
    <t>Операционная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</si>
</sst>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\ _₸_-;\-* #,##0\ _₸_-;_-* &quot;-&quot;\ _₸_-;_-@_-"/>
    <numFmt numFmtId="165" formatCode="_-* #,##0.00\ _₸_-;\-* #,##0.00\ _₸_-;_-* &quot;-&quot;??\ _₸_-;_-@_-"/>
    <numFmt numFmtId="166" formatCode="_-* #,##0\ _₽_-;\-* #,##0\ _₽_-;_-* &quot;-&quot;\ _₽_-;_-@_-"/>
    <numFmt numFmtId="167" formatCode="_-* #,##0.00_р_._-;\-* #,##0.00_р_._-;_-* &quot;-&quot;??_р_._-;_-@_-"/>
    <numFmt numFmtId="168" formatCode="_-* #,##0\ _₸_-;\-* #,##0\ _₸_-;_-* &quot;-&quot;??\ _₸_-;_-@_-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2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i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8">
    <xf numFmtId="0" fontId="0" fillId="0" borderId="0" xfId="0"/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2" applyFont="1" applyFill="1"/>
    <xf numFmtId="0" fontId="7" fillId="0" borderId="0" xfId="1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0" xfId="2" applyFont="1" applyFill="1" applyAlignment="1">
      <alignment wrapText="1"/>
    </xf>
    <xf numFmtId="0" fontId="7" fillId="0" borderId="0" xfId="2" applyFont="1" applyFill="1" applyAlignment="1">
      <alignment horizontal="center" wrapText="1"/>
    </xf>
    <xf numFmtId="166" fontId="6" fillId="0" borderId="0" xfId="2" applyNumberFormat="1" applyFont="1" applyFill="1" applyAlignment="1">
      <alignment horizontal="right" wrapText="1"/>
    </xf>
    <xf numFmtId="166" fontId="7" fillId="0" borderId="0" xfId="2" applyNumberFormat="1" applyFont="1" applyFill="1" applyAlignment="1">
      <alignment horizontal="right" wrapText="1"/>
    </xf>
    <xf numFmtId="0" fontId="7" fillId="0" borderId="0" xfId="2" applyFont="1" applyFill="1" applyAlignment="1">
      <alignment wrapText="1"/>
    </xf>
    <xf numFmtId="0" fontId="7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wrapText="1"/>
    </xf>
    <xf numFmtId="0" fontId="7" fillId="0" borderId="3" xfId="2" applyFont="1" applyFill="1" applyBorder="1" applyAlignment="1">
      <alignment horizontal="center" wrapText="1"/>
    </xf>
    <xf numFmtId="166" fontId="6" fillId="0" borderId="3" xfId="2" applyNumberFormat="1" applyFont="1" applyFill="1" applyBorder="1" applyAlignment="1">
      <alignment horizontal="right" wrapText="1"/>
    </xf>
    <xf numFmtId="166" fontId="7" fillId="0" borderId="3" xfId="2" applyNumberFormat="1" applyFont="1" applyFill="1" applyBorder="1" applyAlignment="1">
      <alignment horizontal="right" wrapText="1"/>
    </xf>
    <xf numFmtId="166" fontId="7" fillId="0" borderId="0" xfId="2" applyNumberFormat="1" applyFont="1" applyFill="1" applyBorder="1" applyAlignment="1">
      <alignment horizontal="right" wrapText="1"/>
    </xf>
    <xf numFmtId="166" fontId="6" fillId="0" borderId="0" xfId="2" applyNumberFormat="1" applyFont="1" applyFill="1" applyBorder="1" applyAlignment="1">
      <alignment horizontal="right" wrapText="1"/>
    </xf>
    <xf numFmtId="0" fontId="6" fillId="0" borderId="3" xfId="2" applyFont="1" applyFill="1" applyBorder="1" applyAlignment="1">
      <alignment wrapText="1"/>
    </xf>
    <xf numFmtId="0" fontId="6" fillId="0" borderId="3" xfId="2" applyFont="1" applyFill="1" applyBorder="1" applyAlignment="1">
      <alignment horizontal="center" wrapText="1"/>
    </xf>
    <xf numFmtId="0" fontId="6" fillId="0" borderId="4" xfId="2" applyFont="1" applyFill="1" applyBorder="1" applyAlignment="1">
      <alignment horizontal="left" wrapText="1"/>
    </xf>
    <xf numFmtId="0" fontId="6" fillId="0" borderId="4" xfId="2" applyFont="1" applyFill="1" applyBorder="1" applyAlignment="1">
      <alignment horizontal="center" wrapText="1"/>
    </xf>
    <xf numFmtId="166" fontId="6" fillId="0" borderId="4" xfId="2" applyNumberFormat="1" applyFont="1" applyFill="1" applyBorder="1" applyAlignment="1">
      <alignment horizontal="right" wrapText="1"/>
    </xf>
    <xf numFmtId="166" fontId="7" fillId="0" borderId="4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wrapText="1"/>
    </xf>
    <xf numFmtId="0" fontId="8" fillId="0" borderId="0" xfId="2" applyFont="1" applyFill="1"/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right" wrapText="1"/>
    </xf>
    <xf numFmtId="165" fontId="9" fillId="0" borderId="0" xfId="2" applyNumberFormat="1" applyFont="1" applyFill="1"/>
    <xf numFmtId="164" fontId="8" fillId="0" borderId="0" xfId="2" applyNumberFormat="1" applyFont="1" applyFill="1"/>
    <xf numFmtId="0" fontId="7" fillId="0" borderId="0" xfId="2" applyFont="1" applyFill="1" applyBorder="1" applyAlignment="1">
      <alignment horizontal="left" wrapText="1"/>
    </xf>
    <xf numFmtId="166" fontId="9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 wrapText="1"/>
    </xf>
    <xf numFmtId="0" fontId="9" fillId="0" borderId="0" xfId="2" applyFont="1" applyFill="1" applyBorder="1"/>
    <xf numFmtId="0" fontId="6" fillId="0" borderId="0" xfId="2" applyFont="1" applyFill="1" applyBorder="1" applyAlignment="1">
      <alignment vertical="top" wrapText="1"/>
    </xf>
    <xf numFmtId="0" fontId="9" fillId="0" borderId="0" xfId="2" applyFont="1" applyFill="1"/>
    <xf numFmtId="0" fontId="11" fillId="0" borderId="0" xfId="2" applyFont="1" applyFill="1"/>
    <xf numFmtId="0" fontId="7" fillId="0" borderId="0" xfId="3" applyFont="1" applyFill="1"/>
    <xf numFmtId="4" fontId="6" fillId="0" borderId="0" xfId="3" applyNumberFormat="1" applyFont="1" applyFill="1" applyAlignment="1">
      <alignment horizontal="right"/>
    </xf>
    <xf numFmtId="4" fontId="7" fillId="0" borderId="0" xfId="3" applyNumberFormat="1" applyFont="1" applyFill="1" applyAlignment="1">
      <alignment horizontal="right"/>
    </xf>
    <xf numFmtId="0" fontId="12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13" fillId="0" borderId="2" xfId="2" applyFont="1" applyFill="1" applyBorder="1" applyAlignment="1">
      <alignment wrapText="1"/>
    </xf>
    <xf numFmtId="0" fontId="6" fillId="0" borderId="2" xfId="2" applyFont="1" applyFill="1" applyBorder="1" applyAlignment="1">
      <alignment horizontal="center" wrapText="1"/>
    </xf>
    <xf numFmtId="0" fontId="14" fillId="0" borderId="2" xfId="2" applyFont="1" applyBorder="1" applyAlignment="1">
      <alignment horizontal="right" wrapText="1"/>
    </xf>
    <xf numFmtId="0" fontId="15" fillId="0" borderId="2" xfId="2" applyFont="1" applyBorder="1" applyAlignment="1">
      <alignment horizontal="right" wrapText="1"/>
    </xf>
    <xf numFmtId="0" fontId="11" fillId="0" borderId="0" xfId="2" applyFont="1" applyFill="1" applyAlignment="1">
      <alignment wrapText="1"/>
    </xf>
    <xf numFmtId="37" fontId="6" fillId="0" borderId="0" xfId="2" applyNumberFormat="1" applyFont="1" applyFill="1" applyAlignment="1">
      <alignment horizontal="right" wrapText="1"/>
    </xf>
    <xf numFmtId="37" fontId="7" fillId="0" borderId="0" xfId="2" applyNumberFormat="1" applyFont="1" applyFill="1" applyAlignment="1">
      <alignment horizontal="right" wrapText="1"/>
    </xf>
    <xf numFmtId="0" fontId="11" fillId="0" borderId="2" xfId="2" applyFont="1" applyFill="1" applyBorder="1" applyAlignment="1">
      <alignment wrapText="1"/>
    </xf>
    <xf numFmtId="0" fontId="7" fillId="0" borderId="2" xfId="2" applyFont="1" applyFill="1" applyBorder="1" applyAlignment="1">
      <alignment horizontal="center" wrapText="1"/>
    </xf>
    <xf numFmtId="37" fontId="6" fillId="0" borderId="2" xfId="2" applyNumberFormat="1" applyFont="1" applyFill="1" applyBorder="1" applyAlignment="1">
      <alignment horizontal="right" wrapText="1"/>
    </xf>
    <xf numFmtId="37" fontId="7" fillId="0" borderId="2" xfId="2" applyNumberFormat="1" applyFont="1" applyFill="1" applyBorder="1" applyAlignment="1">
      <alignment horizontal="right" wrapText="1"/>
    </xf>
    <xf numFmtId="0" fontId="16" fillId="0" borderId="0" xfId="2" applyFont="1" applyFill="1" applyAlignment="1">
      <alignment wrapText="1"/>
    </xf>
    <xf numFmtId="0" fontId="6" fillId="0" borderId="0" xfId="2" applyFont="1" applyFill="1" applyAlignment="1">
      <alignment horizontal="center" wrapText="1"/>
    </xf>
    <xf numFmtId="0" fontId="11" fillId="0" borderId="5" xfId="2" applyFont="1" applyFill="1" applyBorder="1" applyAlignment="1">
      <alignment wrapText="1"/>
    </xf>
    <xf numFmtId="0" fontId="7" fillId="0" borderId="5" xfId="2" applyFont="1" applyFill="1" applyBorder="1" applyAlignment="1">
      <alignment horizontal="center" wrapText="1"/>
    </xf>
    <xf numFmtId="37" fontId="6" fillId="0" borderId="5" xfId="2" applyNumberFormat="1" applyFont="1" applyFill="1" applyBorder="1" applyAlignment="1">
      <alignment horizontal="right" wrapText="1"/>
    </xf>
    <xf numFmtId="37" fontId="7" fillId="0" borderId="5" xfId="2" applyNumberFormat="1" applyFont="1" applyFill="1" applyBorder="1" applyAlignment="1">
      <alignment horizontal="right" wrapText="1"/>
    </xf>
    <xf numFmtId="0" fontId="16" fillId="0" borderId="0" xfId="2" applyFont="1" applyFill="1" applyAlignment="1">
      <alignment vertical="top" wrapText="1"/>
    </xf>
    <xf numFmtId="0" fontId="7" fillId="0" borderId="0" xfId="2" applyFont="1" applyFill="1" applyAlignment="1">
      <alignment horizontal="center" vertical="top" wrapText="1"/>
    </xf>
    <xf numFmtId="37" fontId="6" fillId="0" borderId="0" xfId="2" applyNumberFormat="1" applyFont="1" applyFill="1" applyAlignment="1">
      <alignment horizontal="right" vertical="top" wrapText="1"/>
    </xf>
    <xf numFmtId="37" fontId="7" fillId="0" borderId="0" xfId="2" applyNumberFormat="1" applyFont="1" applyFill="1" applyAlignment="1">
      <alignment horizontal="right" vertical="top" wrapText="1"/>
    </xf>
    <xf numFmtId="0" fontId="11" fillId="0" borderId="0" xfId="2" applyFont="1" applyFill="1" applyBorder="1" applyAlignment="1">
      <alignment wrapText="1"/>
    </xf>
    <xf numFmtId="37" fontId="6" fillId="0" borderId="0" xfId="2" applyNumberFormat="1" applyFont="1" applyFill="1" applyBorder="1" applyAlignment="1">
      <alignment horizontal="right" wrapText="1"/>
    </xf>
    <xf numFmtId="37" fontId="7" fillId="0" borderId="0" xfId="2" applyNumberFormat="1" applyFont="1" applyFill="1" applyBorder="1" applyAlignment="1">
      <alignment horizontal="right" wrapText="1"/>
    </xf>
    <xf numFmtId="0" fontId="16" fillId="0" borderId="2" xfId="2" applyFont="1" applyFill="1" applyBorder="1" applyAlignment="1">
      <alignment wrapText="1"/>
    </xf>
    <xf numFmtId="0" fontId="1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center" wrapText="1"/>
    </xf>
    <xf numFmtId="37" fontId="16" fillId="0" borderId="0" xfId="2" applyNumberFormat="1" applyFont="1" applyFill="1" applyAlignment="1">
      <alignment horizontal="right" wrapText="1"/>
    </xf>
    <xf numFmtId="37" fontId="11" fillId="0" borderId="0" xfId="2" applyNumberFormat="1" applyFont="1" applyFill="1" applyAlignment="1">
      <alignment horizontal="right" wrapText="1"/>
    </xf>
    <xf numFmtId="0" fontId="13" fillId="0" borderId="0" xfId="2" applyFont="1" applyFill="1" applyBorder="1" applyAlignment="1">
      <alignment wrapText="1"/>
    </xf>
    <xf numFmtId="0" fontId="8" fillId="0" borderId="0" xfId="2" applyFont="1" applyFill="1" applyBorder="1" applyAlignment="1">
      <alignment wrapText="1"/>
    </xf>
    <xf numFmtId="0" fontId="17" fillId="0" borderId="0" xfId="2" applyFont="1" applyFill="1" applyBorder="1" applyAlignment="1">
      <alignment wrapText="1"/>
    </xf>
    <xf numFmtId="0" fontId="18" fillId="0" borderId="0" xfId="2" applyFont="1" applyFill="1" applyBorder="1" applyAlignment="1"/>
    <xf numFmtId="0" fontId="16" fillId="0" borderId="0" xfId="2" applyFont="1" applyFill="1" applyBorder="1" applyAlignment="1">
      <alignment vertical="center" wrapText="1"/>
    </xf>
    <xf numFmtId="0" fontId="18" fillId="0" borderId="0" xfId="2" applyFont="1" applyFill="1" applyBorder="1"/>
    <xf numFmtId="0" fontId="11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/>
    </xf>
    <xf numFmtId="0" fontId="16" fillId="0" borderId="0" xfId="2" applyFont="1" applyFill="1"/>
    <xf numFmtId="9" fontId="16" fillId="0" borderId="0" xfId="6" applyFont="1" applyFill="1" applyAlignment="1">
      <alignment horizontal="right" wrapText="1"/>
    </xf>
    <xf numFmtId="0" fontId="13" fillId="0" borderId="2" xfId="2" applyFont="1" applyFill="1" applyBorder="1" applyAlignment="1"/>
    <xf numFmtId="0" fontId="8" fillId="0" borderId="2" xfId="2" applyFont="1" applyFill="1" applyBorder="1" applyAlignment="1">
      <alignment horizontal="center"/>
    </xf>
    <xf numFmtId="37" fontId="17" fillId="0" borderId="2" xfId="2" applyNumberFormat="1" applyFont="1" applyFill="1" applyBorder="1" applyAlignment="1">
      <alignment horizontal="right"/>
    </xf>
    <xf numFmtId="37" fontId="13" fillId="0" borderId="2" xfId="2" applyNumberFormat="1" applyFont="1" applyFill="1" applyBorder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9" applyFont="1"/>
    <xf numFmtId="0" fontId="19" fillId="0" borderId="0" xfId="4" applyFont="1" applyAlignment="1">
      <alignment horizontal="center" vertical="center" wrapText="1"/>
    </xf>
    <xf numFmtId="0" fontId="13" fillId="0" borderId="2" xfId="9" applyFont="1" applyBorder="1" applyAlignment="1">
      <alignment wrapText="1"/>
    </xf>
    <xf numFmtId="0" fontId="11" fillId="0" borderId="0" xfId="9" applyFont="1" applyAlignment="1">
      <alignment wrapText="1"/>
    </xf>
    <xf numFmtId="0" fontId="16" fillId="0" borderId="0" xfId="9" applyFont="1" applyAlignment="1">
      <alignment wrapText="1"/>
    </xf>
    <xf numFmtId="0" fontId="16" fillId="0" borderId="3" xfId="9" applyFont="1" applyBorder="1" applyAlignment="1">
      <alignment wrapText="1"/>
    </xf>
    <xf numFmtId="166" fontId="16" fillId="0" borderId="3" xfId="9" applyNumberFormat="1" applyFont="1" applyBorder="1" applyAlignment="1">
      <alignment horizontal="right" wrapText="1"/>
    </xf>
    <xf numFmtId="0" fontId="16" fillId="0" borderId="2" xfId="9" applyFont="1" applyBorder="1" applyAlignment="1">
      <alignment wrapText="1"/>
    </xf>
    <xf numFmtId="0" fontId="13" fillId="0" borderId="0" xfId="9" applyFont="1" applyAlignment="1">
      <alignment wrapText="1"/>
    </xf>
    <xf numFmtId="0" fontId="11" fillId="0" borderId="0" xfId="9" applyFont="1" applyAlignment="1">
      <alignment horizontal="left" wrapText="1"/>
    </xf>
    <xf numFmtId="0" fontId="16" fillId="0" borderId="0" xfId="9" applyFont="1" applyAlignment="1">
      <alignment vertical="center" wrapText="1"/>
    </xf>
    <xf numFmtId="0" fontId="16" fillId="0" borderId="0" xfId="9" applyFont="1" applyAlignment="1">
      <alignment vertical="top" wrapText="1"/>
    </xf>
    <xf numFmtId="0" fontId="16" fillId="0" borderId="0" xfId="9" applyFont="1" applyAlignment="1">
      <alignment vertical="top"/>
    </xf>
    <xf numFmtId="0" fontId="21" fillId="0" borderId="0" xfId="9" applyFont="1"/>
    <xf numFmtId="0" fontId="7" fillId="0" borderId="0" xfId="4" applyFont="1"/>
    <xf numFmtId="0" fontId="7" fillId="0" borderId="0" xfId="4" applyFont="1" applyAlignment="1">
      <alignment horizontal="center"/>
    </xf>
    <xf numFmtId="167" fontId="7" fillId="0" borderId="0" xfId="11" applyFont="1" applyFill="1"/>
    <xf numFmtId="0" fontId="6" fillId="0" borderId="0" xfId="4" applyFont="1" applyAlignment="1">
      <alignment horizontal="center"/>
    </xf>
    <xf numFmtId="0" fontId="13" fillId="0" borderId="5" xfId="9" applyFont="1" applyBorder="1" applyAlignment="1">
      <alignment wrapText="1"/>
    </xf>
    <xf numFmtId="0" fontId="16" fillId="0" borderId="5" xfId="9" applyFont="1" applyBorder="1" applyAlignment="1">
      <alignment horizontal="right" wrapText="1"/>
    </xf>
    <xf numFmtId="0" fontId="16" fillId="0" borderId="5" xfId="9" applyFont="1" applyBorder="1" applyAlignment="1">
      <alignment horizontal="center" wrapText="1"/>
    </xf>
    <xf numFmtId="3" fontId="16" fillId="0" borderId="6" xfId="9" applyNumberFormat="1" applyFont="1" applyBorder="1" applyAlignment="1">
      <alignment horizontal="right" wrapText="1"/>
    </xf>
    <xf numFmtId="0" fontId="16" fillId="0" borderId="6" xfId="9" applyFont="1" applyBorder="1" applyAlignment="1">
      <alignment horizontal="right" wrapText="1"/>
    </xf>
    <xf numFmtId="3" fontId="16" fillId="0" borderId="0" xfId="9" applyNumberFormat="1" applyFont="1" applyAlignment="1">
      <alignment horizontal="right" wrapText="1"/>
    </xf>
    <xf numFmtId="0" fontId="16" fillId="0" borderId="0" xfId="9" applyFont="1" applyAlignment="1">
      <alignment horizontal="right" wrapText="1"/>
    </xf>
    <xf numFmtId="166" fontId="11" fillId="0" borderId="0" xfId="9" applyNumberFormat="1" applyFont="1" applyAlignment="1">
      <alignment horizontal="center" wrapText="1"/>
    </xf>
    <xf numFmtId="166" fontId="16" fillId="0" borderId="2" xfId="9" applyNumberFormat="1" applyFont="1" applyBorder="1" applyAlignment="1">
      <alignment horizontal="right" wrapText="1"/>
    </xf>
    <xf numFmtId="3" fontId="16" fillId="0" borderId="2" xfId="9" applyNumberFormat="1" applyFont="1" applyBorder="1" applyAlignment="1">
      <alignment horizontal="right" wrapText="1"/>
    </xf>
    <xf numFmtId="0" fontId="22" fillId="0" borderId="0" xfId="9" applyFont="1"/>
    <xf numFmtId="166" fontId="11" fillId="0" borderId="0" xfId="9" applyNumberFormat="1" applyFont="1" applyAlignment="1">
      <alignment horizontal="right" wrapText="1"/>
    </xf>
    <xf numFmtId="166" fontId="22" fillId="0" borderId="0" xfId="9" applyNumberFormat="1" applyFont="1"/>
    <xf numFmtId="166" fontId="6" fillId="0" borderId="2" xfId="9" applyNumberFormat="1" applyFont="1" applyBorder="1" applyAlignment="1">
      <alignment horizontal="right" wrapText="1"/>
    </xf>
    <xf numFmtId="0" fontId="11" fillId="0" borderId="2" xfId="9" applyFont="1" applyBorder="1" applyAlignment="1">
      <alignment wrapText="1"/>
    </xf>
    <xf numFmtId="166" fontId="11" fillId="0" borderId="2" xfId="9" applyNumberFormat="1" applyFont="1" applyBorder="1" applyAlignment="1">
      <alignment horizontal="right" wrapText="1"/>
    </xf>
    <xf numFmtId="166" fontId="11" fillId="0" borderId="2" xfId="11" applyNumberFormat="1" applyFont="1" applyFill="1" applyBorder="1" applyAlignment="1">
      <alignment horizontal="right" wrapText="1"/>
    </xf>
    <xf numFmtId="166" fontId="7" fillId="0" borderId="2" xfId="9" applyNumberFormat="1" applyFont="1" applyBorder="1" applyAlignment="1">
      <alignment horizontal="right" wrapText="1"/>
    </xf>
    <xf numFmtId="0" fontId="11" fillId="0" borderId="0" xfId="9" applyFont="1" applyAlignment="1">
      <alignment horizontal="center" wrapText="1"/>
    </xf>
    <xf numFmtId="3" fontId="23" fillId="0" borderId="0" xfId="9" applyNumberFormat="1" applyFont="1" applyAlignment="1">
      <alignment horizontal="right" wrapText="1"/>
    </xf>
    <xf numFmtId="0" fontId="24" fillId="0" borderId="0" xfId="9" applyFont="1"/>
    <xf numFmtId="0" fontId="25" fillId="0" borderId="0" xfId="9" applyFont="1"/>
    <xf numFmtId="0" fontId="6" fillId="0" borderId="0" xfId="1" applyFont="1" applyAlignment="1"/>
    <xf numFmtId="0" fontId="21" fillId="0" borderId="0" xfId="9" applyFont="1" applyAlignment="1"/>
    <xf numFmtId="166" fontId="7" fillId="0" borderId="0" xfId="2" applyNumberFormat="1" applyFont="1" applyAlignment="1">
      <alignment horizontal="right" wrapText="1"/>
    </xf>
    <xf numFmtId="169" fontId="11" fillId="0" borderId="0" xfId="12" applyNumberFormat="1" applyFont="1" applyFill="1"/>
    <xf numFmtId="168" fontId="9" fillId="0" borderId="0" xfId="2" applyNumberFormat="1" applyFont="1" applyFill="1"/>
    <xf numFmtId="169" fontId="11" fillId="0" borderId="0" xfId="12" applyNumberFormat="1" applyFont="1"/>
    <xf numFmtId="169" fontId="19" fillId="0" borderId="0" xfId="12" applyNumberFormat="1" applyFont="1" applyAlignment="1">
      <alignment horizontal="center" vertical="center" wrapText="1"/>
    </xf>
    <xf numFmtId="169" fontId="6" fillId="0" borderId="0" xfId="12" applyNumberFormat="1" applyFont="1" applyAlignment="1"/>
    <xf numFmtId="169" fontId="14" fillId="0" borderId="2" xfId="12" applyNumberFormat="1" applyFont="1" applyBorder="1" applyAlignment="1">
      <alignment horizontal="right" vertical="top" wrapText="1"/>
    </xf>
    <xf numFmtId="169" fontId="14" fillId="0" borderId="0" xfId="12" applyNumberFormat="1" applyFont="1" applyAlignment="1">
      <alignment horizontal="right" wrapText="1"/>
    </xf>
    <xf numFmtId="169" fontId="16" fillId="0" borderId="0" xfId="12" applyNumberFormat="1" applyFont="1" applyAlignment="1">
      <alignment wrapText="1"/>
    </xf>
    <xf numFmtId="169" fontId="16" fillId="0" borderId="0" xfId="12" applyNumberFormat="1" applyFont="1" applyAlignment="1">
      <alignment horizontal="right" wrapText="1"/>
    </xf>
    <xf numFmtId="169" fontId="6" fillId="0" borderId="0" xfId="12" applyNumberFormat="1" applyFont="1" applyAlignment="1">
      <alignment horizontal="right" wrapText="1"/>
    </xf>
    <xf numFmtId="169" fontId="7" fillId="0" borderId="0" xfId="12" applyNumberFormat="1" applyFont="1" applyAlignment="1">
      <alignment horizontal="right" wrapText="1"/>
    </xf>
    <xf numFmtId="169" fontId="16" fillId="0" borderId="3" xfId="12" applyNumberFormat="1" applyFont="1" applyBorder="1" applyAlignment="1">
      <alignment horizontal="right" wrapText="1"/>
    </xf>
    <xf numFmtId="169" fontId="6" fillId="0" borderId="0" xfId="12" applyNumberFormat="1" applyFont="1" applyAlignment="1">
      <alignment horizontal="center" wrapText="1"/>
    </xf>
    <xf numFmtId="169" fontId="7" fillId="0" borderId="0" xfId="12" applyNumberFormat="1" applyFont="1" applyBorder="1" applyAlignment="1">
      <alignment horizontal="center" wrapText="1"/>
    </xf>
    <xf numFmtId="169" fontId="16" fillId="0" borderId="0" xfId="12" applyNumberFormat="1" applyFont="1" applyAlignment="1">
      <alignment horizontal="center" wrapText="1"/>
    </xf>
    <xf numFmtId="169" fontId="27" fillId="0" borderId="0" xfId="12" applyNumberFormat="1" applyFont="1" applyAlignment="1">
      <alignment horizontal="right" wrapText="1"/>
    </xf>
    <xf numFmtId="169" fontId="20" fillId="0" borderId="0" xfId="12" applyNumberFormat="1" applyFont="1" applyAlignment="1">
      <alignment horizontal="right" wrapText="1"/>
    </xf>
    <xf numFmtId="169" fontId="13" fillId="0" borderId="0" xfId="12" applyNumberFormat="1" applyFont="1" applyAlignment="1">
      <alignment wrapText="1"/>
    </xf>
    <xf numFmtId="169" fontId="11" fillId="0" borderId="0" xfId="12" applyNumberFormat="1" applyFont="1" applyAlignment="1">
      <alignment horizontal="left" wrapText="1"/>
    </xf>
    <xf numFmtId="169" fontId="11" fillId="0" borderId="0" xfId="12" applyNumberFormat="1" applyFont="1" applyAlignment="1">
      <alignment wrapText="1"/>
    </xf>
    <xf numFmtId="169" fontId="16" fillId="0" borderId="0" xfId="12" applyNumberFormat="1" applyFont="1" applyAlignment="1">
      <alignment vertical="center" wrapText="1"/>
    </xf>
    <xf numFmtId="169" fontId="16" fillId="0" borderId="0" xfId="12" applyNumberFormat="1" applyFont="1" applyAlignment="1">
      <alignment vertical="top"/>
    </xf>
    <xf numFmtId="169" fontId="14" fillId="0" borderId="0" xfId="12" applyNumberFormat="1" applyFont="1" applyBorder="1" applyAlignment="1">
      <alignment horizontal="right" wrapText="1"/>
    </xf>
    <xf numFmtId="169" fontId="16" fillId="0" borderId="0" xfId="12" applyNumberFormat="1" applyFont="1" applyBorder="1" applyAlignment="1">
      <alignment horizontal="right" wrapText="1"/>
    </xf>
    <xf numFmtId="169" fontId="6" fillId="0" borderId="0" xfId="12" applyNumberFormat="1" applyFont="1" applyBorder="1" applyAlignment="1">
      <alignment horizontal="right" wrapText="1"/>
    </xf>
    <xf numFmtId="169" fontId="7" fillId="0" borderId="0" xfId="12" applyNumberFormat="1" applyFont="1" applyBorder="1" applyAlignment="1">
      <alignment horizontal="right" wrapText="1"/>
    </xf>
    <xf numFmtId="166" fontId="6" fillId="0" borderId="0" xfId="2" applyNumberFormat="1" applyFont="1" applyAlignment="1">
      <alignment horizontal="right" wrapText="1"/>
    </xf>
    <xf numFmtId="169" fontId="7" fillId="3" borderId="0" xfId="12" applyNumberFormat="1" applyFont="1" applyFill="1" applyBorder="1" applyAlignment="1">
      <alignment horizontal="right" vertical="center"/>
    </xf>
    <xf numFmtId="169" fontId="6" fillId="2" borderId="2" xfId="12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left"/>
    </xf>
    <xf numFmtId="0" fontId="7" fillId="0" borderId="0" xfId="1" applyFont="1" applyFill="1" applyAlignment="1">
      <alignment horizontal="left"/>
    </xf>
    <xf numFmtId="0" fontId="8" fillId="0" borderId="1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169" fontId="10" fillId="0" borderId="0" xfId="12" applyNumberFormat="1" applyFont="1" applyAlignment="1">
      <alignment horizontal="center" vertical="center"/>
    </xf>
    <xf numFmtId="0" fontId="6" fillId="0" borderId="0" xfId="1" applyFont="1" applyAlignment="1">
      <alignment horizontal="left"/>
    </xf>
    <xf numFmtId="169" fontId="12" fillId="0" borderId="2" xfId="12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4" applyFont="1" applyAlignment="1">
      <alignment horizontal="left"/>
    </xf>
    <xf numFmtId="0" fontId="21" fillId="0" borderId="0" xfId="9" applyFont="1" applyAlignment="1">
      <alignment horizontal="left"/>
    </xf>
  </cellXfs>
  <cellStyles count="13">
    <cellStyle name="Обычный" xfId="0" builtinId="0"/>
    <cellStyle name="Обычный 17" xfId="1" xr:uid="{00000000-0005-0000-0000-000003000000}"/>
    <cellStyle name="Обычный 2" xfId="2" xr:uid="{00000000-0005-0000-0000-000004000000}"/>
    <cellStyle name="Обычный 2 2" xfId="7" xr:uid="{3079050E-CB56-49CD-BFF2-C3BF8913C748}"/>
    <cellStyle name="Обычный 2 3" xfId="9" xr:uid="{E805145D-5038-4AF2-9BE5-F127C2B91E6E}"/>
    <cellStyle name="Обычный 21" xfId="4" xr:uid="{00000000-0005-0000-0000-000005000000}"/>
    <cellStyle name="Обычный 3 2 2" xfId="3" xr:uid="{00000000-0005-0000-0000-000006000000}"/>
    <cellStyle name="Процентный" xfId="6" builtinId="5"/>
    <cellStyle name="Финансовый" xfId="12" builtinId="3"/>
    <cellStyle name="Финансовый 2" xfId="5" xr:uid="{00000000-0005-0000-0000-00000B000000}"/>
    <cellStyle name="Финансовый 2 2" xfId="8" xr:uid="{194BD251-1D95-4148-98A5-10449FE34C94}"/>
    <cellStyle name="Финансовый 2 3" xfId="11" xr:uid="{FC301393-E7B2-4720-827D-4FF7EEE33725}"/>
    <cellStyle name="Финансовый 3" xfId="10" xr:uid="{FD82B139-DAD8-4AE9-8FFF-5705BF76C67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ytenova/AppData/Local/Microsoft/Windows/INetCache/Content.Outlook/XSNAO65W/KASE_1&#1082;&#1074;.2023_&#1088;&#1072;&#1089;&#1082;&#1088;&#1099;&#1090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ОПиУ"/>
      <sheetName val="ОДДС "/>
      <sheetName val="ОИК "/>
      <sheetName val="раскрытия ББ"/>
      <sheetName val="раскрытия ОПУ"/>
      <sheetName val="ОДДС"/>
      <sheetName val="Бух.баланс"/>
      <sheetName val="ОПУ"/>
      <sheetName val="ОИК"/>
    </sheetNames>
    <sheetDataSet>
      <sheetData sheetId="0">
        <row r="1">
          <cell r="A1" t="str">
            <v xml:space="preserve">АО "Phystech II" </v>
          </cell>
        </row>
        <row r="31">
          <cell r="C31">
            <v>-12825448.73373</v>
          </cell>
        </row>
      </sheetData>
      <sheetData sheetId="1">
        <row r="4">
          <cell r="A4" t="str">
            <v>За 1 квартал 2023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zoomScaleNormal="100" workbookViewId="0">
      <selection activeCell="C49" sqref="C49"/>
    </sheetView>
  </sheetViews>
  <sheetFormatPr defaultColWidth="9.1796875" defaultRowHeight="13.5" x14ac:dyDescent="0.35"/>
  <cols>
    <col min="1" max="1" width="39.54296875" style="3" customWidth="1"/>
    <col min="2" max="2" width="15.54296875" style="3" customWidth="1"/>
    <col min="3" max="3" width="18.54296875" style="39" customWidth="1"/>
    <col min="4" max="4" width="20.453125" style="29" customWidth="1"/>
    <col min="5" max="16384" width="9.1796875" style="3"/>
  </cols>
  <sheetData>
    <row r="1" spans="1:4" ht="13" x14ac:dyDescent="0.3">
      <c r="A1" s="1" t="s">
        <v>51</v>
      </c>
      <c r="B1" s="1"/>
      <c r="C1" s="1"/>
      <c r="D1" s="2"/>
    </row>
    <row r="2" spans="1:4" ht="13" x14ac:dyDescent="0.3">
      <c r="A2" s="1"/>
      <c r="B2" s="1"/>
      <c r="C2" s="1"/>
      <c r="D2" s="4"/>
    </row>
    <row r="3" spans="1:4" ht="13" x14ac:dyDescent="0.3">
      <c r="A3" s="163" t="s">
        <v>13</v>
      </c>
      <c r="B3" s="163"/>
      <c r="C3" s="163"/>
      <c r="D3" s="163"/>
    </row>
    <row r="4" spans="1:4" ht="13" x14ac:dyDescent="0.3">
      <c r="A4" s="164" t="s">
        <v>93</v>
      </c>
      <c r="B4" s="164"/>
      <c r="C4" s="164"/>
      <c r="D4" s="164"/>
    </row>
    <row r="6" spans="1:4" ht="13" x14ac:dyDescent="0.3">
      <c r="A6" s="165" t="s">
        <v>14</v>
      </c>
      <c r="B6" s="167" t="s">
        <v>15</v>
      </c>
      <c r="C6" s="5" t="s">
        <v>94</v>
      </c>
      <c r="D6" s="6" t="s">
        <v>52</v>
      </c>
    </row>
    <row r="7" spans="1:4" x14ac:dyDescent="0.3">
      <c r="A7" s="166"/>
      <c r="B7" s="168"/>
      <c r="C7" s="7" t="s">
        <v>16</v>
      </c>
      <c r="D7" s="8" t="s">
        <v>16</v>
      </c>
    </row>
    <row r="8" spans="1:4" ht="13" x14ac:dyDescent="0.3">
      <c r="A8" s="9" t="s">
        <v>17</v>
      </c>
      <c r="B8" s="10"/>
      <c r="C8" s="11"/>
      <c r="D8" s="12"/>
    </row>
    <row r="9" spans="1:4" ht="13" x14ac:dyDescent="0.3">
      <c r="A9" s="9" t="s">
        <v>18</v>
      </c>
      <c r="B9" s="10"/>
      <c r="C9" s="11"/>
      <c r="D9" s="12"/>
    </row>
    <row r="10" spans="1:4" ht="13" x14ac:dyDescent="0.3">
      <c r="A10" s="13" t="s">
        <v>2</v>
      </c>
      <c r="B10" s="10">
        <v>5</v>
      </c>
      <c r="C10" s="11">
        <v>21954332.91663</v>
      </c>
      <c r="D10" s="12">
        <v>22238484.492030002</v>
      </c>
    </row>
    <row r="11" spans="1:4" ht="13" x14ac:dyDescent="0.3">
      <c r="A11" s="13" t="s">
        <v>3</v>
      </c>
      <c r="B11" s="10">
        <v>6</v>
      </c>
      <c r="C11" s="11">
        <v>1112871.26767</v>
      </c>
      <c r="D11" s="12">
        <v>1106432.4166400002</v>
      </c>
    </row>
    <row r="12" spans="1:4" ht="13" x14ac:dyDescent="0.3">
      <c r="A12" s="13" t="s">
        <v>19</v>
      </c>
      <c r="B12" s="10"/>
      <c r="C12" s="11">
        <v>1141640.5824600002</v>
      </c>
      <c r="D12" s="12">
        <v>1100969</v>
      </c>
    </row>
    <row r="13" spans="1:4" ht="26" x14ac:dyDescent="0.3">
      <c r="A13" s="14" t="s">
        <v>20</v>
      </c>
      <c r="B13" s="15">
        <v>7</v>
      </c>
      <c r="C13" s="11">
        <v>256644.11669</v>
      </c>
      <c r="D13" s="12">
        <v>256644.11669</v>
      </c>
    </row>
    <row r="14" spans="1:4" ht="13" x14ac:dyDescent="0.3">
      <c r="A14" s="13" t="s">
        <v>4</v>
      </c>
      <c r="B14" s="10"/>
      <c r="C14" s="11">
        <v>69047.603419999999</v>
      </c>
      <c r="D14" s="12">
        <v>17056.83438</v>
      </c>
    </row>
    <row r="15" spans="1:4" ht="13" x14ac:dyDescent="0.3">
      <c r="A15" s="16"/>
      <c r="B15" s="17"/>
      <c r="C15" s="18">
        <v>24534536.486869998</v>
      </c>
      <c r="D15" s="19">
        <v>24719585.85974</v>
      </c>
    </row>
    <row r="16" spans="1:4" ht="13" x14ac:dyDescent="0.3">
      <c r="A16" s="9" t="s">
        <v>21</v>
      </c>
      <c r="B16" s="10"/>
      <c r="C16" s="11"/>
      <c r="D16" s="12"/>
    </row>
    <row r="17" spans="1:4" ht="13" x14ac:dyDescent="0.3">
      <c r="A17" s="13" t="s">
        <v>22</v>
      </c>
      <c r="B17" s="10">
        <v>8</v>
      </c>
      <c r="C17" s="11">
        <v>454020.38032</v>
      </c>
      <c r="D17" s="12">
        <v>31634.67815</v>
      </c>
    </row>
    <row r="18" spans="1:4" ht="13" x14ac:dyDescent="0.3">
      <c r="A18" s="13" t="s">
        <v>23</v>
      </c>
      <c r="B18" s="10">
        <v>9</v>
      </c>
      <c r="C18" s="11">
        <v>272218.57216000004</v>
      </c>
      <c r="D18" s="12">
        <v>222221.36368000001</v>
      </c>
    </row>
    <row r="19" spans="1:4" ht="13" x14ac:dyDescent="0.3">
      <c r="A19" s="13" t="s">
        <v>0</v>
      </c>
      <c r="B19" s="10"/>
      <c r="C19" s="11">
        <v>134678.40922</v>
      </c>
      <c r="D19" s="12">
        <v>61914</v>
      </c>
    </row>
    <row r="20" spans="1:4" ht="13" x14ac:dyDescent="0.3">
      <c r="A20" s="13" t="s">
        <v>19</v>
      </c>
      <c r="B20" s="10"/>
      <c r="C20" s="160">
        <v>324000</v>
      </c>
      <c r="D20" s="133">
        <v>555987</v>
      </c>
    </row>
    <row r="21" spans="1:4" ht="13" x14ac:dyDescent="0.3">
      <c r="A21" s="13" t="s">
        <v>1</v>
      </c>
      <c r="B21" s="10">
        <v>11</v>
      </c>
      <c r="C21" s="11">
        <v>262205.70681</v>
      </c>
      <c r="D21" s="12">
        <v>205586.71294000003</v>
      </c>
    </row>
    <row r="22" spans="1:4" ht="13" x14ac:dyDescent="0.3">
      <c r="A22" s="14" t="s">
        <v>24</v>
      </c>
      <c r="B22" s="15">
        <v>10</v>
      </c>
      <c r="C22" s="11">
        <v>138750.62993</v>
      </c>
      <c r="D22" s="12">
        <v>7675.36607</v>
      </c>
    </row>
    <row r="23" spans="1:4" ht="13" x14ac:dyDescent="0.3">
      <c r="A23" s="22"/>
      <c r="B23" s="23"/>
      <c r="C23" s="18">
        <v>1585873.6984400002</v>
      </c>
      <c r="D23" s="19">
        <v>1085019.12084</v>
      </c>
    </row>
    <row r="24" spans="1:4" thickBot="1" x14ac:dyDescent="0.35">
      <c r="A24" s="24" t="s">
        <v>25</v>
      </c>
      <c r="B24" s="25"/>
      <c r="C24" s="26">
        <v>26120410.185309999</v>
      </c>
      <c r="D24" s="27">
        <v>25804604.980580002</v>
      </c>
    </row>
    <row r="25" spans="1:4" ht="13" x14ac:dyDescent="0.3">
      <c r="A25" s="9" t="s">
        <v>26</v>
      </c>
      <c r="B25" s="10"/>
      <c r="C25" s="11"/>
      <c r="D25" s="12"/>
    </row>
    <row r="26" spans="1:4" ht="13" x14ac:dyDescent="0.3">
      <c r="A26" s="9" t="s">
        <v>27</v>
      </c>
      <c r="B26" s="10"/>
      <c r="C26" s="11"/>
      <c r="D26" s="12"/>
    </row>
    <row r="27" spans="1:4" ht="13" x14ac:dyDescent="0.3">
      <c r="A27" s="13" t="s">
        <v>28</v>
      </c>
      <c r="B27" s="10">
        <v>12</v>
      </c>
      <c r="C27" s="11">
        <v>13749100</v>
      </c>
      <c r="D27" s="12">
        <v>13749100</v>
      </c>
    </row>
    <row r="28" spans="1:4" ht="13" x14ac:dyDescent="0.3">
      <c r="A28" s="14" t="s">
        <v>29</v>
      </c>
      <c r="B28" s="15"/>
      <c r="C28" s="11">
        <v>8372778.6990699992</v>
      </c>
      <c r="D28" s="12">
        <v>7712865.7904900005</v>
      </c>
    </row>
    <row r="29" spans="1:4" ht="13" x14ac:dyDescent="0.3">
      <c r="A29" s="22"/>
      <c r="B29" s="23"/>
      <c r="C29" s="18">
        <v>22121878.699069999</v>
      </c>
      <c r="D29" s="19">
        <v>21461965.790490001</v>
      </c>
    </row>
    <row r="30" spans="1:4" ht="12.75" customHeight="1" x14ac:dyDescent="0.3">
      <c r="A30" s="9" t="s">
        <v>30</v>
      </c>
      <c r="B30" s="10"/>
      <c r="C30" s="11"/>
      <c r="D30" s="12"/>
    </row>
    <row r="31" spans="1:4" ht="13" x14ac:dyDescent="0.3">
      <c r="A31" s="13" t="s">
        <v>7</v>
      </c>
      <c r="B31" s="10"/>
      <c r="C31" s="11">
        <v>346602</v>
      </c>
      <c r="D31" s="12">
        <v>346602</v>
      </c>
    </row>
    <row r="32" spans="1:4" ht="13" x14ac:dyDescent="0.3">
      <c r="A32" s="14" t="s">
        <v>8</v>
      </c>
      <c r="B32" s="15"/>
      <c r="C32" s="11">
        <v>3161626.9258599998</v>
      </c>
      <c r="D32" s="12">
        <v>3045857.9258599998</v>
      </c>
    </row>
    <row r="33" spans="1:4" ht="13" x14ac:dyDescent="0.3">
      <c r="A33" s="22"/>
      <c r="B33" s="23"/>
      <c r="C33" s="18">
        <v>3508228.9258599998</v>
      </c>
      <c r="D33" s="19">
        <v>3392459.9258599998</v>
      </c>
    </row>
    <row r="34" spans="1:4" ht="13" x14ac:dyDescent="0.3">
      <c r="A34" s="28" t="s">
        <v>31</v>
      </c>
      <c r="B34" s="15"/>
      <c r="C34" s="21"/>
      <c r="D34" s="20"/>
    </row>
    <row r="35" spans="1:4" ht="13" x14ac:dyDescent="0.3">
      <c r="A35" s="13" t="s">
        <v>5</v>
      </c>
      <c r="B35" s="10"/>
      <c r="C35" s="11">
        <v>34453.292910000004</v>
      </c>
      <c r="D35" s="12">
        <v>106114</v>
      </c>
    </row>
    <row r="36" spans="1:4" s="29" customFormat="1" ht="13" x14ac:dyDescent="0.3">
      <c r="A36" s="13" t="s">
        <v>6</v>
      </c>
      <c r="B36" s="10"/>
      <c r="C36" s="11">
        <v>53384.474000000002</v>
      </c>
      <c r="D36" s="12">
        <v>53384.474000000002</v>
      </c>
    </row>
    <row r="37" spans="1:4" s="29" customFormat="1" ht="13" x14ac:dyDescent="0.3">
      <c r="A37" s="13" t="s">
        <v>32</v>
      </c>
      <c r="B37" s="10">
        <v>13</v>
      </c>
      <c r="C37" s="11">
        <v>285321.90362</v>
      </c>
      <c r="D37" s="12">
        <v>521691.70192999998</v>
      </c>
    </row>
    <row r="38" spans="1:4" s="29" customFormat="1" ht="13" x14ac:dyDescent="0.3">
      <c r="A38" s="13" t="s">
        <v>33</v>
      </c>
      <c r="B38" s="10"/>
      <c r="C38" s="11">
        <v>50106.652260000003</v>
      </c>
      <c r="D38" s="12">
        <v>24803</v>
      </c>
    </row>
    <row r="39" spans="1:4" s="29" customFormat="1" ht="13" x14ac:dyDescent="0.3">
      <c r="A39" s="13" t="s">
        <v>34</v>
      </c>
      <c r="B39" s="10"/>
      <c r="C39" s="11">
        <v>67036.237590000004</v>
      </c>
      <c r="D39" s="12">
        <v>244186.18132</v>
      </c>
    </row>
    <row r="40" spans="1:4" s="29" customFormat="1" ht="13" x14ac:dyDescent="0.3">
      <c r="A40" s="22"/>
      <c r="B40" s="23"/>
      <c r="C40" s="18">
        <v>490302.56038000004</v>
      </c>
      <c r="D40" s="19">
        <v>950179.35724999988</v>
      </c>
    </row>
    <row r="41" spans="1:4" s="29" customFormat="1" ht="13" x14ac:dyDescent="0.3">
      <c r="A41" s="22"/>
      <c r="B41" s="23"/>
      <c r="C41" s="18">
        <v>3998531.48624</v>
      </c>
      <c r="D41" s="19">
        <v>4342639.2831100002</v>
      </c>
    </row>
    <row r="42" spans="1:4" s="29" customFormat="1" thickBot="1" x14ac:dyDescent="0.35">
      <c r="A42" s="24" t="s">
        <v>35</v>
      </c>
      <c r="B42" s="25"/>
      <c r="C42" s="26">
        <v>26120410.185309999</v>
      </c>
      <c r="D42" s="27">
        <v>25804605.073600002</v>
      </c>
    </row>
    <row r="43" spans="1:4" s="29" customFormat="1" ht="20" customHeight="1" x14ac:dyDescent="0.3">
      <c r="A43" s="169" t="s">
        <v>55</v>
      </c>
      <c r="B43" s="169"/>
      <c r="C43" s="30">
        <v>1528027.829559753</v>
      </c>
      <c r="D43" s="31">
        <v>1480499.3258344184</v>
      </c>
    </row>
    <row r="44" spans="1:4" x14ac:dyDescent="0.35">
      <c r="C44" s="32"/>
      <c r="D44" s="135"/>
    </row>
    <row r="45" spans="1:4" x14ac:dyDescent="0.35">
      <c r="C45" s="32"/>
      <c r="D45" s="32"/>
    </row>
    <row r="46" spans="1:4" x14ac:dyDescent="0.35">
      <c r="C46" s="32"/>
      <c r="D46" s="32"/>
    </row>
    <row r="47" spans="1:4" x14ac:dyDescent="0.35">
      <c r="C47" s="32"/>
      <c r="D47" s="32"/>
    </row>
    <row r="48" spans="1:4" x14ac:dyDescent="0.35">
      <c r="C48" s="32"/>
      <c r="D48" s="32"/>
    </row>
    <row r="49" spans="1:4" x14ac:dyDescent="0.35">
      <c r="C49" s="32"/>
      <c r="D49" s="33"/>
    </row>
    <row r="50" spans="1:4" x14ac:dyDescent="0.35">
      <c r="A50" s="14" t="s">
        <v>36</v>
      </c>
      <c r="B50" s="34"/>
      <c r="C50" s="35"/>
      <c r="D50" s="28" t="s">
        <v>37</v>
      </c>
    </row>
    <row r="51" spans="1:4" x14ac:dyDescent="0.35">
      <c r="A51" s="36" t="s">
        <v>38</v>
      </c>
      <c r="B51" s="36"/>
      <c r="C51" s="37"/>
      <c r="D51" s="36" t="s">
        <v>39</v>
      </c>
    </row>
    <row r="52" spans="1:4" x14ac:dyDescent="0.35">
      <c r="A52" s="38" t="s">
        <v>40</v>
      </c>
      <c r="B52" s="36"/>
      <c r="C52" s="37"/>
      <c r="D52" s="38" t="s">
        <v>9</v>
      </c>
    </row>
    <row r="56" spans="1:4" x14ac:dyDescent="0.35">
      <c r="D56" s="3"/>
    </row>
  </sheetData>
  <mergeCells count="5">
    <mergeCell ref="A3:D3"/>
    <mergeCell ref="A4:D4"/>
    <mergeCell ref="A6:A7"/>
    <mergeCell ref="B6:B7"/>
    <mergeCell ref="A43:B4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8"/>
  <sheetViews>
    <sheetView workbookViewId="0">
      <selection activeCell="A39" sqref="A39"/>
    </sheetView>
  </sheetViews>
  <sheetFormatPr defaultColWidth="9.1796875" defaultRowHeight="13" x14ac:dyDescent="0.3"/>
  <cols>
    <col min="1" max="1" width="34.81640625" style="40" customWidth="1"/>
    <col min="2" max="2" width="15.54296875" style="3" customWidth="1"/>
    <col min="3" max="3" width="16.81640625" style="84" customWidth="1"/>
    <col min="4" max="4" width="16.81640625" style="40" customWidth="1"/>
    <col min="5" max="16384" width="9.1796875" style="40"/>
  </cols>
  <sheetData>
    <row r="1" spans="1:4" x14ac:dyDescent="0.3">
      <c r="A1" s="1" t="s">
        <v>51</v>
      </c>
      <c r="B1" s="170"/>
      <c r="C1" s="170"/>
      <c r="D1" s="170"/>
    </row>
    <row r="2" spans="1:4" x14ac:dyDescent="0.3">
      <c r="A2" s="41"/>
      <c r="B2" s="41"/>
      <c r="C2" s="42"/>
      <c r="D2" s="43"/>
    </row>
    <row r="3" spans="1:4" x14ac:dyDescent="0.3">
      <c r="A3" s="163" t="s">
        <v>41</v>
      </c>
      <c r="B3" s="163"/>
      <c r="C3" s="163"/>
      <c r="D3" s="163"/>
    </row>
    <row r="4" spans="1:4" x14ac:dyDescent="0.3">
      <c r="A4" s="164" t="s">
        <v>93</v>
      </c>
      <c r="B4" s="164"/>
      <c r="C4" s="164"/>
      <c r="D4" s="164"/>
    </row>
    <row r="5" spans="1:4" x14ac:dyDescent="0.3">
      <c r="A5" s="44"/>
      <c r="B5" s="45"/>
      <c r="C5" s="171" t="s">
        <v>95</v>
      </c>
      <c r="D5" s="171"/>
    </row>
    <row r="6" spans="1:4" ht="33.65" customHeight="1" x14ac:dyDescent="0.3">
      <c r="A6" s="46" t="s">
        <v>14</v>
      </c>
      <c r="B6" s="47" t="s">
        <v>15</v>
      </c>
      <c r="C6" s="48" t="s">
        <v>96</v>
      </c>
      <c r="D6" s="49" t="s">
        <v>102</v>
      </c>
    </row>
    <row r="7" spans="1:4" x14ac:dyDescent="0.3">
      <c r="A7" s="50" t="s">
        <v>42</v>
      </c>
      <c r="B7" s="10">
        <v>14</v>
      </c>
      <c r="C7" s="51">
        <v>2574892.8124499996</v>
      </c>
      <c r="D7" s="52">
        <v>2417623.91879</v>
      </c>
    </row>
    <row r="8" spans="1:4" x14ac:dyDescent="0.3">
      <c r="A8" s="53" t="s">
        <v>43</v>
      </c>
      <c r="B8" s="54">
        <v>15</v>
      </c>
      <c r="C8" s="55">
        <v>-1554155.2392</v>
      </c>
      <c r="D8" s="56">
        <v>-1588653.35928</v>
      </c>
    </row>
    <row r="9" spans="1:4" x14ac:dyDescent="0.3">
      <c r="A9" s="57" t="s">
        <v>44</v>
      </c>
      <c r="B9" s="58"/>
      <c r="C9" s="51">
        <v>1020737.5732499997</v>
      </c>
      <c r="D9" s="52">
        <v>828970.55951000005</v>
      </c>
    </row>
    <row r="10" spans="1:4" x14ac:dyDescent="0.3">
      <c r="A10" s="50" t="s">
        <v>45</v>
      </c>
      <c r="B10" s="10">
        <v>16</v>
      </c>
      <c r="C10" s="51">
        <v>-144548.12477000002</v>
      </c>
      <c r="D10" s="52">
        <v>-333804.26370999997</v>
      </c>
    </row>
    <row r="11" spans="1:4" ht="13.5" thickBot="1" x14ac:dyDescent="0.35">
      <c r="A11" s="59" t="s">
        <v>46</v>
      </c>
      <c r="B11" s="60">
        <v>17</v>
      </c>
      <c r="C11" s="61">
        <v>-200956.44631</v>
      </c>
      <c r="D11" s="62">
        <v>-162320.15793000002</v>
      </c>
    </row>
    <row r="12" spans="1:4" x14ac:dyDescent="0.3">
      <c r="A12" s="63" t="s">
        <v>104</v>
      </c>
      <c r="B12" s="64"/>
      <c r="C12" s="65">
        <v>675233.00216999964</v>
      </c>
      <c r="D12" s="66">
        <v>332846.13787000009</v>
      </c>
    </row>
    <row r="13" spans="1:4" x14ac:dyDescent="0.3">
      <c r="A13" s="50" t="s">
        <v>47</v>
      </c>
      <c r="B13" s="10"/>
      <c r="C13" s="51">
        <v>59019.000999999997</v>
      </c>
      <c r="D13" s="52"/>
    </row>
    <row r="14" spans="1:4" x14ac:dyDescent="0.3">
      <c r="A14" s="67" t="s">
        <v>10</v>
      </c>
      <c r="B14" s="15"/>
      <c r="C14" s="68">
        <v>6808.4402100000007</v>
      </c>
      <c r="D14" s="69">
        <v>367792.71076000022</v>
      </c>
    </row>
    <row r="15" spans="1:4" ht="12.75" customHeight="1" x14ac:dyDescent="0.3">
      <c r="A15" s="67" t="s">
        <v>11</v>
      </c>
      <c r="B15" s="15"/>
      <c r="C15" s="68">
        <v>-28937.609800000002</v>
      </c>
      <c r="D15" s="69">
        <v>-6689.3872699999993</v>
      </c>
    </row>
    <row r="16" spans="1:4" x14ac:dyDescent="0.3">
      <c r="A16" s="53" t="s">
        <v>48</v>
      </c>
      <c r="B16" s="54">
        <v>18</v>
      </c>
      <c r="C16" s="30">
        <v>-115769</v>
      </c>
      <c r="D16" s="56">
        <v>-1527696.7067400001</v>
      </c>
    </row>
    <row r="17" spans="1:4" x14ac:dyDescent="0.3">
      <c r="A17" s="57" t="s">
        <v>49</v>
      </c>
      <c r="B17" s="58"/>
      <c r="C17" s="51">
        <v>596353.83357999974</v>
      </c>
      <c r="D17" s="52">
        <v>-833747.24537999963</v>
      </c>
    </row>
    <row r="18" spans="1:4" ht="12.75" customHeight="1" x14ac:dyDescent="0.3">
      <c r="A18" s="67" t="s">
        <v>50</v>
      </c>
      <c r="B18" s="15"/>
      <c r="C18" s="68">
        <v>63559.074999999997</v>
      </c>
      <c r="D18" s="11"/>
    </row>
    <row r="19" spans="1:4" ht="12.75" customHeight="1" x14ac:dyDescent="0.3">
      <c r="A19" s="70" t="s">
        <v>53</v>
      </c>
      <c r="B19" s="47"/>
      <c r="C19" s="55">
        <v>659912.9085799997</v>
      </c>
      <c r="D19" s="56">
        <v>-833747.24537999963</v>
      </c>
    </row>
    <row r="20" spans="1:4" ht="13.5" customHeight="1" thickBot="1" x14ac:dyDescent="0.35">
      <c r="A20" s="71" t="s">
        <v>54</v>
      </c>
      <c r="B20" s="72"/>
      <c r="C20" s="61">
        <v>659912.9085799997</v>
      </c>
      <c r="D20" s="62">
        <v>-833747.24537999963</v>
      </c>
    </row>
    <row r="21" spans="1:4" x14ac:dyDescent="0.3">
      <c r="A21" s="57"/>
      <c r="B21" s="58"/>
      <c r="C21" s="85"/>
      <c r="D21" s="85"/>
    </row>
    <row r="22" spans="1:4" x14ac:dyDescent="0.3">
      <c r="A22" s="57" t="s">
        <v>12</v>
      </c>
      <c r="B22" s="58"/>
      <c r="C22" s="73"/>
      <c r="D22" s="74"/>
    </row>
    <row r="23" spans="1:4" ht="14" customHeight="1" x14ac:dyDescent="0.35">
      <c r="A23" s="86" t="s">
        <v>56</v>
      </c>
      <c r="B23" s="87"/>
      <c r="C23" s="88">
        <f>C20/(99100+13650000)*1000</f>
        <v>47.996807687775906</v>
      </c>
      <c r="D23" s="89">
        <f>D20/99100*1000</f>
        <v>-8413.1911743693199</v>
      </c>
    </row>
    <row r="24" spans="1:4" x14ac:dyDescent="0.3">
      <c r="D24" s="134"/>
    </row>
    <row r="25" spans="1:4" ht="13.5" x14ac:dyDescent="0.35">
      <c r="A25" s="75"/>
      <c r="B25" s="76"/>
      <c r="C25" s="77"/>
      <c r="D25" s="75"/>
    </row>
    <row r="26" spans="1:4" ht="13.5" x14ac:dyDescent="0.35">
      <c r="A26" s="67" t="s">
        <v>36</v>
      </c>
      <c r="B26" s="34"/>
      <c r="C26" s="78"/>
      <c r="D26" s="67" t="s">
        <v>37</v>
      </c>
    </row>
    <row r="27" spans="1:4" ht="13.5" x14ac:dyDescent="0.35">
      <c r="A27" s="79" t="s">
        <v>38</v>
      </c>
      <c r="B27" s="36"/>
      <c r="C27" s="80"/>
      <c r="D27" s="81" t="s">
        <v>39</v>
      </c>
    </row>
    <row r="28" spans="1:4" ht="13.5" x14ac:dyDescent="0.35">
      <c r="A28" s="82" t="s">
        <v>40</v>
      </c>
      <c r="B28" s="36"/>
      <c r="C28" s="80"/>
      <c r="D28" s="83" t="s">
        <v>9</v>
      </c>
    </row>
  </sheetData>
  <mergeCells count="4">
    <mergeCell ref="B1:D1"/>
    <mergeCell ref="A3:D3"/>
    <mergeCell ref="A4:D4"/>
    <mergeCell ref="C5:D5"/>
  </mergeCells>
  <pageMargins left="0.51181102362204722" right="0.5118110236220472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1A83-EE89-47F0-A47D-F3C7F2418AAF}">
  <sheetPr>
    <pageSetUpPr fitToPage="1"/>
  </sheetPr>
  <dimension ref="A1:F52"/>
  <sheetViews>
    <sheetView showGridLines="0" zoomScaleNormal="100" workbookViewId="0">
      <pane ySplit="6" topLeftCell="A26" activePane="bottomLeft" state="frozen"/>
      <selection activeCell="J33" sqref="J33"/>
      <selection pane="bottomLeft" activeCell="B48" sqref="B48:C48"/>
    </sheetView>
  </sheetViews>
  <sheetFormatPr defaultColWidth="38.1796875" defaultRowHeight="13" x14ac:dyDescent="0.3"/>
  <cols>
    <col min="1" max="1" width="63" style="91" bestFit="1" customWidth="1"/>
    <col min="2" max="2" width="22.26953125" style="136" customWidth="1"/>
    <col min="3" max="3" width="21" style="136" customWidth="1"/>
    <col min="4" max="4" width="12.1796875" style="91" customWidth="1"/>
    <col min="5" max="5" width="12.7265625" style="91" customWidth="1"/>
    <col min="6" max="16384" width="38.1796875" style="91"/>
  </cols>
  <sheetData>
    <row r="1" spans="1:6" x14ac:dyDescent="0.3">
      <c r="A1" s="90" t="str">
        <f>[1]Баланс!A1</f>
        <v xml:space="preserve">АО "Phystech II" </v>
      </c>
      <c r="B1" s="172"/>
      <c r="C1" s="172"/>
      <c r="D1" s="90"/>
    </row>
    <row r="2" spans="1:6" ht="11.25" customHeight="1" x14ac:dyDescent="0.3">
      <c r="A2" s="92"/>
      <c r="B2" s="137"/>
      <c r="C2" s="137"/>
    </row>
    <row r="3" spans="1:6" x14ac:dyDescent="0.3">
      <c r="A3" s="173" t="s">
        <v>57</v>
      </c>
      <c r="B3" s="173"/>
      <c r="C3" s="173"/>
    </row>
    <row r="4" spans="1:6" x14ac:dyDescent="0.3">
      <c r="A4" s="131" t="s">
        <v>93</v>
      </c>
      <c r="B4" s="138"/>
      <c r="C4" s="138"/>
    </row>
    <row r="5" spans="1:6" x14ac:dyDescent="0.3">
      <c r="A5" s="92"/>
      <c r="B5" s="174" t="s">
        <v>95</v>
      </c>
      <c r="C5" s="174"/>
    </row>
    <row r="6" spans="1:6" ht="26" x14ac:dyDescent="0.3">
      <c r="A6" s="93" t="s">
        <v>14</v>
      </c>
      <c r="B6" s="139" t="s">
        <v>97</v>
      </c>
      <c r="C6" s="139" t="s">
        <v>101</v>
      </c>
    </row>
    <row r="7" spans="1:6" x14ac:dyDescent="0.3">
      <c r="A7" s="94"/>
      <c r="B7" s="140"/>
      <c r="C7" s="140"/>
    </row>
    <row r="8" spans="1:6" x14ac:dyDescent="0.3">
      <c r="A8" s="95" t="s">
        <v>58</v>
      </c>
      <c r="B8" s="141"/>
      <c r="C8" s="141"/>
    </row>
    <row r="9" spans="1:6" x14ac:dyDescent="0.3">
      <c r="A9" s="95" t="s">
        <v>59</v>
      </c>
      <c r="B9" s="156">
        <v>2313527.8078399999</v>
      </c>
      <c r="C9" s="156">
        <v>2584023.8102500001</v>
      </c>
    </row>
    <row r="10" spans="1:6" x14ac:dyDescent="0.3">
      <c r="A10" s="94" t="s">
        <v>60</v>
      </c>
      <c r="B10" s="157"/>
      <c r="C10" s="157"/>
    </row>
    <row r="11" spans="1:6" x14ac:dyDescent="0.3">
      <c r="A11" s="94" t="s">
        <v>61</v>
      </c>
      <c r="B11" s="161">
        <v>2294536.375</v>
      </c>
      <c r="C11" s="161">
        <v>1095030.5672800001</v>
      </c>
      <c r="E11" s="136"/>
      <c r="F11" s="136"/>
    </row>
    <row r="12" spans="1:6" x14ac:dyDescent="0.3">
      <c r="A12" s="94" t="s">
        <v>62</v>
      </c>
      <c r="B12" s="161"/>
      <c r="C12" s="161">
        <v>1422989.9496199999</v>
      </c>
      <c r="E12" s="136"/>
      <c r="F12" s="136"/>
    </row>
    <row r="13" spans="1:6" x14ac:dyDescent="0.3">
      <c r="A13" s="94" t="s">
        <v>63</v>
      </c>
      <c r="B13" s="161">
        <v>18991.432840000001</v>
      </c>
      <c r="C13" s="161">
        <v>66003.293350000007</v>
      </c>
      <c r="E13" s="136"/>
      <c r="F13" s="136"/>
    </row>
    <row r="14" spans="1:6" x14ac:dyDescent="0.3">
      <c r="A14" s="95" t="s">
        <v>64</v>
      </c>
      <c r="B14" s="158">
        <v>1888402.2578199997</v>
      </c>
      <c r="C14" s="158">
        <v>2297712.4904100001</v>
      </c>
      <c r="E14" s="136"/>
      <c r="F14" s="136"/>
    </row>
    <row r="15" spans="1:6" x14ac:dyDescent="0.3">
      <c r="A15" s="94" t="s">
        <v>60</v>
      </c>
      <c r="B15" s="158"/>
      <c r="C15" s="158"/>
      <c r="E15" s="136"/>
      <c r="F15" s="136"/>
    </row>
    <row r="16" spans="1:6" x14ac:dyDescent="0.3">
      <c r="A16" s="94" t="s">
        <v>65</v>
      </c>
      <c r="B16" s="161">
        <v>1193916.6934899997</v>
      </c>
      <c r="C16" s="161">
        <v>1271558.1316300002</v>
      </c>
      <c r="E16" s="136"/>
      <c r="F16" s="136"/>
    </row>
    <row r="17" spans="1:6" x14ac:dyDescent="0.3">
      <c r="A17" s="94" t="s">
        <v>66</v>
      </c>
      <c r="B17" s="161"/>
      <c r="C17" s="161"/>
      <c r="E17" s="136"/>
      <c r="F17" s="136"/>
    </row>
    <row r="18" spans="1:6" x14ac:dyDescent="0.3">
      <c r="A18" s="94" t="s">
        <v>67</v>
      </c>
      <c r="B18" s="161">
        <v>255107.69012000001</v>
      </c>
      <c r="C18" s="161">
        <v>183788.55287000001</v>
      </c>
      <c r="E18" s="136"/>
      <c r="F18" s="136"/>
    </row>
    <row r="19" spans="1:6" x14ac:dyDescent="0.3">
      <c r="A19" s="94" t="s">
        <v>100</v>
      </c>
      <c r="B19" s="161"/>
      <c r="C19" s="161">
        <v>485672</v>
      </c>
      <c r="E19" s="136"/>
      <c r="F19" s="136"/>
    </row>
    <row r="20" spans="1:6" x14ac:dyDescent="0.3">
      <c r="A20" s="94" t="s">
        <v>68</v>
      </c>
      <c r="B20" s="161">
        <v>411120.84431000001</v>
      </c>
      <c r="C20" s="161">
        <v>239757.8168</v>
      </c>
      <c r="E20" s="136"/>
      <c r="F20" s="136"/>
    </row>
    <row r="21" spans="1:6" x14ac:dyDescent="0.3">
      <c r="A21" s="94" t="s">
        <v>69</v>
      </c>
      <c r="B21" s="161">
        <v>28257.029899999998</v>
      </c>
      <c r="C21" s="161">
        <v>116935.98910999999</v>
      </c>
      <c r="E21" s="136"/>
      <c r="F21" s="136"/>
    </row>
    <row r="22" spans="1:6" x14ac:dyDescent="0.3">
      <c r="A22" s="94" t="s">
        <v>70</v>
      </c>
      <c r="B22" s="144"/>
      <c r="C22" s="144"/>
      <c r="E22" s="136"/>
      <c r="F22" s="136"/>
    </row>
    <row r="23" spans="1:6" x14ac:dyDescent="0.3">
      <c r="A23" s="96" t="s">
        <v>71</v>
      </c>
      <c r="B23" s="145">
        <v>425125.5500200002</v>
      </c>
      <c r="C23" s="145">
        <v>286311.31984000001</v>
      </c>
      <c r="E23" s="136"/>
      <c r="F23" s="136"/>
    </row>
    <row r="24" spans="1:6" x14ac:dyDescent="0.3">
      <c r="A24" s="95"/>
      <c r="B24" s="143"/>
      <c r="C24" s="143"/>
      <c r="E24" s="136"/>
      <c r="F24" s="136"/>
    </row>
    <row r="25" spans="1:6" x14ac:dyDescent="0.3">
      <c r="A25" s="95" t="s">
        <v>72</v>
      </c>
      <c r="B25" s="143"/>
      <c r="C25" s="143"/>
      <c r="E25" s="136"/>
      <c r="F25" s="136"/>
    </row>
    <row r="26" spans="1:6" ht="25.5" customHeight="1" x14ac:dyDescent="0.3">
      <c r="A26" s="95" t="s">
        <v>59</v>
      </c>
      <c r="B26" s="143">
        <v>6604.232</v>
      </c>
      <c r="C26" s="143">
        <v>1242.77097</v>
      </c>
      <c r="E26" s="136"/>
      <c r="F26" s="136"/>
    </row>
    <row r="27" spans="1:6" x14ac:dyDescent="0.3">
      <c r="A27" s="94" t="s">
        <v>60</v>
      </c>
      <c r="B27" s="158"/>
      <c r="C27" s="158"/>
      <c r="E27" s="136"/>
      <c r="F27" s="136"/>
    </row>
    <row r="28" spans="1:6" ht="12.75" customHeight="1" x14ac:dyDescent="0.3">
      <c r="A28" s="94" t="s">
        <v>73</v>
      </c>
      <c r="B28" s="161"/>
      <c r="C28" s="161">
        <v>1242.77097</v>
      </c>
      <c r="E28" s="136"/>
      <c r="F28" s="136"/>
    </row>
    <row r="29" spans="1:6" x14ac:dyDescent="0.3">
      <c r="A29" s="94" t="s">
        <v>74</v>
      </c>
      <c r="B29" s="161">
        <v>6604.232</v>
      </c>
      <c r="C29" s="161"/>
      <c r="E29" s="136"/>
      <c r="F29" s="136"/>
    </row>
    <row r="30" spans="1:6" x14ac:dyDescent="0.3">
      <c r="A30" s="95" t="s">
        <v>64</v>
      </c>
      <c r="B30" s="157">
        <v>303958.9718</v>
      </c>
      <c r="C30" s="157">
        <v>35855.446199999998</v>
      </c>
      <c r="E30" s="136"/>
      <c r="F30" s="136"/>
    </row>
    <row r="31" spans="1:6" x14ac:dyDescent="0.3">
      <c r="A31" s="94" t="s">
        <v>75</v>
      </c>
      <c r="B31" s="161">
        <v>287507.67719999998</v>
      </c>
      <c r="C31" s="161">
        <v>10017.753199999999</v>
      </c>
      <c r="E31" s="136"/>
      <c r="F31" s="136"/>
    </row>
    <row r="32" spans="1:6" x14ac:dyDescent="0.3">
      <c r="A32" s="94" t="s">
        <v>76</v>
      </c>
      <c r="B32" s="161">
        <v>5961.5959999999995</v>
      </c>
      <c r="C32" s="161">
        <v>2003.693</v>
      </c>
      <c r="E32" s="136"/>
      <c r="F32" s="136"/>
    </row>
    <row r="33" spans="1:6" ht="12.75" customHeight="1" x14ac:dyDescent="0.3">
      <c r="A33" s="94" t="s">
        <v>69</v>
      </c>
      <c r="B33" s="161">
        <v>10489.6986</v>
      </c>
      <c r="C33" s="161">
        <v>23834</v>
      </c>
      <c r="E33" s="136"/>
      <c r="F33" s="136"/>
    </row>
    <row r="34" spans="1:6" x14ac:dyDescent="0.3">
      <c r="A34" s="96" t="s">
        <v>77</v>
      </c>
      <c r="B34" s="145">
        <v>-297354.73979999998</v>
      </c>
      <c r="C34" s="145">
        <v>-34612.675230000001</v>
      </c>
      <c r="E34" s="136"/>
      <c r="F34" s="136"/>
    </row>
    <row r="35" spans="1:6" x14ac:dyDescent="0.3">
      <c r="A35" s="95" t="s">
        <v>78</v>
      </c>
      <c r="B35" s="143"/>
      <c r="C35" s="146"/>
      <c r="E35" s="136"/>
      <c r="F35" s="136"/>
    </row>
    <row r="36" spans="1:6" x14ac:dyDescent="0.3">
      <c r="A36" s="95" t="s">
        <v>59</v>
      </c>
      <c r="B36" s="142">
        <v>3304.4536400000002</v>
      </c>
      <c r="C36" s="142">
        <v>617999.36248999997</v>
      </c>
      <c r="E36" s="136"/>
      <c r="F36" s="136"/>
    </row>
    <row r="37" spans="1:6" x14ac:dyDescent="0.3">
      <c r="A37" s="94" t="s">
        <v>60</v>
      </c>
      <c r="B37" s="144"/>
      <c r="C37" s="147"/>
      <c r="E37" s="136"/>
      <c r="F37" s="136"/>
    </row>
    <row r="38" spans="1:6" ht="12.75" customHeight="1" x14ac:dyDescent="0.3">
      <c r="A38" s="94" t="s">
        <v>79</v>
      </c>
      <c r="B38" s="161"/>
      <c r="C38" s="161">
        <v>615000</v>
      </c>
      <c r="E38" s="136"/>
      <c r="F38" s="136"/>
    </row>
    <row r="39" spans="1:6" ht="12.75" customHeight="1" x14ac:dyDescent="0.3">
      <c r="A39" s="94" t="s">
        <v>74</v>
      </c>
      <c r="B39" s="161">
        <v>3304.4536400000002</v>
      </c>
      <c r="C39" s="161">
        <v>2999.3624900000004</v>
      </c>
      <c r="E39" s="136"/>
      <c r="F39" s="136"/>
    </row>
    <row r="40" spans="1:6" ht="12.75" customHeight="1" x14ac:dyDescent="0.3">
      <c r="A40" s="95" t="s">
        <v>64</v>
      </c>
      <c r="B40" s="157">
        <v>0</v>
      </c>
      <c r="C40" s="157">
        <v>879334.36572</v>
      </c>
      <c r="E40" s="136"/>
      <c r="F40" s="136"/>
    </row>
    <row r="41" spans="1:6" x14ac:dyDescent="0.3">
      <c r="A41" s="94" t="s">
        <v>60</v>
      </c>
      <c r="B41" s="159"/>
      <c r="C41" s="147"/>
      <c r="E41" s="136"/>
      <c r="F41" s="136"/>
    </row>
    <row r="42" spans="1:6" ht="12.75" customHeight="1" x14ac:dyDescent="0.3">
      <c r="A42" s="94" t="s">
        <v>80</v>
      </c>
      <c r="B42" s="161" t="s">
        <v>99</v>
      </c>
      <c r="C42" s="161">
        <v>879334.36572</v>
      </c>
      <c r="E42" s="136"/>
      <c r="F42" s="136"/>
    </row>
    <row r="43" spans="1:6" x14ac:dyDescent="0.3">
      <c r="A43" s="96" t="s">
        <v>81</v>
      </c>
      <c r="B43" s="145">
        <v>3304.4536400000002</v>
      </c>
      <c r="C43" s="145">
        <v>-261335.00323000003</v>
      </c>
    </row>
    <row r="44" spans="1:6" x14ac:dyDescent="0.3">
      <c r="A44" s="96" t="s">
        <v>82</v>
      </c>
      <c r="B44" s="145"/>
      <c r="C44" s="145"/>
    </row>
    <row r="45" spans="1:6" ht="25.5" customHeight="1" x14ac:dyDescent="0.3">
      <c r="A45" s="98" t="s">
        <v>83</v>
      </c>
      <c r="B45" s="148">
        <v>131075.26386000024</v>
      </c>
      <c r="C45" s="148">
        <v>-9636.3586200000136</v>
      </c>
    </row>
    <row r="46" spans="1:6" ht="25.5" customHeight="1" x14ac:dyDescent="0.3">
      <c r="A46" s="96" t="s">
        <v>84</v>
      </c>
      <c r="B46" s="145">
        <v>7675</v>
      </c>
      <c r="C46" s="145">
        <v>17479</v>
      </c>
    </row>
    <row r="47" spans="1:6" x14ac:dyDescent="0.3">
      <c r="A47" s="96" t="s">
        <v>85</v>
      </c>
      <c r="B47" s="162">
        <v>138750.26386000024</v>
      </c>
      <c r="C47" s="162">
        <v>7842.6413799999864</v>
      </c>
    </row>
    <row r="48" spans="1:6" x14ac:dyDescent="0.3">
      <c r="A48" s="99"/>
      <c r="B48" s="149"/>
      <c r="C48" s="150"/>
    </row>
    <row r="49" spans="1:3" x14ac:dyDescent="0.3">
      <c r="A49" s="99"/>
      <c r="B49" s="151"/>
      <c r="C49" s="151"/>
    </row>
    <row r="50" spans="1:3" ht="6.75" customHeight="1" x14ac:dyDescent="0.3">
      <c r="A50" s="94" t="s">
        <v>36</v>
      </c>
      <c r="B50" s="152"/>
      <c r="C50" s="153" t="s">
        <v>37</v>
      </c>
    </row>
    <row r="51" spans="1:3" x14ac:dyDescent="0.3">
      <c r="A51" s="101" t="s">
        <v>38</v>
      </c>
      <c r="B51" s="154"/>
      <c r="C51" s="154" t="s">
        <v>39</v>
      </c>
    </row>
    <row r="52" spans="1:3" ht="28.5" customHeight="1" x14ac:dyDescent="0.3">
      <c r="A52" s="102" t="s">
        <v>40</v>
      </c>
      <c r="B52" s="154"/>
      <c r="C52" s="155" t="s">
        <v>9</v>
      </c>
    </row>
  </sheetData>
  <mergeCells count="3">
    <mergeCell ref="B1:C1"/>
    <mergeCell ref="A3:C3"/>
    <mergeCell ref="B5:C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AA2DF-3B8D-47E1-97F9-846F0EFF0CAE}">
  <sheetPr>
    <pageSetUpPr fitToPage="1"/>
  </sheetPr>
  <dimension ref="A1:F21"/>
  <sheetViews>
    <sheetView zoomScale="80" zoomScaleNormal="80" workbookViewId="0">
      <selection activeCell="B7" sqref="B7"/>
    </sheetView>
  </sheetViews>
  <sheetFormatPr defaultColWidth="9.1796875" defaultRowHeight="13" x14ac:dyDescent="0.3"/>
  <cols>
    <col min="1" max="1" width="32" style="91" bestFit="1" customWidth="1"/>
    <col min="2" max="2" width="17.54296875" style="91" customWidth="1"/>
    <col min="3" max="3" width="14.7265625" style="91" customWidth="1"/>
    <col min="4" max="5" width="19" style="91" customWidth="1"/>
    <col min="6" max="6" width="11.54296875" style="91" bestFit="1" customWidth="1"/>
    <col min="7" max="16384" width="9.1796875" style="91"/>
  </cols>
  <sheetData>
    <row r="1" spans="1:6" s="104" customFormat="1" ht="14" x14ac:dyDescent="0.3">
      <c r="A1" s="90" t="str">
        <f>[1]Баланс!A1</f>
        <v xml:space="preserve">АО "Phystech II" </v>
      </c>
      <c r="B1" s="175"/>
      <c r="C1" s="175"/>
      <c r="D1" s="175"/>
      <c r="E1" s="175"/>
    </row>
    <row r="2" spans="1:6" x14ac:dyDescent="0.3">
      <c r="A2" s="105"/>
      <c r="B2" s="106"/>
      <c r="C2" s="106"/>
      <c r="D2" s="107"/>
      <c r="E2" s="105"/>
    </row>
    <row r="3" spans="1:6" ht="14" x14ac:dyDescent="0.3">
      <c r="A3" s="176" t="s">
        <v>86</v>
      </c>
      <c r="B3" s="176"/>
      <c r="C3" s="176"/>
      <c r="D3" s="176"/>
      <c r="E3" s="177"/>
    </row>
    <row r="4" spans="1:6" s="104" customFormat="1" ht="14" x14ac:dyDescent="0.3">
      <c r="A4" s="131" t="s">
        <v>93</v>
      </c>
      <c r="B4" s="131"/>
      <c r="C4" s="131"/>
      <c r="D4" s="132"/>
      <c r="E4" s="132"/>
    </row>
    <row r="5" spans="1:6" x14ac:dyDescent="0.3">
      <c r="A5" s="106"/>
      <c r="B5" s="106"/>
      <c r="C5" s="106"/>
      <c r="D5" s="106"/>
      <c r="E5" s="108"/>
    </row>
    <row r="6" spans="1:6" ht="26.5" thickBot="1" x14ac:dyDescent="0.35">
      <c r="A6" s="109" t="s">
        <v>14</v>
      </c>
      <c r="B6" s="110" t="s">
        <v>28</v>
      </c>
      <c r="C6" s="110" t="s">
        <v>87</v>
      </c>
      <c r="D6" s="111" t="s">
        <v>29</v>
      </c>
      <c r="E6" s="110" t="s">
        <v>88</v>
      </c>
    </row>
    <row r="7" spans="1:6" ht="25.5" customHeight="1" x14ac:dyDescent="0.3">
      <c r="A7" s="98" t="s">
        <v>91</v>
      </c>
      <c r="B7" s="112">
        <v>99100</v>
      </c>
      <c r="C7" s="113"/>
      <c r="D7" s="112">
        <f>-14015867896.74/1000</f>
        <v>-14015867.896740001</v>
      </c>
      <c r="E7" s="112">
        <f>B7+D7</f>
        <v>-13916767.896740001</v>
      </c>
    </row>
    <row r="8" spans="1:6" x14ac:dyDescent="0.3">
      <c r="A8" s="94" t="s">
        <v>89</v>
      </c>
      <c r="B8" s="114"/>
      <c r="C8" s="115"/>
      <c r="D8" s="114"/>
      <c r="E8" s="114">
        <f>B8+D8</f>
        <v>0</v>
      </c>
    </row>
    <row r="9" spans="1:6" x14ac:dyDescent="0.3">
      <c r="A9" s="94" t="s">
        <v>90</v>
      </c>
      <c r="B9" s="116"/>
      <c r="C9" s="116"/>
      <c r="D9" s="116">
        <f>ОПиУ!D20</f>
        <v>-833747.24537999963</v>
      </c>
      <c r="E9" s="114">
        <f>B9+D9</f>
        <v>-833747.24537999963</v>
      </c>
    </row>
    <row r="10" spans="1:6" ht="26" x14ac:dyDescent="0.3">
      <c r="A10" s="98" t="s">
        <v>103</v>
      </c>
      <c r="B10" s="117">
        <v>99100</v>
      </c>
      <c r="C10" s="117"/>
      <c r="D10" s="117">
        <f>D7+D8+D9</f>
        <v>-14849615.14212</v>
      </c>
      <c r="E10" s="118">
        <f>B10+D10</f>
        <v>-14750515.14212</v>
      </c>
      <c r="F10" s="119"/>
    </row>
    <row r="11" spans="1:6" x14ac:dyDescent="0.3">
      <c r="A11" s="95"/>
      <c r="B11" s="120"/>
      <c r="C11" s="120"/>
      <c r="D11" s="120"/>
      <c r="E11" s="120"/>
      <c r="F11" s="119"/>
    </row>
    <row r="12" spans="1:6" x14ac:dyDescent="0.3">
      <c r="A12" s="98" t="s">
        <v>92</v>
      </c>
      <c r="B12" s="117">
        <f>13749100000/1000</f>
        <v>13749100</v>
      </c>
      <c r="C12" s="117"/>
      <c r="D12" s="117">
        <v>7712866</v>
      </c>
      <c r="E12" s="117">
        <f>B12+D12</f>
        <v>21461966</v>
      </c>
      <c r="F12" s="121"/>
    </row>
    <row r="13" spans="1:6" x14ac:dyDescent="0.3">
      <c r="A13" s="98"/>
      <c r="B13" s="122"/>
      <c r="C13" s="122"/>
      <c r="D13" s="122"/>
      <c r="E13" s="122"/>
      <c r="F13" s="119"/>
    </row>
    <row r="14" spans="1:6" x14ac:dyDescent="0.3">
      <c r="A14" s="123" t="s">
        <v>90</v>
      </c>
      <c r="B14" s="124">
        <v>0</v>
      </c>
      <c r="C14" s="124"/>
      <c r="D14" s="125">
        <f>ОПиУ!C20</f>
        <v>659912.9085799997</v>
      </c>
      <c r="E14" s="124">
        <f>C14+D14</f>
        <v>659912.9085799997</v>
      </c>
      <c r="F14" s="119"/>
    </row>
    <row r="15" spans="1:6" x14ac:dyDescent="0.3">
      <c r="A15" s="123"/>
      <c r="B15" s="126"/>
      <c r="C15" s="126"/>
      <c r="D15" s="126"/>
      <c r="E15" s="126"/>
      <c r="F15" s="119"/>
    </row>
    <row r="16" spans="1:6" ht="26" x14ac:dyDescent="0.3">
      <c r="A16" s="96" t="s">
        <v>98</v>
      </c>
      <c r="B16" s="97">
        <f>B12</f>
        <v>13749100</v>
      </c>
      <c r="C16" s="97"/>
      <c r="D16" s="97">
        <f>D12+D14</f>
        <v>8372778.9085799996</v>
      </c>
      <c r="E16" s="97">
        <f>E12+E14</f>
        <v>22121878.908580001</v>
      </c>
      <c r="F16" s="121">
        <f>E16-Баланс!C29</f>
        <v>0.20951000228524208</v>
      </c>
    </row>
    <row r="17" spans="1:6" x14ac:dyDescent="0.3">
      <c r="A17" s="95"/>
      <c r="B17" s="127"/>
      <c r="C17" s="114"/>
      <c r="D17" s="114"/>
      <c r="E17" s="128">
        <f>[1]Баланс!C31</f>
        <v>-12825448.73373</v>
      </c>
      <c r="F17" s="129"/>
    </row>
    <row r="18" spans="1:6" s="104" customFormat="1" ht="14" x14ac:dyDescent="0.3">
      <c r="A18" s="99"/>
      <c r="B18" s="99"/>
      <c r="C18" s="99"/>
      <c r="E18" s="94"/>
    </row>
    <row r="19" spans="1:6" s="104" customFormat="1" ht="14" x14ac:dyDescent="0.3">
      <c r="A19" s="94" t="s">
        <v>36</v>
      </c>
      <c r="B19" s="100"/>
      <c r="D19" s="130"/>
      <c r="E19" s="94" t="s">
        <v>37</v>
      </c>
    </row>
    <row r="20" spans="1:6" s="104" customFormat="1" ht="14" x14ac:dyDescent="0.3">
      <c r="A20" s="101" t="s">
        <v>38</v>
      </c>
      <c r="B20" s="101"/>
      <c r="D20" s="130"/>
      <c r="E20" s="101" t="s">
        <v>39</v>
      </c>
    </row>
    <row r="21" spans="1:6" x14ac:dyDescent="0.3">
      <c r="A21" s="102" t="s">
        <v>40</v>
      </c>
      <c r="B21" s="101"/>
      <c r="E21" s="103" t="s">
        <v>9</v>
      </c>
    </row>
  </sheetData>
  <mergeCells count="2">
    <mergeCell ref="B1:E1"/>
    <mergeCell ref="A3:E3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2024-07-22T18:13:07Z</dcterms:modified>
</cp:coreProperties>
</file>