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H62" i="6" l="1"/>
  <c r="H50" i="6"/>
  <c r="D107" i="6" l="1"/>
  <c r="C45" i="4" l="1"/>
  <c r="D110" i="6" l="1"/>
  <c r="D112" i="6" s="1"/>
  <c r="D119" i="4"/>
  <c r="D115" i="4"/>
  <c r="D102" i="4"/>
  <c r="D120" i="4" s="1"/>
  <c r="D68" i="4"/>
  <c r="C63" i="6" l="1"/>
  <c r="C16" i="4" l="1"/>
  <c r="C15" i="6" l="1"/>
  <c r="C69" i="6" l="1"/>
  <c r="C33" i="6"/>
  <c r="C62" i="6" s="1"/>
  <c r="C77" i="4" l="1"/>
  <c r="C102" i="4" s="1"/>
  <c r="C68" i="4"/>
  <c r="C98" i="6" l="1"/>
  <c r="C107" i="6" l="1"/>
  <c r="C115" i="4"/>
  <c r="C119" i="4" s="1"/>
  <c r="C108" i="6" l="1"/>
  <c r="C110" i="6" l="1"/>
  <c r="C120" i="4"/>
  <c r="C112" i="6" l="1"/>
</calcChain>
</file>

<file path=xl/sharedStrings.xml><?xml version="1.0" encoding="utf-8"?>
<sst xmlns="http://schemas.openxmlformats.org/spreadsheetml/2006/main" count="385" uniqueCount="320">
  <si>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</si>
  <si>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</si>
  <si>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</si>
  <si>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</si>
  <si>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</si>
  <si>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</si>
  <si>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</si>
  <si>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</si>
  <si>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</si>
  <si>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</si>
  <si>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</si>
  <si>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</si>
  <si>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</si>
  <si>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</si>
  <si>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</si>
  <si>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</si>
  <si>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</si>
  <si>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</si>
  <si>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</si>
  <si>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</si>
  <si>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</si>
  <si>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</si>
  <si>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</si>
  <si>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</si>
  <si>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</si>
  <si>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</si>
  <si>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</si>
  <si>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</si>
  <si>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</si>
  <si>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</si>
  <si>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</si>
  <si>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</si>
  <si>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</si>
  <si>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</si>
  <si>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</si>
  <si>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</si>
  <si>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</si>
  <si>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</si>
  <si>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</si>
  <si>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</si>
  <si>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</si>
  <si>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</si>
  <si>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</si>
  <si>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</si>
  <si>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</si>
  <si>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</si>
  <si>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</si>
  <si>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</si>
  <si>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</si>
  <si>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</si>
  <si>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</si>
  <si>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</si>
  <si>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</si>
  <si>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</si>
  <si>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</si>
  <si>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</si>
  <si>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</si>
  <si>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</si>
  <si>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</si>
  <si>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</si>
  <si>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</si>
  <si>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</si>
  <si>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</si>
  <si>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</si>
  <si>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</si>
  <si>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</si>
  <si>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</si>
  <si>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</si>
  <si>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</si>
  <si>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</si>
  <si>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</si>
  <si>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</si>
  <si>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</si>
  <si>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</si>
  <si>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</si>
  <si>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</si>
  <si>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</si>
  <si>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</si>
  <si>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</si>
  <si>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</si>
  <si>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</si>
  <si>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</si>
  <si>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</si>
  <si>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</si>
  <si>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</si>
  <si>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</si>
  <si>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</si>
  <si>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</si>
  <si>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</si>
  <si>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</si>
  <si>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</si>
  <si>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</si>
  <si>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</si>
  <si>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</si>
  <si>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</si>
  <si>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</si>
  <si>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</si>
  <si>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</si>
  <si>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</si>
  <si>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</si>
  <si>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</si>
  <si>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</si>
  <si>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</si>
  <si>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</si>
  <si>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</si>
  <si>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</si>
  <si>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</si>
  <si>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</si>
  <si>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</si>
  <si>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</si>
  <si>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</si>
  <si>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</si>
  <si>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</si>
  <si>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</si>
  <si>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</si>
  <si>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</si>
  <si>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</si>
  <si>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</si>
  <si>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</si>
  <si>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</si>
  <si>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</si>
  <si>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</si>
  <si>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</si>
  <si>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</si>
  <si>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</si>
  <si>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</si>
  <si>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</si>
  <si>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</si>
  <si>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</si>
  <si>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</si>
  <si>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</si>
  <si>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</si>
  <si>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</si>
  <si>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</si>
  <si>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</si>
  <si>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</si>
  <si>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</si>
  <si>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</si>
  <si>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</si>
  <si>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</si>
  <si>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</si>
  <si>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</si>
  <si>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</si>
  <si>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</si>
  <si>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</si>
  <si>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</si>
  <si>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</si>
  <si>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</si>
  <si>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</si>
  <si>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</si>
  <si>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</si>
  <si>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</si>
  <si>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</si>
  <si>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</si>
  <si>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</si>
  <si>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</si>
  <si>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</si>
  <si>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</si>
  <si>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</si>
  <si>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</si>
  <si>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</si>
  <si>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</si>
  <si>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</si>
  <si>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</si>
  <si>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</si>
  <si>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</si>
  <si>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</si>
  <si>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</si>
  <si>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</si>
  <si>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</si>
  <si>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</si>
  <si>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</si>
  <si>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</si>
  <si>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</si>
  <si>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</si>
  <si>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</si>
  <si>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</si>
  <si>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</si>
  <si>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</si>
  <si>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</si>
  <si>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</si>
  <si>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</si>
  <si>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</si>
  <si>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</si>
  <si>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</si>
  <si>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</si>
  <si>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</si>
  <si>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</si>
  <si>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</si>
  <si>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</si>
  <si>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</si>
  <si>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</si>
  <si>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</si>
  <si>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</si>
  <si>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</si>
  <si>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</si>
  <si>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</si>
  <si>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</si>
  <si>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</si>
  <si>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</si>
  <si>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</si>
  <si>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</si>
  <si>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</si>
  <si>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</si>
  <si>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</si>
  <si>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</si>
  <si>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</si>
  <si>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</si>
  <si>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</si>
  <si>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</si>
  <si>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</si>
  <si>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</si>
  <si>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</si>
  <si>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</si>
  <si>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</si>
  <si>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</si>
  <si>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</si>
  <si>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</si>
  <si>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</si>
  <si>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</si>
  <si>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</si>
  <si>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</si>
  <si>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</si>
  <si>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</si>
  <si>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</si>
  <si>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</si>
  <si>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</si>
  <si>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</si>
  <si>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</si>
  <si>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</si>
  <si>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</si>
  <si>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</si>
  <si>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</si>
  <si>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</si>
  <si>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</si>
  <si>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</si>
  <si>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</si>
  <si>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</si>
  <si>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</si>
  <si>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</si>
  <si>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</si>
  <si>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</si>
  <si>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</si>
  <si>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</si>
  <si>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</si>
  <si>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</si>
  <si>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</si>
  <si>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</si>
  <si>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</si>
  <si>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</si>
  <si>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</si>
  <si>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</si>
  <si>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</si>
  <si>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</si>
  <si>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</si>
  <si>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</si>
  <si>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</si>
  <si>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</si>
  <si>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</si>
  <si>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</si>
  <si>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</si>
  <si>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</si>
  <si>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</si>
  <si>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</si>
  <si>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</si>
  <si>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</si>
  <si>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</si>
  <si>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</si>
  <si>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</si>
  <si>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</si>
  <si>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</si>
  <si>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</si>
  <si>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</si>
  <si>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</si>
  <si>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</si>
  <si>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</si>
  <si>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</si>
  <si>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</si>
  <si>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</si>
  <si>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</si>
  <si>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</si>
  <si>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</si>
  <si>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</si>
  <si>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</si>
  <si>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</si>
  <si>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</si>
  <si>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</si>
  <si>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</si>
  <si>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</si>
  <si>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</si>
  <si>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</si>
  <si>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</si>
  <si>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</si>
  <si>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</si>
  <si>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</si>
  <si>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</si>
  <si>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</si>
  <si>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</si>
  <si>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</si>
  <si>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</si>
  <si>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</si>
  <si>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</si>
  <si>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</si>
  <si>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</si>
  <si>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</si>
  <si>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</si>
  <si>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</si>
  <si>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</si>
  <si>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</si>
  <si>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</si>
  <si>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</si>
  <si>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</si>
  <si>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</si>
  <si>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</si>
  <si>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</si>
  <si>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</si>
  <si>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</si>
  <si>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</si>
  <si>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</si>
  <si>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>по состоянию на "01"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</si>
</sst>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4" fillId="0" borderId="2" xfId="0" applyFont="1" applyFill="1" applyBorder="1"/>
    <xf numFmtId="0" fontId="1" fillId="0" borderId="0" xfId="0" applyFont="1" applyFill="1"/>
    <xf numFmtId="0" fontId="1" fillId="0" borderId="1" xfId="0" applyFont="1" applyBorder="1" applyAlignment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topLeftCell="A22" zoomScaleNormal="100" workbookViewId="0">
      <selection activeCell="F45" sqref="F45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7" width="32.7109375" style="13" customWidth="1"/>
  </cols>
  <sheetData>
    <row r="1" spans="1:7" x14ac:dyDescent="0.25">
      <c r="B1" s="12" t="s">
        <v>81</v>
      </c>
    </row>
    <row r="2" spans="1:7" x14ac:dyDescent="0.25">
      <c r="B2" s="12" t="s">
        <v>93</v>
      </c>
    </row>
    <row r="3" spans="1:7" x14ac:dyDescent="0.25">
      <c r="B3" s="12" t="s">
        <v>94</v>
      </c>
    </row>
    <row r="4" spans="1:7" x14ac:dyDescent="0.25">
      <c r="B4" s="12" t="s">
        <v>95</v>
      </c>
    </row>
    <row r="5" spans="1:7" x14ac:dyDescent="0.25">
      <c r="B5" s="12" t="s">
        <v>96</v>
      </c>
    </row>
    <row r="6" spans="1:7" x14ac:dyDescent="0.25">
      <c r="B6" s="12" t="s">
        <v>97</v>
      </c>
    </row>
    <row r="7" spans="1:7" x14ac:dyDescent="0.25">
      <c r="B7" s="12" t="s">
        <v>98</v>
      </c>
    </row>
    <row r="8" spans="1:7" x14ac:dyDescent="0.25">
      <c r="B8" s="12" t="s">
        <v>99</v>
      </c>
    </row>
    <row r="9" spans="1:7" x14ac:dyDescent="0.25">
      <c r="A9" s="13" t="s">
        <v>82</v>
      </c>
    </row>
    <row r="10" spans="1:7" x14ac:dyDescent="0.25">
      <c r="A10" s="13" t="s">
        <v>83</v>
      </c>
    </row>
    <row r="11" spans="1:7" x14ac:dyDescent="0.25">
      <c r="A11" s="13" t="s">
        <v>319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250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33" t="s">
        <v>3</v>
      </c>
      <c r="B15" s="33"/>
      <c r="C15" s="33"/>
      <c r="D15" s="33"/>
      <c r="F15"/>
      <c r="G15"/>
    </row>
    <row r="16" spans="1:7" x14ac:dyDescent="0.25">
      <c r="A16" s="7" t="s">
        <v>4</v>
      </c>
      <c r="B16" s="6">
        <v>1</v>
      </c>
      <c r="C16" s="18">
        <f>f_1_1_3+f_1_2_3+C20</f>
        <v>894907</v>
      </c>
      <c r="D16" s="18">
        <v>42806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100</v>
      </c>
      <c r="C18" s="4"/>
      <c r="D18" s="4">
        <v>80</v>
      </c>
      <c r="F18"/>
      <c r="G18"/>
    </row>
    <row r="19" spans="1:7" ht="24.75" x14ac:dyDescent="0.25">
      <c r="A19" s="9" t="s">
        <v>311</v>
      </c>
      <c r="B19" s="14" t="s">
        <v>101</v>
      </c>
      <c r="C19" s="4">
        <v>685318</v>
      </c>
      <c r="D19" s="11">
        <v>36765</v>
      </c>
      <c r="F19"/>
      <c r="G19"/>
    </row>
    <row r="20" spans="1:7" x14ac:dyDescent="0.25">
      <c r="A20" s="9" t="s">
        <v>310</v>
      </c>
      <c r="B20" s="14" t="s">
        <v>275</v>
      </c>
      <c r="C20" s="4">
        <v>209589</v>
      </c>
      <c r="D20" s="11">
        <v>5961</v>
      </c>
      <c r="F20"/>
      <c r="G20"/>
    </row>
    <row r="21" spans="1:7" x14ac:dyDescent="0.25">
      <c r="A21" s="7" t="s">
        <v>7</v>
      </c>
      <c r="B21" s="6">
        <v>2</v>
      </c>
      <c r="C21" s="4"/>
      <c r="D21" s="11"/>
      <c r="F21"/>
      <c r="G21"/>
    </row>
    <row r="22" spans="1:7" x14ac:dyDescent="0.25">
      <c r="A22" s="7" t="s">
        <v>313</v>
      </c>
      <c r="B22" s="6">
        <v>3</v>
      </c>
      <c r="C22" s="4"/>
      <c r="D22" s="11"/>
      <c r="F22"/>
      <c r="G22"/>
    </row>
    <row r="23" spans="1:7" x14ac:dyDescent="0.25">
      <c r="A23" s="9" t="s">
        <v>5</v>
      </c>
      <c r="B23" s="6"/>
      <c r="C23" s="4"/>
      <c r="D23" s="11"/>
      <c r="F23"/>
      <c r="G23"/>
    </row>
    <row r="24" spans="1:7" x14ac:dyDescent="0.25">
      <c r="A24" s="9" t="s">
        <v>8</v>
      </c>
      <c r="B24" s="14" t="s">
        <v>102</v>
      </c>
      <c r="C24" s="4"/>
      <c r="D24" s="11"/>
      <c r="F24"/>
      <c r="G24"/>
    </row>
    <row r="25" spans="1:7" x14ac:dyDescent="0.25">
      <c r="A25" s="7" t="s">
        <v>9</v>
      </c>
      <c r="B25" s="6">
        <v>4</v>
      </c>
      <c r="C25" s="8"/>
      <c r="D25" s="10"/>
      <c r="F25"/>
      <c r="G25"/>
    </row>
    <row r="26" spans="1:7" x14ac:dyDescent="0.25">
      <c r="A26" s="9" t="s">
        <v>5</v>
      </c>
      <c r="B26" s="6"/>
      <c r="C26" s="4"/>
      <c r="D26" s="11"/>
      <c r="F26"/>
      <c r="G26"/>
    </row>
    <row r="27" spans="1:7" x14ac:dyDescent="0.25">
      <c r="A27" s="9" t="s">
        <v>8</v>
      </c>
      <c r="B27" s="14" t="s">
        <v>103</v>
      </c>
      <c r="C27" s="4">
        <v>0</v>
      </c>
      <c r="D27" s="11">
        <v>0</v>
      </c>
      <c r="F27"/>
      <c r="G27"/>
    </row>
    <row r="28" spans="1:7" ht="45" x14ac:dyDescent="0.25">
      <c r="A28" s="7" t="s">
        <v>10</v>
      </c>
      <c r="B28" s="6">
        <v>5</v>
      </c>
      <c r="C28" s="4"/>
      <c r="D28" s="11"/>
      <c r="F28"/>
      <c r="G28"/>
    </row>
    <row r="29" spans="1:7" x14ac:dyDescent="0.25">
      <c r="A29" s="9" t="s">
        <v>5</v>
      </c>
      <c r="B29" s="6"/>
      <c r="C29" s="4"/>
      <c r="D29" s="11"/>
      <c r="F29"/>
      <c r="G29"/>
    </row>
    <row r="30" spans="1:7" x14ac:dyDescent="0.25">
      <c r="A30" s="9" t="s">
        <v>8</v>
      </c>
      <c r="B30" s="14" t="s">
        <v>104</v>
      </c>
      <c r="C30" s="4"/>
      <c r="D30" s="11"/>
      <c r="F30"/>
      <c r="G30"/>
    </row>
    <row r="31" spans="1:7" ht="30" x14ac:dyDescent="0.25">
      <c r="A31" s="7" t="s">
        <v>115</v>
      </c>
      <c r="B31" s="6">
        <v>6</v>
      </c>
      <c r="C31" s="8">
        <v>2019414</v>
      </c>
      <c r="D31" s="10">
        <v>1658918</v>
      </c>
      <c r="F31"/>
      <c r="G31"/>
    </row>
    <row r="32" spans="1:7" x14ac:dyDescent="0.25">
      <c r="A32" s="9" t="s">
        <v>5</v>
      </c>
      <c r="B32" s="4"/>
      <c r="C32" s="4"/>
      <c r="D32" s="11"/>
      <c r="F32"/>
      <c r="G32"/>
    </row>
    <row r="33" spans="1:7" x14ac:dyDescent="0.25">
      <c r="A33" s="9" t="s">
        <v>11</v>
      </c>
      <c r="B33" s="14" t="s">
        <v>105</v>
      </c>
      <c r="C33" s="4">
        <v>50129</v>
      </c>
      <c r="D33" s="11">
        <v>11121</v>
      </c>
      <c r="F33"/>
      <c r="G33"/>
    </row>
    <row r="34" spans="1:7" ht="30" x14ac:dyDescent="0.25">
      <c r="A34" s="7" t="s">
        <v>312</v>
      </c>
      <c r="B34" s="6">
        <v>7</v>
      </c>
      <c r="C34" s="4"/>
      <c r="D34" s="11"/>
      <c r="F34"/>
      <c r="G34"/>
    </row>
    <row r="35" spans="1:7" x14ac:dyDescent="0.25">
      <c r="A35" s="9" t="s">
        <v>5</v>
      </c>
      <c r="B35" s="6"/>
      <c r="C35" s="4"/>
      <c r="D35" s="11"/>
      <c r="F35"/>
      <c r="G35"/>
    </row>
    <row r="36" spans="1:7" x14ac:dyDescent="0.25">
      <c r="A36" s="9" t="s">
        <v>11</v>
      </c>
      <c r="B36" s="14" t="s">
        <v>106</v>
      </c>
      <c r="C36" s="4"/>
      <c r="D36" s="11"/>
      <c r="F36"/>
      <c r="G36"/>
    </row>
    <row r="37" spans="1:7" x14ac:dyDescent="0.25">
      <c r="A37" s="7" t="s">
        <v>12</v>
      </c>
      <c r="B37" s="6">
        <v>8</v>
      </c>
      <c r="C37" s="4"/>
      <c r="D37" s="11"/>
      <c r="F37"/>
      <c r="G37"/>
    </row>
    <row r="38" spans="1:7" ht="30" x14ac:dyDescent="0.25">
      <c r="A38" s="7" t="s">
        <v>13</v>
      </c>
      <c r="B38" s="6">
        <v>9</v>
      </c>
      <c r="C38" s="8">
        <v>211680</v>
      </c>
      <c r="D38" s="11">
        <v>211680</v>
      </c>
      <c r="F38"/>
      <c r="G38"/>
    </row>
    <row r="39" spans="1:7" x14ac:dyDescent="0.25">
      <c r="A39" s="7" t="s">
        <v>14</v>
      </c>
      <c r="B39" s="6">
        <v>10</v>
      </c>
      <c r="C39" s="8">
        <v>0</v>
      </c>
      <c r="D39" s="10">
        <v>0</v>
      </c>
      <c r="F39"/>
      <c r="G39"/>
    </row>
    <row r="40" spans="1:7" ht="30" x14ac:dyDescent="0.25">
      <c r="A40" s="7" t="s">
        <v>15</v>
      </c>
      <c r="B40" s="6">
        <v>11</v>
      </c>
      <c r="C40" s="4"/>
      <c r="D40" s="11"/>
      <c r="F40"/>
      <c r="G40"/>
    </row>
    <row r="41" spans="1:7" x14ac:dyDescent="0.25">
      <c r="A41" s="7" t="s">
        <v>315</v>
      </c>
      <c r="B41" s="6">
        <v>12</v>
      </c>
      <c r="C41" s="18">
        <v>15351</v>
      </c>
      <c r="D41" s="10">
        <v>3868</v>
      </c>
      <c r="F41"/>
      <c r="G41"/>
    </row>
    <row r="42" spans="1:7" x14ac:dyDescent="0.25">
      <c r="A42" s="7" t="s">
        <v>316</v>
      </c>
      <c r="B42" s="6">
        <v>13</v>
      </c>
      <c r="C42" s="4"/>
      <c r="D42" s="11"/>
      <c r="F42"/>
      <c r="G42"/>
    </row>
    <row r="43" spans="1:7" x14ac:dyDescent="0.25">
      <c r="A43" s="27" t="s">
        <v>314</v>
      </c>
      <c r="B43" s="29">
        <v>14</v>
      </c>
      <c r="C43" s="11"/>
      <c r="D43" s="11"/>
      <c r="F43"/>
      <c r="G43"/>
    </row>
    <row r="44" spans="1:7" x14ac:dyDescent="0.25">
      <c r="A44" s="7" t="s">
        <v>16</v>
      </c>
      <c r="B44" s="6">
        <v>15</v>
      </c>
      <c r="C44" s="10">
        <v>8591</v>
      </c>
      <c r="D44" s="10">
        <v>19979</v>
      </c>
      <c r="F44"/>
      <c r="G44"/>
    </row>
    <row r="45" spans="1:7" x14ac:dyDescent="0.25">
      <c r="A45" s="7" t="s">
        <v>17</v>
      </c>
      <c r="B45" s="6">
        <v>16</v>
      </c>
      <c r="C45" s="10">
        <f>SUM(C50:C57)</f>
        <v>298187</v>
      </c>
      <c r="D45" s="10">
        <v>16282</v>
      </c>
      <c r="F45"/>
      <c r="G45"/>
    </row>
    <row r="46" spans="1:7" x14ac:dyDescent="0.25">
      <c r="A46" s="7" t="s">
        <v>5</v>
      </c>
      <c r="B46" s="6"/>
      <c r="C46" s="11"/>
      <c r="D46" s="11"/>
      <c r="F46"/>
      <c r="G46"/>
    </row>
    <row r="47" spans="1:7" x14ac:dyDescent="0.25">
      <c r="A47" s="9" t="s">
        <v>18</v>
      </c>
      <c r="B47" s="14" t="s">
        <v>107</v>
      </c>
      <c r="C47" s="11"/>
      <c r="D47" s="11"/>
      <c r="F47"/>
      <c r="G47"/>
    </row>
    <row r="48" spans="1:7" x14ac:dyDescent="0.25">
      <c r="A48" s="9" t="s">
        <v>19</v>
      </c>
      <c r="B48" s="14" t="s">
        <v>202</v>
      </c>
      <c r="C48" s="11"/>
      <c r="D48" s="11"/>
      <c r="F48"/>
      <c r="G48"/>
    </row>
    <row r="49" spans="1:7" x14ac:dyDescent="0.25">
      <c r="A49" s="9" t="s">
        <v>20</v>
      </c>
      <c r="B49" s="14" t="s">
        <v>203</v>
      </c>
      <c r="C49" s="11"/>
      <c r="D49" s="11"/>
      <c r="F49"/>
      <c r="G49"/>
    </row>
    <row r="50" spans="1:7" x14ac:dyDescent="0.25">
      <c r="A50" s="9" t="s">
        <v>21</v>
      </c>
      <c r="B50" s="14" t="s">
        <v>108</v>
      </c>
      <c r="C50" s="11"/>
      <c r="D50" s="11"/>
      <c r="F50"/>
      <c r="G50"/>
    </row>
    <row r="51" spans="1:7" x14ac:dyDescent="0.25">
      <c r="A51" s="9" t="s">
        <v>22</v>
      </c>
      <c r="B51" s="14" t="s">
        <v>109</v>
      </c>
      <c r="C51" s="11"/>
      <c r="D51" s="11"/>
      <c r="F51"/>
      <c r="G51"/>
    </row>
    <row r="52" spans="1:7" x14ac:dyDescent="0.25">
      <c r="A52" s="9" t="s">
        <v>23</v>
      </c>
      <c r="B52" s="14" t="s">
        <v>110</v>
      </c>
      <c r="C52" s="11">
        <v>297708</v>
      </c>
      <c r="D52" s="11">
        <v>16119</v>
      </c>
      <c r="F52"/>
      <c r="G52"/>
    </row>
    <row r="53" spans="1:7" x14ac:dyDescent="0.25">
      <c r="A53" s="9" t="s">
        <v>24</v>
      </c>
      <c r="B53" s="14" t="s">
        <v>204</v>
      </c>
      <c r="C53" s="11">
        <v>479</v>
      </c>
      <c r="D53" s="11">
        <v>163</v>
      </c>
      <c r="F53"/>
      <c r="G53"/>
    </row>
    <row r="54" spans="1:7" x14ac:dyDescent="0.25">
      <c r="A54" s="9" t="s">
        <v>25</v>
      </c>
      <c r="B54" s="14" t="s">
        <v>205</v>
      </c>
      <c r="C54" s="4"/>
      <c r="D54" s="11"/>
      <c r="F54"/>
      <c r="G54"/>
    </row>
    <row r="55" spans="1:7" x14ac:dyDescent="0.25">
      <c r="A55" s="9" t="s">
        <v>26</v>
      </c>
      <c r="B55" s="14" t="s">
        <v>206</v>
      </c>
      <c r="C55" s="4"/>
      <c r="D55" s="11"/>
      <c r="F55"/>
      <c r="G55"/>
    </row>
    <row r="56" spans="1:7" x14ac:dyDescent="0.25">
      <c r="A56" s="9" t="s">
        <v>27</v>
      </c>
      <c r="B56" s="14" t="s">
        <v>207</v>
      </c>
      <c r="C56" s="4"/>
      <c r="D56" s="11"/>
      <c r="F56"/>
      <c r="G56"/>
    </row>
    <row r="57" spans="1:7" x14ac:dyDescent="0.25">
      <c r="A57" s="9" t="s">
        <v>28</v>
      </c>
      <c r="B57" s="14" t="s">
        <v>208</v>
      </c>
      <c r="C57" s="4"/>
      <c r="D57" s="11"/>
      <c r="F57"/>
      <c r="G57"/>
    </row>
    <row r="58" spans="1:7" x14ac:dyDescent="0.25">
      <c r="A58" s="7" t="s">
        <v>29</v>
      </c>
      <c r="B58" s="14" t="s">
        <v>209</v>
      </c>
      <c r="C58" s="4"/>
      <c r="D58" s="11"/>
      <c r="F58"/>
      <c r="G58"/>
    </row>
    <row r="59" spans="1:7" x14ac:dyDescent="0.25">
      <c r="A59" s="9" t="s">
        <v>5</v>
      </c>
      <c r="B59" s="6"/>
      <c r="C59" s="4"/>
      <c r="D59" s="11"/>
      <c r="F59"/>
      <c r="G59"/>
    </row>
    <row r="60" spans="1:7" x14ac:dyDescent="0.25">
      <c r="A60" s="9" t="s">
        <v>30</v>
      </c>
      <c r="B60" s="14" t="s">
        <v>210</v>
      </c>
      <c r="C60" s="4"/>
      <c r="D60" s="11"/>
      <c r="F60"/>
      <c r="G60"/>
    </row>
    <row r="61" spans="1:7" x14ac:dyDescent="0.25">
      <c r="A61" s="9" t="s">
        <v>31</v>
      </c>
      <c r="B61" s="14" t="s">
        <v>211</v>
      </c>
      <c r="C61" s="4"/>
      <c r="D61" s="11"/>
      <c r="F61"/>
      <c r="G61"/>
    </row>
    <row r="62" spans="1:7" x14ac:dyDescent="0.25">
      <c r="A62" s="9" t="s">
        <v>32</v>
      </c>
      <c r="B62" s="14" t="s">
        <v>212</v>
      </c>
      <c r="C62" s="4"/>
      <c r="D62" s="11"/>
      <c r="F62"/>
      <c r="G62"/>
    </row>
    <row r="63" spans="1:7" x14ac:dyDescent="0.25">
      <c r="A63" s="9" t="s">
        <v>33</v>
      </c>
      <c r="B63" s="14" t="s">
        <v>213</v>
      </c>
      <c r="C63" s="4"/>
      <c r="D63" s="11"/>
      <c r="F63"/>
      <c r="G63"/>
    </row>
    <row r="64" spans="1:7" x14ac:dyDescent="0.25">
      <c r="A64" s="7" t="s">
        <v>215</v>
      </c>
      <c r="B64" s="14" t="s">
        <v>214</v>
      </c>
      <c r="C64" s="10">
        <v>10333</v>
      </c>
      <c r="D64" s="10">
        <v>10333</v>
      </c>
      <c r="F64"/>
      <c r="G64"/>
    </row>
    <row r="65" spans="1:7" x14ac:dyDescent="0.25">
      <c r="A65" s="7" t="s">
        <v>218</v>
      </c>
      <c r="B65" s="14" t="s">
        <v>216</v>
      </c>
      <c r="C65" s="11">
        <v>217</v>
      </c>
      <c r="D65" s="11">
        <v>217</v>
      </c>
      <c r="F65"/>
      <c r="G65"/>
    </row>
    <row r="66" spans="1:7" x14ac:dyDescent="0.25">
      <c r="A66" s="7" t="s">
        <v>34</v>
      </c>
      <c r="B66" s="14" t="s">
        <v>217</v>
      </c>
      <c r="C66" s="8">
        <v>42011</v>
      </c>
      <c r="D66" s="10">
        <v>3056</v>
      </c>
      <c r="F66"/>
      <c r="G66"/>
    </row>
    <row r="67" spans="1:7" x14ac:dyDescent="0.25">
      <c r="A67" s="7" t="s">
        <v>35</v>
      </c>
      <c r="B67" s="14" t="s">
        <v>219</v>
      </c>
      <c r="C67" s="4"/>
      <c r="D67" s="11"/>
      <c r="F67"/>
      <c r="G67"/>
    </row>
    <row r="68" spans="1:7" x14ac:dyDescent="0.25">
      <c r="A68" s="3" t="s">
        <v>36</v>
      </c>
      <c r="B68" s="14" t="s">
        <v>220</v>
      </c>
      <c r="C68" s="8">
        <f>f_1_3+f_2_3+f_3_3+f_4_3+f_5_3+f_6_3+f_7_3+f_8_3+f_9_3+f_10_3+f_11_3+f_12_3+f_13_3+C43+f_14_3+f_15_3+f_16_3+f_17_3+f_18_3+f_19_3+f_20_3</f>
        <v>3500691</v>
      </c>
      <c r="D68" s="10">
        <f>f_1_4+f_6_4+f_9_4+f_12_4+f_14_4+f_15_4+f_17_4+f_18_4+f_19_4</f>
        <v>1967139</v>
      </c>
      <c r="F68"/>
      <c r="G68"/>
    </row>
    <row r="69" spans="1:7" x14ac:dyDescent="0.25">
      <c r="A69" s="3" t="s">
        <v>37</v>
      </c>
      <c r="B69" s="14"/>
      <c r="C69" s="4"/>
      <c r="D69" s="11"/>
      <c r="F69"/>
      <c r="G69"/>
    </row>
    <row r="70" spans="1:7" x14ac:dyDescent="0.25">
      <c r="A70" s="7" t="s">
        <v>38</v>
      </c>
      <c r="B70" s="14" t="s">
        <v>221</v>
      </c>
      <c r="C70" s="8">
        <v>1041786</v>
      </c>
      <c r="D70" s="10">
        <v>485974</v>
      </c>
      <c r="F70"/>
      <c r="G70"/>
    </row>
    <row r="71" spans="1:7" x14ac:dyDescent="0.25">
      <c r="A71" s="7" t="s">
        <v>39</v>
      </c>
      <c r="B71" s="14" t="s">
        <v>222</v>
      </c>
      <c r="C71" s="4"/>
      <c r="D71" s="11"/>
      <c r="F71"/>
      <c r="G71"/>
    </row>
    <row r="72" spans="1:7" x14ac:dyDescent="0.25">
      <c r="A72" s="7" t="s">
        <v>40</v>
      </c>
      <c r="B72" s="14" t="s">
        <v>223</v>
      </c>
      <c r="C72" s="4"/>
      <c r="D72" s="11"/>
      <c r="F72"/>
      <c r="G72"/>
    </row>
    <row r="73" spans="1:7" x14ac:dyDescent="0.25">
      <c r="A73" s="7" t="s">
        <v>41</v>
      </c>
      <c r="B73" s="14" t="s">
        <v>224</v>
      </c>
      <c r="C73" s="4"/>
      <c r="D73" s="11"/>
      <c r="F73"/>
      <c r="G73"/>
    </row>
    <row r="74" spans="1:7" x14ac:dyDescent="0.25">
      <c r="A74" s="7" t="s">
        <v>42</v>
      </c>
      <c r="B74" s="14" t="s">
        <v>225</v>
      </c>
      <c r="C74" s="8">
        <v>5211</v>
      </c>
      <c r="D74" s="10">
        <v>2462</v>
      </c>
      <c r="F74"/>
      <c r="G74"/>
    </row>
    <row r="75" spans="1:7" x14ac:dyDescent="0.25">
      <c r="A75" s="7" t="s">
        <v>43</v>
      </c>
      <c r="B75" s="14" t="s">
        <v>226</v>
      </c>
      <c r="C75" s="4"/>
      <c r="D75" s="11"/>
      <c r="F75"/>
      <c r="G75"/>
    </row>
    <row r="76" spans="1:7" x14ac:dyDescent="0.25">
      <c r="A76" s="7" t="s">
        <v>44</v>
      </c>
      <c r="B76" s="6">
        <v>29</v>
      </c>
      <c r="C76" s="8">
        <v>37776</v>
      </c>
      <c r="D76" s="10">
        <v>12629</v>
      </c>
      <c r="F76"/>
      <c r="G76"/>
    </row>
    <row r="77" spans="1:7" x14ac:dyDescent="0.25">
      <c r="A77" s="7" t="s">
        <v>45</v>
      </c>
      <c r="B77" s="6">
        <v>30</v>
      </c>
      <c r="C77" s="8">
        <f>SUM(C79:C89)</f>
        <v>11437</v>
      </c>
      <c r="D77" s="10">
        <v>8920</v>
      </c>
      <c r="F77"/>
      <c r="G77"/>
    </row>
    <row r="78" spans="1:7" x14ac:dyDescent="0.25">
      <c r="A78" s="9" t="s">
        <v>5</v>
      </c>
      <c r="B78" s="6"/>
      <c r="C78" s="4"/>
      <c r="D78" s="11"/>
      <c r="F78"/>
      <c r="G78"/>
    </row>
    <row r="79" spans="1:7" x14ac:dyDescent="0.25">
      <c r="A79" s="9" t="s">
        <v>46</v>
      </c>
      <c r="B79" s="14" t="s">
        <v>111</v>
      </c>
      <c r="C79" s="4"/>
      <c r="D79" s="11"/>
      <c r="F79"/>
      <c r="G79"/>
    </row>
    <row r="80" spans="1:7" x14ac:dyDescent="0.25">
      <c r="A80" s="9" t="s">
        <v>47</v>
      </c>
      <c r="B80" s="14" t="s">
        <v>112</v>
      </c>
      <c r="C80" s="4"/>
      <c r="D80" s="11"/>
      <c r="F80"/>
      <c r="G80"/>
    </row>
    <row r="81" spans="1:7" x14ac:dyDescent="0.25">
      <c r="A81" s="9" t="s">
        <v>48</v>
      </c>
      <c r="B81" s="14" t="s">
        <v>113</v>
      </c>
      <c r="C81" s="4"/>
      <c r="D81" s="11"/>
      <c r="F81"/>
      <c r="G81"/>
    </row>
    <row r="82" spans="1:7" x14ac:dyDescent="0.25">
      <c r="A82" s="9" t="s">
        <v>49</v>
      </c>
      <c r="B82" s="14" t="s">
        <v>114</v>
      </c>
      <c r="C82" s="4"/>
      <c r="D82" s="11"/>
      <c r="F82"/>
      <c r="G82"/>
    </row>
    <row r="83" spans="1:7" x14ac:dyDescent="0.25">
      <c r="A83" s="9" t="s">
        <v>50</v>
      </c>
      <c r="B83" s="14" t="s">
        <v>227</v>
      </c>
      <c r="C83" s="4"/>
      <c r="D83" s="11"/>
      <c r="F83"/>
      <c r="G83"/>
    </row>
    <row r="84" spans="1:7" x14ac:dyDescent="0.25">
      <c r="A84" s="9" t="s">
        <v>51</v>
      </c>
      <c r="B84" s="14" t="s">
        <v>228</v>
      </c>
      <c r="C84" s="4"/>
      <c r="D84" s="11"/>
      <c r="F84"/>
      <c r="G84"/>
    </row>
    <row r="85" spans="1:7" x14ac:dyDescent="0.25">
      <c r="A85" s="9" t="s">
        <v>52</v>
      </c>
      <c r="B85" s="14" t="s">
        <v>229</v>
      </c>
      <c r="C85" s="4">
        <v>288</v>
      </c>
      <c r="D85" s="11">
        <v>5</v>
      </c>
      <c r="F85"/>
      <c r="G85"/>
    </row>
    <row r="86" spans="1:7" x14ac:dyDescent="0.25">
      <c r="A86" s="9" t="s">
        <v>53</v>
      </c>
      <c r="B86" s="14" t="s">
        <v>230</v>
      </c>
      <c r="C86" s="4">
        <v>522</v>
      </c>
      <c r="D86" s="11">
        <v>83</v>
      </c>
      <c r="F86"/>
      <c r="G86"/>
    </row>
    <row r="87" spans="1:7" x14ac:dyDescent="0.25">
      <c r="A87" s="9" t="s">
        <v>54</v>
      </c>
      <c r="B87" s="14" t="s">
        <v>231</v>
      </c>
      <c r="C87" s="4"/>
      <c r="D87" s="11"/>
      <c r="F87"/>
      <c r="G87"/>
    </row>
    <row r="88" spans="1:7" x14ac:dyDescent="0.25">
      <c r="A88" s="9" t="s">
        <v>55</v>
      </c>
      <c r="B88" s="14" t="s">
        <v>232</v>
      </c>
      <c r="C88" s="4">
        <v>10620</v>
      </c>
      <c r="D88" s="11">
        <v>4492</v>
      </c>
      <c r="F88"/>
      <c r="G88"/>
    </row>
    <row r="89" spans="1:7" x14ac:dyDescent="0.25">
      <c r="A89" s="9" t="s">
        <v>56</v>
      </c>
      <c r="B89" s="14" t="s">
        <v>233</v>
      </c>
      <c r="C89" s="4">
        <v>7</v>
      </c>
      <c r="D89" s="11">
        <v>4340</v>
      </c>
      <c r="F89"/>
      <c r="G89"/>
    </row>
    <row r="90" spans="1:7" x14ac:dyDescent="0.25">
      <c r="A90" s="7" t="s">
        <v>29</v>
      </c>
      <c r="B90" s="6">
        <v>31</v>
      </c>
      <c r="C90" s="4"/>
      <c r="D90" s="11"/>
      <c r="F90"/>
      <c r="G90"/>
    </row>
    <row r="91" spans="1:7" x14ac:dyDescent="0.25">
      <c r="A91" s="9" t="s">
        <v>5</v>
      </c>
      <c r="B91" s="4"/>
      <c r="C91" s="4"/>
      <c r="D91" s="11"/>
      <c r="F91"/>
      <c r="G91"/>
    </row>
    <row r="92" spans="1:7" x14ac:dyDescent="0.25">
      <c r="A92" s="9" t="s">
        <v>57</v>
      </c>
      <c r="B92" s="14" t="s">
        <v>234</v>
      </c>
      <c r="C92" s="4"/>
      <c r="D92" s="11"/>
      <c r="F92"/>
      <c r="G92"/>
    </row>
    <row r="93" spans="1:7" x14ac:dyDescent="0.25">
      <c r="A93" s="9" t="s">
        <v>58</v>
      </c>
      <c r="B93" s="14" t="s">
        <v>235</v>
      </c>
      <c r="C93" s="4"/>
      <c r="D93" s="11"/>
      <c r="F93"/>
      <c r="G93"/>
    </row>
    <row r="94" spans="1:7" x14ac:dyDescent="0.25">
      <c r="A94" s="9" t="s">
        <v>59</v>
      </c>
      <c r="B94" s="14" t="s">
        <v>236</v>
      </c>
      <c r="C94" s="4"/>
      <c r="D94" s="11"/>
      <c r="F94"/>
      <c r="G94"/>
    </row>
    <row r="95" spans="1:7" x14ac:dyDescent="0.25">
      <c r="A95" s="9" t="s">
        <v>60</v>
      </c>
      <c r="B95" s="14" t="s">
        <v>237</v>
      </c>
      <c r="C95" s="4"/>
      <c r="D95" s="11"/>
      <c r="F95"/>
      <c r="G95"/>
    </row>
    <row r="96" spans="1:7" ht="30" x14ac:dyDescent="0.25">
      <c r="A96" s="27" t="s">
        <v>251</v>
      </c>
      <c r="B96" s="14" t="s">
        <v>238</v>
      </c>
      <c r="C96" s="8">
        <v>23254</v>
      </c>
      <c r="D96" s="10">
        <v>689</v>
      </c>
      <c r="F96"/>
      <c r="G96"/>
    </row>
    <row r="97" spans="1:7" x14ac:dyDescent="0.25">
      <c r="A97" s="27" t="s">
        <v>61</v>
      </c>
      <c r="B97" s="14" t="s">
        <v>239</v>
      </c>
      <c r="C97" s="10"/>
      <c r="D97" s="10"/>
      <c r="F97"/>
      <c r="G97"/>
    </row>
    <row r="98" spans="1:7" x14ac:dyDescent="0.25">
      <c r="A98" s="27" t="s">
        <v>62</v>
      </c>
      <c r="B98" s="14" t="s">
        <v>240</v>
      </c>
      <c r="C98" s="8"/>
      <c r="D98" s="11">
        <v>76</v>
      </c>
      <c r="F98"/>
      <c r="G98"/>
    </row>
    <row r="99" spans="1:7" x14ac:dyDescent="0.25">
      <c r="A99" s="27" t="s">
        <v>63</v>
      </c>
      <c r="B99" s="14" t="s">
        <v>241</v>
      </c>
      <c r="C99" s="8"/>
      <c r="D99" s="10">
        <v>0</v>
      </c>
      <c r="F99"/>
      <c r="G99"/>
    </row>
    <row r="100" spans="1:7" x14ac:dyDescent="0.25">
      <c r="A100" s="28" t="s">
        <v>244</v>
      </c>
      <c r="B100" s="14" t="s">
        <v>242</v>
      </c>
      <c r="C100" s="10">
        <v>130</v>
      </c>
      <c r="D100" s="10">
        <v>0</v>
      </c>
      <c r="F100"/>
      <c r="G100"/>
    </row>
    <row r="101" spans="1:7" x14ac:dyDescent="0.25">
      <c r="A101" s="7" t="s">
        <v>64</v>
      </c>
      <c r="B101" s="14" t="s">
        <v>243</v>
      </c>
      <c r="C101" s="8">
        <v>66919</v>
      </c>
      <c r="D101" s="10">
        <v>700</v>
      </c>
      <c r="F101"/>
      <c r="G101"/>
    </row>
    <row r="102" spans="1:7" x14ac:dyDescent="0.25">
      <c r="A102" s="3" t="s">
        <v>65</v>
      </c>
      <c r="B102" s="14" t="s">
        <v>245</v>
      </c>
      <c r="C102" s="10">
        <f>f_22_3+f_23_3+f_24_3+f_25_3+f_26_3+f_27_3+f_28_3+f_29_3+f_30_3+f_31_3+f_32_3+f_33_3+f_34_3+f_35_3+C101</f>
        <v>1186513</v>
      </c>
      <c r="D102" s="10">
        <f>f_22_4+f_26_4+f_28_4+f_29_4+f_31_4+f_33_4+D101</f>
        <v>511450</v>
      </c>
      <c r="F102"/>
      <c r="G102"/>
    </row>
    <row r="103" spans="1:7" x14ac:dyDescent="0.25">
      <c r="A103" s="7" t="s">
        <v>66</v>
      </c>
      <c r="B103" s="4"/>
      <c r="C103" s="4"/>
      <c r="D103" s="11"/>
      <c r="F103"/>
      <c r="G103"/>
    </row>
    <row r="104" spans="1:7" x14ac:dyDescent="0.25">
      <c r="A104" s="7" t="s">
        <v>67</v>
      </c>
      <c r="B104" s="6">
        <v>39</v>
      </c>
      <c r="C104" s="8">
        <v>2000000</v>
      </c>
      <c r="D104" s="10">
        <v>2000000</v>
      </c>
      <c r="F104"/>
      <c r="G104"/>
    </row>
    <row r="105" spans="1:7" x14ac:dyDescent="0.25">
      <c r="A105" s="7" t="s">
        <v>5</v>
      </c>
      <c r="B105" s="6"/>
      <c r="C105" s="4"/>
      <c r="D105" s="11"/>
      <c r="F105"/>
      <c r="G105"/>
    </row>
    <row r="106" spans="1:7" x14ac:dyDescent="0.25">
      <c r="A106" s="9" t="s">
        <v>68</v>
      </c>
      <c r="B106" s="14" t="s">
        <v>246</v>
      </c>
      <c r="C106" s="4">
        <v>2000000</v>
      </c>
      <c r="D106" s="11">
        <v>2000000</v>
      </c>
      <c r="F106"/>
      <c r="G106"/>
    </row>
    <row r="107" spans="1:7" x14ac:dyDescent="0.25">
      <c r="A107" s="9" t="s">
        <v>69</v>
      </c>
      <c r="B107" s="14" t="s">
        <v>247</v>
      </c>
      <c r="C107" s="4"/>
      <c r="D107" s="11"/>
      <c r="F107"/>
      <c r="G107"/>
    </row>
    <row r="108" spans="1:7" x14ac:dyDescent="0.25">
      <c r="A108" s="7" t="s">
        <v>317</v>
      </c>
      <c r="B108" s="6">
        <v>40</v>
      </c>
      <c r="C108" s="4"/>
      <c r="D108" s="11"/>
      <c r="F108"/>
      <c r="G108"/>
    </row>
    <row r="109" spans="1:7" x14ac:dyDescent="0.25">
      <c r="A109" s="7" t="s">
        <v>70</v>
      </c>
      <c r="B109" s="6">
        <v>41</v>
      </c>
      <c r="C109" s="8">
        <v>-1930227</v>
      </c>
      <c r="D109" s="10">
        <v>-1930227</v>
      </c>
      <c r="F109"/>
      <c r="G109"/>
    </row>
    <row r="110" spans="1:7" x14ac:dyDescent="0.25">
      <c r="A110" s="7" t="s">
        <v>71</v>
      </c>
      <c r="B110" s="6">
        <v>42</v>
      </c>
      <c r="C110" s="8"/>
      <c r="D110" s="10"/>
      <c r="F110"/>
      <c r="G110"/>
    </row>
    <row r="111" spans="1:7" ht="27.75" customHeight="1" x14ac:dyDescent="0.25">
      <c r="A111" s="27" t="s">
        <v>252</v>
      </c>
      <c r="B111" s="6">
        <v>43</v>
      </c>
      <c r="C111" s="4">
        <v>247096</v>
      </c>
      <c r="D111" s="11">
        <v>-27638</v>
      </c>
      <c r="F111"/>
      <c r="G111"/>
    </row>
    <row r="112" spans="1:7" ht="27.75" customHeight="1" x14ac:dyDescent="0.25">
      <c r="A112" s="27" t="s">
        <v>253</v>
      </c>
      <c r="B112" s="6">
        <v>44</v>
      </c>
      <c r="C112" s="4"/>
      <c r="D112" s="11"/>
      <c r="F112"/>
      <c r="G112"/>
    </row>
    <row r="113" spans="1:7" x14ac:dyDescent="0.25">
      <c r="A113" s="27" t="s">
        <v>254</v>
      </c>
      <c r="B113" s="6">
        <v>45</v>
      </c>
      <c r="C113" s="4"/>
      <c r="D113" s="11"/>
      <c r="F113"/>
      <c r="G113"/>
    </row>
    <row r="114" spans="1:7" x14ac:dyDescent="0.25">
      <c r="A114" s="7" t="s">
        <v>72</v>
      </c>
      <c r="B114" s="6">
        <v>46</v>
      </c>
      <c r="C114" s="4"/>
      <c r="D114" s="11"/>
      <c r="F114"/>
      <c r="G114"/>
    </row>
    <row r="115" spans="1:7" x14ac:dyDescent="0.25">
      <c r="A115" s="7" t="s">
        <v>73</v>
      </c>
      <c r="B115" s="6">
        <v>47</v>
      </c>
      <c r="C115" s="8">
        <f>SUM(C117:C118)</f>
        <v>1997309</v>
      </c>
      <c r="D115" s="10">
        <f>f_42_1_4+f_42_2_4</f>
        <v>1413554</v>
      </c>
      <c r="F115"/>
      <c r="G115"/>
    </row>
    <row r="116" spans="1:7" x14ac:dyDescent="0.25">
      <c r="A116" s="9" t="s">
        <v>5</v>
      </c>
      <c r="B116" s="6"/>
      <c r="C116" s="4"/>
      <c r="D116" s="11"/>
      <c r="F116"/>
      <c r="G116"/>
    </row>
    <row r="117" spans="1:7" x14ac:dyDescent="0.25">
      <c r="A117" s="9" t="s">
        <v>74</v>
      </c>
      <c r="B117" s="6" t="s">
        <v>248</v>
      </c>
      <c r="C117" s="4">
        <v>1413554</v>
      </c>
      <c r="D117" s="11">
        <v>1293160</v>
      </c>
      <c r="F117"/>
      <c r="G117"/>
    </row>
    <row r="118" spans="1:7" x14ac:dyDescent="0.25">
      <c r="A118" s="9" t="s">
        <v>75</v>
      </c>
      <c r="B118" s="6" t="s">
        <v>249</v>
      </c>
      <c r="C118" s="4">
        <v>583755</v>
      </c>
      <c r="D118" s="11">
        <v>120394</v>
      </c>
      <c r="F118"/>
      <c r="G118"/>
    </row>
    <row r="119" spans="1:7" x14ac:dyDescent="0.25">
      <c r="A119" s="3" t="s">
        <v>76</v>
      </c>
      <c r="B119" s="6">
        <v>48</v>
      </c>
      <c r="C119" s="8">
        <f>f_37_3+f_39_3+f_40_1_3+f_42_3</f>
        <v>2314178</v>
      </c>
      <c r="D119" s="10">
        <f>f_37_4+f_39_4+f_40_1_4+f_42_4</f>
        <v>1455689</v>
      </c>
      <c r="F119"/>
      <c r="G119"/>
    </row>
    <row r="120" spans="1:7" x14ac:dyDescent="0.25">
      <c r="A120" s="3" t="s">
        <v>318</v>
      </c>
      <c r="B120" s="6">
        <v>49</v>
      </c>
      <c r="C120" s="8">
        <f>f_43_3+f_36_3</f>
        <v>3500691</v>
      </c>
      <c r="D120" s="10">
        <f>f_36_4+f_43_4</f>
        <v>1967139</v>
      </c>
      <c r="F120"/>
      <c r="G120"/>
    </row>
    <row r="121" spans="1:7" x14ac:dyDescent="0.25">
      <c r="F121"/>
    </row>
    <row r="122" spans="1:7" x14ac:dyDescent="0.25">
      <c r="A122" s="2" t="s">
        <v>77</v>
      </c>
      <c r="B122" s="1"/>
      <c r="F122"/>
      <c r="G122"/>
    </row>
    <row r="123" spans="1:7" x14ac:dyDescent="0.25">
      <c r="A123" t="s">
        <v>78</v>
      </c>
      <c r="F123"/>
      <c r="G123"/>
    </row>
    <row r="124" spans="1:7" x14ac:dyDescent="0.25">
      <c r="A124" t="s">
        <v>79</v>
      </c>
      <c r="G124"/>
    </row>
    <row r="125" spans="1:7" x14ac:dyDescent="0.25">
      <c r="A125" t="s">
        <v>80</v>
      </c>
      <c r="F125"/>
      <c r="G125"/>
    </row>
    <row r="126" spans="1:7" x14ac:dyDescent="0.25">
      <c r="A126" t="s">
        <v>201</v>
      </c>
      <c r="F126"/>
      <c r="G126"/>
    </row>
    <row r="127" spans="1:7" x14ac:dyDescent="0.25">
      <c r="F127"/>
      <c r="G127"/>
    </row>
    <row r="128" spans="1:7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t="s">
        <v>87</v>
      </c>
    </row>
    <row r="132" spans="1:6" x14ac:dyDescent="0.25">
      <c r="A132" t="s">
        <v>90</v>
      </c>
      <c r="B132" t="s">
        <v>86</v>
      </c>
      <c r="C132" t="s">
        <v>89</v>
      </c>
      <c r="D132" t="s">
        <v>87</v>
      </c>
    </row>
    <row r="133" spans="1:6" x14ac:dyDescent="0.25">
      <c r="A133" t="s">
        <v>91</v>
      </c>
      <c r="B133" t="s">
        <v>92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97" workbookViewId="0">
      <selection activeCell="H116" sqref="H116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  <col min="10" max="10" width="26" customWidth="1"/>
  </cols>
  <sheetData>
    <row r="1" spans="1:10" x14ac:dyDescent="0.25">
      <c r="D1" s="12" t="s">
        <v>116</v>
      </c>
    </row>
    <row r="2" spans="1:10" x14ac:dyDescent="0.25">
      <c r="D2" s="12" t="s">
        <v>93</v>
      </c>
    </row>
    <row r="3" spans="1:10" x14ac:dyDescent="0.25">
      <c r="D3" s="12" t="s">
        <v>94</v>
      </c>
    </row>
    <row r="4" spans="1:10" x14ac:dyDescent="0.25">
      <c r="D4" s="12" t="s">
        <v>95</v>
      </c>
    </row>
    <row r="5" spans="1:10" x14ac:dyDescent="0.25">
      <c r="D5" s="12" t="s">
        <v>96</v>
      </c>
    </row>
    <row r="6" spans="1:10" x14ac:dyDescent="0.25">
      <c r="A6"/>
      <c r="D6" s="12" t="s">
        <v>97</v>
      </c>
    </row>
    <row r="7" spans="1:10" x14ac:dyDescent="0.25">
      <c r="A7"/>
      <c r="D7" s="12" t="s">
        <v>98</v>
      </c>
    </row>
    <row r="8" spans="1:10" x14ac:dyDescent="0.25">
      <c r="A8"/>
      <c r="D8" s="12" t="s">
        <v>99</v>
      </c>
    </row>
    <row r="9" spans="1:10" x14ac:dyDescent="0.25">
      <c r="A9" s="15" t="s">
        <v>82</v>
      </c>
      <c r="C9" s="12"/>
    </row>
    <row r="10" spans="1:10" x14ac:dyDescent="0.25">
      <c r="A10" s="15" t="s">
        <v>83</v>
      </c>
      <c r="C10" s="12"/>
    </row>
    <row r="11" spans="1:10" x14ac:dyDescent="0.25">
      <c r="A11" s="15" t="s">
        <v>319</v>
      </c>
      <c r="C11" s="12"/>
      <c r="H11" s="28"/>
      <c r="I11" s="28"/>
    </row>
    <row r="12" spans="1:10" x14ac:dyDescent="0.25">
      <c r="F12" s="16" t="s">
        <v>117</v>
      </c>
      <c r="H12" s="28"/>
      <c r="I12" s="28"/>
      <c r="J12" s="28"/>
    </row>
    <row r="13" spans="1:10" s="15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  <c r="H13" s="28"/>
      <c r="I13" s="28"/>
      <c r="J13" s="30"/>
    </row>
    <row r="14" spans="1:10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  <c r="H14" s="30"/>
      <c r="I14" s="30"/>
      <c r="J14" s="28"/>
    </row>
    <row r="15" spans="1:10" ht="31.5" customHeight="1" x14ac:dyDescent="0.25">
      <c r="A15" s="7" t="s">
        <v>123</v>
      </c>
      <c r="B15" s="6">
        <v>1</v>
      </c>
      <c r="C15" s="10">
        <f>f_1_2_3+f_1_3_3+f_1_4_3+f_1_5_3</f>
        <v>106248</v>
      </c>
      <c r="D15" s="21">
        <v>11507002</v>
      </c>
      <c r="E15" s="4">
        <v>13958</v>
      </c>
      <c r="F15" s="4">
        <v>149471</v>
      </c>
      <c r="H15" s="28"/>
      <c r="I15" s="28"/>
      <c r="J15" s="28"/>
    </row>
    <row r="16" spans="1:10" x14ac:dyDescent="0.25">
      <c r="A16" s="7" t="s">
        <v>124</v>
      </c>
      <c r="B16" s="6"/>
      <c r="C16" s="4"/>
      <c r="D16" s="22"/>
      <c r="E16" s="4"/>
      <c r="F16" s="4"/>
      <c r="H16" s="28"/>
      <c r="I16" s="28"/>
      <c r="J16" s="28"/>
    </row>
    <row r="17" spans="1:10" x14ac:dyDescent="0.25">
      <c r="A17" s="7" t="s">
        <v>125</v>
      </c>
      <c r="B17" s="14" t="s">
        <v>100</v>
      </c>
      <c r="C17" s="4"/>
      <c r="D17" s="22"/>
      <c r="E17" s="4"/>
      <c r="F17" s="4"/>
      <c r="H17" s="28"/>
      <c r="I17" s="28"/>
      <c r="J17" s="28"/>
    </row>
    <row r="18" spans="1:10" x14ac:dyDescent="0.25">
      <c r="A18" s="7" t="s">
        <v>126</v>
      </c>
      <c r="B18" s="14" t="s">
        <v>101</v>
      </c>
      <c r="C18" s="8">
        <v>106248</v>
      </c>
      <c r="D18" s="21">
        <v>11506600</v>
      </c>
      <c r="E18" s="4">
        <v>13958</v>
      </c>
      <c r="F18" s="4">
        <v>149054</v>
      </c>
      <c r="H18" s="28"/>
      <c r="I18" s="28"/>
      <c r="J18" s="28"/>
    </row>
    <row r="19" spans="1:10" x14ac:dyDescent="0.25">
      <c r="A19" s="7" t="s">
        <v>124</v>
      </c>
      <c r="B19" s="14"/>
      <c r="C19" s="4"/>
      <c r="D19" s="22"/>
      <c r="E19" s="4"/>
      <c r="F19" s="4"/>
      <c r="H19" s="28"/>
      <c r="I19" s="28"/>
      <c r="J19" s="28"/>
    </row>
    <row r="20" spans="1:10" ht="30" x14ac:dyDescent="0.25">
      <c r="A20" s="7" t="s">
        <v>266</v>
      </c>
      <c r="B20" s="14" t="s">
        <v>267</v>
      </c>
      <c r="C20" s="19">
        <v>106248</v>
      </c>
      <c r="D20" s="23">
        <v>11506600</v>
      </c>
      <c r="E20" s="4">
        <v>13958</v>
      </c>
      <c r="F20" s="4">
        <v>149054</v>
      </c>
      <c r="H20" s="28"/>
      <c r="I20" s="28"/>
      <c r="J20" s="28"/>
    </row>
    <row r="21" spans="1:10" x14ac:dyDescent="0.25">
      <c r="A21" t="s">
        <v>124</v>
      </c>
      <c r="B21" s="14"/>
      <c r="C21" s="19"/>
      <c r="D21" s="23"/>
      <c r="E21" s="4"/>
      <c r="F21" s="4"/>
      <c r="H21" s="28"/>
      <c r="I21" s="28"/>
      <c r="J21" s="28"/>
    </row>
    <row r="22" spans="1:10" ht="45" x14ac:dyDescent="0.25">
      <c r="A22" s="7" t="s">
        <v>255</v>
      </c>
      <c r="B22" s="14" t="s">
        <v>268</v>
      </c>
      <c r="C22" s="4">
        <v>294</v>
      </c>
      <c r="D22" s="22">
        <v>5556</v>
      </c>
      <c r="E22" s="4">
        <v>140</v>
      </c>
      <c r="F22" s="4">
        <v>7992</v>
      </c>
      <c r="H22" s="28"/>
      <c r="I22" s="28"/>
      <c r="J22" s="28"/>
    </row>
    <row r="23" spans="1:10" ht="45" x14ac:dyDescent="0.25">
      <c r="A23" s="7" t="s">
        <v>256</v>
      </c>
      <c r="B23" s="14" t="s">
        <v>269</v>
      </c>
      <c r="C23" s="4">
        <v>89379</v>
      </c>
      <c r="D23" s="22">
        <v>11290659</v>
      </c>
      <c r="E23" s="4">
        <v>3165</v>
      </c>
      <c r="F23" s="4">
        <v>16236</v>
      </c>
      <c r="H23" s="28"/>
      <c r="I23" s="28"/>
      <c r="J23" s="28"/>
    </row>
    <row r="24" spans="1:10" ht="45" x14ac:dyDescent="0.25">
      <c r="A24" s="7" t="s">
        <v>127</v>
      </c>
      <c r="B24" s="14" t="s">
        <v>270</v>
      </c>
      <c r="C24" s="19"/>
      <c r="D24" s="23"/>
      <c r="E24" s="4"/>
      <c r="F24" s="4"/>
      <c r="H24" s="28"/>
      <c r="I24" s="28"/>
      <c r="J24" s="28"/>
    </row>
    <row r="25" spans="1:10" x14ac:dyDescent="0.25">
      <c r="A25" t="s">
        <v>124</v>
      </c>
      <c r="B25" s="14"/>
      <c r="C25" s="19"/>
      <c r="D25" s="23"/>
      <c r="E25" s="4"/>
      <c r="F25" s="4"/>
      <c r="H25" s="28"/>
      <c r="I25" s="28"/>
      <c r="J25" s="28"/>
    </row>
    <row r="26" spans="1:10" ht="60" x14ac:dyDescent="0.25">
      <c r="A26" s="7" t="s">
        <v>128</v>
      </c>
      <c r="B26" s="14" t="s">
        <v>271</v>
      </c>
      <c r="C26" s="4"/>
      <c r="D26" s="22"/>
      <c r="E26" s="4"/>
      <c r="F26" s="4"/>
      <c r="H26" s="28"/>
      <c r="I26" s="28"/>
      <c r="J26" s="28"/>
    </row>
    <row r="27" spans="1:10" ht="30" x14ac:dyDescent="0.25">
      <c r="A27" s="7" t="s">
        <v>129</v>
      </c>
      <c r="B27" s="14" t="s">
        <v>272</v>
      </c>
      <c r="C27" s="4"/>
      <c r="D27" s="22"/>
      <c r="E27" s="4"/>
      <c r="F27" s="4"/>
      <c r="H27" s="28"/>
      <c r="I27" s="28"/>
      <c r="J27" s="28"/>
    </row>
    <row r="28" spans="1:10" ht="30" x14ac:dyDescent="0.25">
      <c r="A28" s="7" t="s">
        <v>257</v>
      </c>
      <c r="B28" s="14" t="s">
        <v>273</v>
      </c>
      <c r="C28" s="4"/>
      <c r="D28" s="22"/>
      <c r="E28" s="4"/>
      <c r="F28" s="4"/>
      <c r="H28" s="28"/>
      <c r="I28" s="28"/>
      <c r="J28" s="28"/>
    </row>
    <row r="29" spans="1:10" x14ac:dyDescent="0.25">
      <c r="A29" t="s">
        <v>124</v>
      </c>
      <c r="B29" s="14"/>
      <c r="C29" s="4"/>
      <c r="D29" s="22"/>
      <c r="E29" s="4"/>
      <c r="F29" s="4"/>
      <c r="H29" s="28"/>
      <c r="I29" s="28"/>
      <c r="J29" s="28"/>
    </row>
    <row r="30" spans="1:10" ht="30" x14ac:dyDescent="0.25">
      <c r="A30" s="7" t="s">
        <v>258</v>
      </c>
      <c r="B30" s="14" t="s">
        <v>274</v>
      </c>
      <c r="C30" s="4"/>
      <c r="D30" s="22"/>
      <c r="E30" s="4"/>
      <c r="F30" s="4"/>
      <c r="H30" s="28"/>
      <c r="I30" s="28"/>
      <c r="J30" s="28"/>
    </row>
    <row r="31" spans="1:10" x14ac:dyDescent="0.25">
      <c r="A31" s="7" t="s">
        <v>130</v>
      </c>
      <c r="B31" s="14" t="s">
        <v>275</v>
      </c>
      <c r="C31" s="8"/>
      <c r="D31" s="21">
        <v>402</v>
      </c>
      <c r="E31" s="4"/>
      <c r="F31" s="4">
        <v>417</v>
      </c>
      <c r="H31" s="28"/>
      <c r="I31" s="28"/>
      <c r="J31" s="28"/>
    </row>
    <row r="32" spans="1:10" ht="20.25" customHeight="1" x14ac:dyDescent="0.25">
      <c r="A32" s="7" t="s">
        <v>131</v>
      </c>
      <c r="B32" s="14" t="s">
        <v>276</v>
      </c>
      <c r="C32" s="4"/>
      <c r="D32" s="24"/>
      <c r="E32" s="4"/>
      <c r="F32" s="4"/>
      <c r="H32" s="28"/>
      <c r="I32" s="28"/>
      <c r="J32" s="28"/>
    </row>
    <row r="33" spans="1:10" x14ac:dyDescent="0.25">
      <c r="A33" s="7" t="s">
        <v>132</v>
      </c>
      <c r="B33" s="14">
        <v>2</v>
      </c>
      <c r="C33" s="10">
        <f>SUM(C41:C42)</f>
        <v>84245</v>
      </c>
      <c r="D33" s="21">
        <v>936976</v>
      </c>
      <c r="E33" s="4">
        <v>8452</v>
      </c>
      <c r="F33" s="4">
        <v>137667</v>
      </c>
      <c r="H33" s="28"/>
      <c r="I33" s="28"/>
      <c r="J33" s="28"/>
    </row>
    <row r="34" spans="1:10" x14ac:dyDescent="0.25">
      <c r="A34" s="7" t="s">
        <v>5</v>
      </c>
      <c r="B34" s="14"/>
      <c r="C34" s="4"/>
      <c r="D34" s="24"/>
      <c r="E34" s="4"/>
      <c r="F34" s="4"/>
      <c r="H34" s="28"/>
      <c r="I34" s="28"/>
      <c r="J34" s="28"/>
    </row>
    <row r="35" spans="1:10" x14ac:dyDescent="0.25">
      <c r="A35" s="7" t="s">
        <v>133</v>
      </c>
      <c r="B35" s="14" t="s">
        <v>279</v>
      </c>
      <c r="C35" s="4"/>
      <c r="D35" s="24"/>
      <c r="E35" s="4"/>
      <c r="F35" s="4"/>
      <c r="H35" s="28"/>
      <c r="I35" s="28"/>
      <c r="J35" s="28"/>
    </row>
    <row r="36" spans="1:10" x14ac:dyDescent="0.25">
      <c r="A36" s="7" t="s">
        <v>5</v>
      </c>
      <c r="B36" s="14"/>
      <c r="C36" s="4"/>
      <c r="D36" s="24"/>
      <c r="E36" s="4"/>
      <c r="F36" s="4"/>
      <c r="H36" s="28"/>
      <c r="I36" s="28"/>
      <c r="J36" s="28"/>
    </row>
    <row r="37" spans="1:10" x14ac:dyDescent="0.25">
      <c r="A37" s="7" t="s">
        <v>134</v>
      </c>
      <c r="B37" s="14" t="s">
        <v>135</v>
      </c>
      <c r="C37" s="4"/>
      <c r="D37" s="24"/>
      <c r="E37" s="4"/>
      <c r="F37" s="4"/>
      <c r="H37" s="28"/>
      <c r="I37" s="28"/>
      <c r="J37" s="28"/>
    </row>
    <row r="38" spans="1:10" x14ac:dyDescent="0.25">
      <c r="A38" s="7" t="s">
        <v>136</v>
      </c>
      <c r="B38" s="14" t="s">
        <v>137</v>
      </c>
      <c r="C38" s="4"/>
      <c r="D38" s="24"/>
      <c r="E38" s="4"/>
      <c r="F38" s="4"/>
      <c r="H38" s="28"/>
      <c r="I38" s="28"/>
      <c r="J38" s="28"/>
    </row>
    <row r="39" spans="1:10" x14ac:dyDescent="0.25">
      <c r="A39" s="7" t="s">
        <v>138</v>
      </c>
      <c r="B39" s="14" t="s">
        <v>277</v>
      </c>
      <c r="C39" s="4"/>
      <c r="D39" s="24"/>
      <c r="E39" s="4"/>
      <c r="F39" s="4"/>
      <c r="H39" s="28"/>
      <c r="I39" s="28"/>
      <c r="J39" s="28"/>
    </row>
    <row r="40" spans="1:10" x14ac:dyDescent="0.25">
      <c r="A40" s="7" t="s">
        <v>139</v>
      </c>
      <c r="B40" s="14" t="s">
        <v>278</v>
      </c>
      <c r="C40" s="4"/>
      <c r="D40" s="24"/>
      <c r="E40" s="4"/>
      <c r="F40" s="4"/>
      <c r="H40" s="28"/>
      <c r="I40" s="28"/>
      <c r="J40" s="28"/>
    </row>
    <row r="41" spans="1:10" x14ac:dyDescent="0.25">
      <c r="A41" s="7" t="s">
        <v>140</v>
      </c>
      <c r="B41" s="14" t="s">
        <v>280</v>
      </c>
      <c r="C41" s="4">
        <v>31</v>
      </c>
      <c r="D41" s="22">
        <v>370</v>
      </c>
      <c r="E41" s="4">
        <v>29</v>
      </c>
      <c r="F41" s="4">
        <v>350</v>
      </c>
      <c r="H41" s="28"/>
      <c r="I41" s="28"/>
      <c r="J41" s="28"/>
    </row>
    <row r="42" spans="1:10" x14ac:dyDescent="0.25">
      <c r="A42" s="7" t="s">
        <v>141</v>
      </c>
      <c r="B42" s="14" t="s">
        <v>281</v>
      </c>
      <c r="C42" s="4">
        <v>84214</v>
      </c>
      <c r="D42" s="24">
        <v>936606</v>
      </c>
      <c r="E42" s="4">
        <v>8423</v>
      </c>
      <c r="F42" s="4">
        <v>137317</v>
      </c>
      <c r="H42" s="28"/>
      <c r="I42" s="28"/>
      <c r="J42" s="28"/>
    </row>
    <row r="43" spans="1:10" x14ac:dyDescent="0.25">
      <c r="A43" s="7" t="s">
        <v>142</v>
      </c>
      <c r="B43" s="14" t="s">
        <v>282</v>
      </c>
      <c r="C43" s="4"/>
      <c r="D43" s="24"/>
      <c r="E43" s="4"/>
      <c r="F43" s="4"/>
      <c r="H43" s="28"/>
      <c r="I43" s="28"/>
      <c r="J43" s="28"/>
    </row>
    <row r="44" spans="1:10" x14ac:dyDescent="0.25">
      <c r="A44" s="7" t="s">
        <v>143</v>
      </c>
      <c r="B44" s="14" t="s">
        <v>283</v>
      </c>
      <c r="C44" s="4"/>
      <c r="D44" s="24"/>
      <c r="E44" s="4"/>
      <c r="F44" s="4"/>
      <c r="H44" s="28"/>
      <c r="I44" s="28"/>
      <c r="J44" s="28"/>
    </row>
    <row r="45" spans="1:10" x14ac:dyDescent="0.25">
      <c r="A45" s="7" t="s">
        <v>144</v>
      </c>
      <c r="B45" s="14" t="s">
        <v>284</v>
      </c>
      <c r="C45" s="4"/>
      <c r="D45" s="24"/>
      <c r="E45" s="4"/>
      <c r="F45" s="4"/>
      <c r="H45" s="28"/>
      <c r="I45" s="28"/>
      <c r="J45" s="28"/>
    </row>
    <row r="46" spans="1:10" ht="30" x14ac:dyDescent="0.25">
      <c r="A46" s="7" t="s">
        <v>27</v>
      </c>
      <c r="B46" s="14" t="s">
        <v>285</v>
      </c>
      <c r="C46" s="4"/>
      <c r="D46" s="24"/>
      <c r="E46" s="4"/>
      <c r="F46" s="4"/>
      <c r="H46" s="28"/>
      <c r="I46" s="28"/>
      <c r="J46" s="28"/>
    </row>
    <row r="47" spans="1:10" x14ac:dyDescent="0.25">
      <c r="A47" s="7" t="s">
        <v>145</v>
      </c>
      <c r="B47" s="14">
        <v>3</v>
      </c>
      <c r="C47" s="8">
        <v>630868</v>
      </c>
      <c r="D47" s="25">
        <v>4379635</v>
      </c>
      <c r="E47" s="4">
        <v>70</v>
      </c>
      <c r="F47" s="4">
        <v>108537</v>
      </c>
      <c r="H47" s="28"/>
      <c r="I47" s="28"/>
      <c r="J47" s="28"/>
    </row>
    <row r="48" spans="1:10" ht="45" x14ac:dyDescent="0.25">
      <c r="A48" s="7" t="s">
        <v>146</v>
      </c>
      <c r="B48" s="14">
        <v>4</v>
      </c>
      <c r="C48" s="4"/>
      <c r="D48" s="24"/>
      <c r="E48" s="4"/>
      <c r="F48" s="4"/>
      <c r="H48" s="28"/>
      <c r="I48" s="28"/>
      <c r="J48" s="28"/>
    </row>
    <row r="49" spans="1:10" x14ac:dyDescent="0.25">
      <c r="A49" s="7" t="s">
        <v>147</v>
      </c>
      <c r="B49" s="14">
        <v>5</v>
      </c>
      <c r="C49" s="4"/>
      <c r="D49" s="24"/>
      <c r="E49" s="4"/>
      <c r="F49" s="4"/>
      <c r="H49" s="28"/>
      <c r="I49" s="28"/>
      <c r="J49" s="28"/>
    </row>
    <row r="50" spans="1:10" x14ac:dyDescent="0.25">
      <c r="A50" s="7" t="s">
        <v>148</v>
      </c>
      <c r="B50" s="14">
        <v>6</v>
      </c>
      <c r="C50" s="8">
        <v>93709</v>
      </c>
      <c r="D50" s="21">
        <v>4908735</v>
      </c>
      <c r="E50" s="4">
        <v>36072</v>
      </c>
      <c r="F50" s="4">
        <v>550956</v>
      </c>
      <c r="H50" s="28">
        <f>f_6_4+I50</f>
        <v>4911465</v>
      </c>
      <c r="I50" s="34">
        <v>2730</v>
      </c>
      <c r="J50" s="28"/>
    </row>
    <row r="51" spans="1:10" ht="15.75" customHeight="1" x14ac:dyDescent="0.25">
      <c r="A51" s="7" t="s">
        <v>149</v>
      </c>
      <c r="B51" s="14">
        <v>7</v>
      </c>
      <c r="C51" s="4"/>
      <c r="D51" s="24"/>
      <c r="E51" s="4"/>
      <c r="F51" s="4"/>
      <c r="H51" s="28"/>
      <c r="I51" s="28"/>
      <c r="J51" s="28"/>
    </row>
    <row r="52" spans="1:10" x14ac:dyDescent="0.25">
      <c r="A52" s="7" t="s">
        <v>150</v>
      </c>
      <c r="B52" s="14">
        <v>8</v>
      </c>
      <c r="C52" s="8"/>
      <c r="D52" s="25"/>
      <c r="E52" s="4"/>
      <c r="F52" s="4"/>
      <c r="H52" s="28">
        <v>4908735</v>
      </c>
      <c r="I52" s="28"/>
      <c r="J52" s="28"/>
    </row>
    <row r="53" spans="1:10" ht="30" x14ac:dyDescent="0.25">
      <c r="A53" s="7" t="s">
        <v>151</v>
      </c>
      <c r="B53" s="14">
        <v>9</v>
      </c>
      <c r="C53" s="4"/>
      <c r="D53" s="24"/>
      <c r="E53" s="4"/>
      <c r="F53" s="4"/>
      <c r="H53" s="28"/>
      <c r="I53" s="28"/>
      <c r="J53" s="28"/>
    </row>
    <row r="54" spans="1:10" ht="28.5" customHeight="1" x14ac:dyDescent="0.25">
      <c r="A54" s="7" t="s">
        <v>152</v>
      </c>
      <c r="B54" s="14">
        <v>10</v>
      </c>
      <c r="C54" s="4"/>
      <c r="D54" s="24"/>
      <c r="E54" s="4"/>
      <c r="F54" s="4"/>
      <c r="H54" s="28"/>
      <c r="I54" s="28"/>
      <c r="J54" s="28"/>
    </row>
    <row r="55" spans="1:10" x14ac:dyDescent="0.25">
      <c r="A55" s="7" t="s">
        <v>5</v>
      </c>
      <c r="B55" s="14"/>
      <c r="C55" s="4"/>
      <c r="D55" s="24"/>
      <c r="E55" s="4"/>
      <c r="F55" s="4"/>
      <c r="H55" s="28"/>
      <c r="I55" s="28"/>
      <c r="J55" s="28"/>
    </row>
    <row r="56" spans="1:10" x14ac:dyDescent="0.25">
      <c r="A56" s="7" t="s">
        <v>153</v>
      </c>
      <c r="B56" s="14" t="s">
        <v>286</v>
      </c>
      <c r="C56" s="4"/>
      <c r="D56" s="24"/>
      <c r="E56" s="4"/>
      <c r="F56" s="4"/>
      <c r="H56" s="28"/>
      <c r="I56" s="28"/>
      <c r="J56" s="28"/>
    </row>
    <row r="57" spans="1:10" x14ac:dyDescent="0.25">
      <c r="A57" s="7" t="s">
        <v>154</v>
      </c>
      <c r="B57" s="14" t="s">
        <v>287</v>
      </c>
      <c r="C57" s="4"/>
      <c r="D57" s="24"/>
      <c r="E57" s="4"/>
      <c r="F57" s="4"/>
      <c r="H57" s="28"/>
      <c r="I57" s="28"/>
      <c r="J57" s="28"/>
    </row>
    <row r="58" spans="1:10" x14ac:dyDescent="0.25">
      <c r="A58" s="7" t="s">
        <v>155</v>
      </c>
      <c r="B58" s="14" t="s">
        <v>288</v>
      </c>
      <c r="C58" s="4"/>
      <c r="D58" s="24"/>
      <c r="E58" s="4"/>
      <c r="F58" s="4"/>
      <c r="H58" s="28"/>
      <c r="I58" s="28"/>
      <c r="J58" s="28"/>
    </row>
    <row r="59" spans="1:10" x14ac:dyDescent="0.25">
      <c r="A59" s="7" t="s">
        <v>156</v>
      </c>
      <c r="B59" s="14" t="s">
        <v>289</v>
      </c>
      <c r="C59" s="4"/>
      <c r="D59" s="24"/>
      <c r="E59" s="4"/>
      <c r="F59" s="4"/>
      <c r="H59" s="28"/>
      <c r="I59" s="28"/>
      <c r="J59" s="28"/>
    </row>
    <row r="60" spans="1:10" ht="45" x14ac:dyDescent="0.25">
      <c r="A60" s="7" t="s">
        <v>157</v>
      </c>
      <c r="B60" s="14">
        <v>11</v>
      </c>
      <c r="C60" s="4">
        <v>541</v>
      </c>
      <c r="D60" s="24">
        <v>6704</v>
      </c>
      <c r="E60" s="4"/>
      <c r="F60" s="4">
        <v>4125</v>
      </c>
      <c r="H60" s="28"/>
      <c r="I60" s="28"/>
      <c r="J60" s="28"/>
    </row>
    <row r="61" spans="1:10" x14ac:dyDescent="0.25">
      <c r="A61" s="7" t="s">
        <v>158</v>
      </c>
      <c r="B61" s="14">
        <v>12</v>
      </c>
      <c r="C61" s="8">
        <v>14368</v>
      </c>
      <c r="D61" s="21">
        <v>109793</v>
      </c>
      <c r="E61" s="4">
        <v>419</v>
      </c>
      <c r="F61" s="4">
        <v>5097</v>
      </c>
      <c r="H61" s="28"/>
      <c r="I61" s="28"/>
      <c r="J61" s="28"/>
    </row>
    <row r="62" spans="1:10" x14ac:dyDescent="0.25">
      <c r="A62" s="20" t="s">
        <v>259</v>
      </c>
      <c r="B62" s="14">
        <v>13</v>
      </c>
      <c r="C62" s="26">
        <f>f_1_3+f_2_3+f_3_3+f_4_3+f_5_3+f_6_3+f_7_3+f_8_3+f_9_3+f_10_3+f_11_3+f_12_3</f>
        <v>929979</v>
      </c>
      <c r="D62" s="31">
        <v>21848845</v>
      </c>
      <c r="E62" s="4">
        <v>58971</v>
      </c>
      <c r="F62" s="4">
        <v>955853</v>
      </c>
      <c r="H62" s="28">
        <f>f_13_4+I50</f>
        <v>21851575</v>
      </c>
      <c r="I62" s="28"/>
      <c r="J62" s="28"/>
    </row>
    <row r="63" spans="1:10" x14ac:dyDescent="0.25">
      <c r="A63" s="7" t="s">
        <v>159</v>
      </c>
      <c r="B63" s="14">
        <v>14</v>
      </c>
      <c r="C63" s="10">
        <f>SUM(C65:C68)</f>
        <v>14769</v>
      </c>
      <c r="D63" s="21">
        <v>191353</v>
      </c>
      <c r="E63" s="4">
        <v>3035</v>
      </c>
      <c r="F63" s="4">
        <v>33738</v>
      </c>
      <c r="H63" s="28"/>
      <c r="I63" s="28"/>
      <c r="J63" s="28"/>
    </row>
    <row r="64" spans="1:10" x14ac:dyDescent="0.25">
      <c r="A64" s="7" t="s">
        <v>124</v>
      </c>
      <c r="B64" s="14"/>
      <c r="C64" s="4"/>
      <c r="D64" s="22"/>
      <c r="E64" s="4"/>
      <c r="F64" s="4"/>
      <c r="H64" s="28">
        <v>21848845</v>
      </c>
      <c r="I64" s="28"/>
      <c r="J64" s="28"/>
    </row>
    <row r="65" spans="1:10" x14ac:dyDescent="0.25">
      <c r="A65" s="7" t="s">
        <v>160</v>
      </c>
      <c r="B65" s="14" t="s">
        <v>290</v>
      </c>
      <c r="C65" s="4"/>
      <c r="D65" s="22"/>
      <c r="E65" s="4"/>
      <c r="F65" s="4"/>
      <c r="H65" s="28"/>
      <c r="I65" s="28"/>
      <c r="J65" s="28"/>
    </row>
    <row r="66" spans="1:10" x14ac:dyDescent="0.25">
      <c r="A66" s="7" t="s">
        <v>161</v>
      </c>
      <c r="B66" s="14" t="s">
        <v>291</v>
      </c>
      <c r="C66" s="4"/>
      <c r="D66" s="22"/>
      <c r="E66" s="4"/>
      <c r="F66" s="4"/>
      <c r="H66" s="28"/>
      <c r="I66" s="28"/>
      <c r="J66" s="28"/>
    </row>
    <row r="67" spans="1:10" x14ac:dyDescent="0.25">
      <c r="A67" s="7" t="s">
        <v>162</v>
      </c>
      <c r="B67" s="14" t="s">
        <v>292</v>
      </c>
      <c r="C67" s="4">
        <v>14612</v>
      </c>
      <c r="D67" s="22">
        <v>84737</v>
      </c>
      <c r="E67" s="4">
        <v>2061</v>
      </c>
      <c r="F67" s="4">
        <v>13327</v>
      </c>
      <c r="H67" s="28"/>
      <c r="I67" s="28"/>
      <c r="J67" s="28"/>
    </row>
    <row r="68" spans="1:10" x14ac:dyDescent="0.25">
      <c r="A68" s="7" t="s">
        <v>163</v>
      </c>
      <c r="B68" s="14" t="s">
        <v>293</v>
      </c>
      <c r="C68" s="4">
        <v>157</v>
      </c>
      <c r="D68" s="22">
        <v>106616</v>
      </c>
      <c r="E68" s="4">
        <v>974</v>
      </c>
      <c r="F68" s="4">
        <v>20411</v>
      </c>
      <c r="H68" s="28"/>
      <c r="I68" s="28"/>
      <c r="J68" s="28"/>
    </row>
    <row r="69" spans="1:10" x14ac:dyDescent="0.25">
      <c r="A69" s="7" t="s">
        <v>164</v>
      </c>
      <c r="B69" s="14">
        <v>15</v>
      </c>
      <c r="C69" s="8">
        <f>SUM(C71:C76)</f>
        <v>15036</v>
      </c>
      <c r="D69" s="21">
        <v>405913</v>
      </c>
      <c r="E69" s="4">
        <v>9717</v>
      </c>
      <c r="F69" s="4">
        <v>75449</v>
      </c>
      <c r="H69" s="28"/>
      <c r="I69" s="28"/>
      <c r="J69" s="28"/>
    </row>
    <row r="70" spans="1:10" x14ac:dyDescent="0.25">
      <c r="A70" s="7" t="s">
        <v>5</v>
      </c>
      <c r="B70" s="14"/>
      <c r="C70" s="4"/>
      <c r="D70" s="22"/>
      <c r="E70" s="4"/>
      <c r="F70" s="4"/>
      <c r="H70" s="28"/>
      <c r="I70" s="28"/>
      <c r="J70" s="28"/>
    </row>
    <row r="71" spans="1:10" x14ac:dyDescent="0.25">
      <c r="A71" s="7" t="s">
        <v>165</v>
      </c>
      <c r="B71" s="14" t="s">
        <v>294</v>
      </c>
      <c r="C71" s="4"/>
      <c r="D71" s="22"/>
      <c r="E71" s="4"/>
      <c r="F71" s="4"/>
      <c r="H71" s="28"/>
      <c r="I71" s="28"/>
      <c r="J71" s="28"/>
    </row>
    <row r="72" spans="1:10" x14ac:dyDescent="0.25">
      <c r="A72" s="7" t="s">
        <v>166</v>
      </c>
      <c r="B72" s="14" t="s">
        <v>295</v>
      </c>
      <c r="C72" s="4">
        <v>3729</v>
      </c>
      <c r="D72" s="22">
        <v>26423</v>
      </c>
      <c r="E72" s="4">
        <v>350</v>
      </c>
      <c r="F72" s="4">
        <v>9495</v>
      </c>
      <c r="H72" s="28"/>
      <c r="I72" s="28"/>
      <c r="J72" s="28"/>
    </row>
    <row r="73" spans="1:10" x14ac:dyDescent="0.25">
      <c r="A73" s="7" t="s">
        <v>167</v>
      </c>
      <c r="B73" s="14" t="s">
        <v>296</v>
      </c>
      <c r="C73" s="4">
        <v>653</v>
      </c>
      <c r="D73" s="22">
        <v>10207</v>
      </c>
      <c r="E73" s="4">
        <v>317</v>
      </c>
      <c r="F73" s="4">
        <v>6325</v>
      </c>
      <c r="H73" s="28"/>
      <c r="I73" s="28"/>
      <c r="J73" s="28"/>
    </row>
    <row r="74" spans="1:10" x14ac:dyDescent="0.25">
      <c r="A74" s="7" t="s">
        <v>260</v>
      </c>
      <c r="B74" s="14" t="s">
        <v>297</v>
      </c>
      <c r="C74" s="4">
        <v>10620</v>
      </c>
      <c r="D74" s="22">
        <v>349914</v>
      </c>
      <c r="E74" s="4">
        <v>4492</v>
      </c>
      <c r="F74" s="4">
        <v>53433</v>
      </c>
      <c r="H74" s="28"/>
      <c r="I74" s="28"/>
      <c r="J74" s="28"/>
    </row>
    <row r="75" spans="1:10" x14ac:dyDescent="0.25">
      <c r="A75" s="7" t="s">
        <v>168</v>
      </c>
      <c r="B75" s="14" t="s">
        <v>298</v>
      </c>
      <c r="C75" s="4"/>
      <c r="D75" s="22">
        <v>5212</v>
      </c>
      <c r="E75" s="4"/>
      <c r="F75" s="4"/>
      <c r="H75" s="28"/>
      <c r="I75" s="28"/>
      <c r="J75" s="28"/>
    </row>
    <row r="76" spans="1:10" x14ac:dyDescent="0.25">
      <c r="A76" s="7" t="s">
        <v>169</v>
      </c>
      <c r="B76" s="14" t="s">
        <v>299</v>
      </c>
      <c r="C76" s="4">
        <v>34</v>
      </c>
      <c r="D76" s="22">
        <v>14157</v>
      </c>
      <c r="E76" s="4">
        <v>4558</v>
      </c>
      <c r="F76" s="4">
        <v>6196</v>
      </c>
      <c r="H76" s="28"/>
      <c r="I76" s="28"/>
      <c r="J76" s="28"/>
    </row>
    <row r="77" spans="1:10" ht="30" x14ac:dyDescent="0.25">
      <c r="A77" s="7" t="s">
        <v>170</v>
      </c>
      <c r="B77" s="14">
        <v>16</v>
      </c>
      <c r="C77" s="4"/>
      <c r="D77" s="22"/>
      <c r="E77" s="4"/>
      <c r="F77" s="4"/>
      <c r="H77" s="28"/>
      <c r="I77" s="28"/>
      <c r="J77" s="28"/>
    </row>
    <row r="78" spans="1:10" x14ac:dyDescent="0.25">
      <c r="A78" s="7" t="s">
        <v>5</v>
      </c>
      <c r="B78" s="14"/>
      <c r="C78" s="4"/>
      <c r="D78" s="22"/>
      <c r="E78" s="4"/>
      <c r="F78" s="4"/>
      <c r="H78" s="28"/>
      <c r="I78" s="28"/>
      <c r="J78" s="28"/>
    </row>
    <row r="79" spans="1:10" x14ac:dyDescent="0.25">
      <c r="A79" s="7" t="s">
        <v>171</v>
      </c>
      <c r="B79" s="14" t="s">
        <v>107</v>
      </c>
      <c r="C79" s="4"/>
      <c r="D79" s="22"/>
      <c r="E79" s="4"/>
      <c r="F79" s="4"/>
      <c r="H79" s="28"/>
      <c r="I79" s="28"/>
      <c r="J79" s="28"/>
    </row>
    <row r="80" spans="1:10" x14ac:dyDescent="0.25">
      <c r="A80" s="7" t="s">
        <v>172</v>
      </c>
      <c r="B80" s="14" t="s">
        <v>108</v>
      </c>
      <c r="C80" s="4"/>
      <c r="D80" s="22"/>
      <c r="E80" s="4"/>
      <c r="F80" s="4"/>
      <c r="H80" s="28"/>
      <c r="I80" s="28"/>
      <c r="J80" s="28"/>
    </row>
    <row r="81" spans="1:10" x14ac:dyDescent="0.25">
      <c r="A81" s="7" t="s">
        <v>173</v>
      </c>
      <c r="B81" s="14" t="s">
        <v>109</v>
      </c>
      <c r="C81" s="4"/>
      <c r="D81" s="22"/>
      <c r="E81" s="4"/>
      <c r="F81" s="4"/>
      <c r="H81" s="28"/>
      <c r="I81" s="28"/>
      <c r="J81" s="28"/>
    </row>
    <row r="82" spans="1:10" x14ac:dyDescent="0.25">
      <c r="A82" s="7" t="s">
        <v>174</v>
      </c>
      <c r="B82" s="14" t="s">
        <v>110</v>
      </c>
      <c r="C82" s="4"/>
      <c r="D82" s="22"/>
      <c r="E82" s="4"/>
      <c r="F82" s="4"/>
      <c r="H82" s="28"/>
      <c r="I82" s="28"/>
      <c r="J82" s="28"/>
    </row>
    <row r="83" spans="1:10" x14ac:dyDescent="0.25">
      <c r="A83" s="7" t="s">
        <v>175</v>
      </c>
      <c r="B83" s="14" t="s">
        <v>204</v>
      </c>
      <c r="C83" s="4"/>
      <c r="D83" s="22"/>
      <c r="E83" s="4"/>
      <c r="F83" s="4"/>
      <c r="H83" s="28"/>
      <c r="I83" s="28"/>
      <c r="J83" s="28"/>
    </row>
    <row r="84" spans="1:10" x14ac:dyDescent="0.25">
      <c r="A84" s="7" t="s">
        <v>176</v>
      </c>
      <c r="B84" s="14">
        <v>17</v>
      </c>
      <c r="C84" s="8">
        <v>741066</v>
      </c>
      <c r="D84" s="21">
        <v>14289766</v>
      </c>
      <c r="E84" s="4">
        <v>758</v>
      </c>
      <c r="F84" s="4">
        <v>83065</v>
      </c>
      <c r="H84" s="28"/>
      <c r="I84" s="28"/>
      <c r="J84" s="28"/>
    </row>
    <row r="85" spans="1:10" ht="45" x14ac:dyDescent="0.25">
      <c r="A85" s="7" t="s">
        <v>177</v>
      </c>
      <c r="B85" s="14">
        <v>18</v>
      </c>
      <c r="C85" s="8"/>
      <c r="D85" s="21"/>
      <c r="E85" s="4"/>
      <c r="F85" s="4"/>
      <c r="H85" s="28"/>
      <c r="I85" s="28"/>
      <c r="J85" s="28"/>
    </row>
    <row r="86" spans="1:10" x14ac:dyDescent="0.25">
      <c r="A86" s="7" t="s">
        <v>178</v>
      </c>
      <c r="B86" s="14">
        <v>19</v>
      </c>
      <c r="C86" s="1"/>
      <c r="D86" s="32"/>
      <c r="E86" s="4"/>
      <c r="F86" s="4"/>
      <c r="H86" s="28"/>
      <c r="I86" s="28"/>
      <c r="J86" s="28"/>
    </row>
    <row r="87" spans="1:10" x14ac:dyDescent="0.25">
      <c r="A87" s="7" t="s">
        <v>179</v>
      </c>
      <c r="B87" s="14">
        <v>20</v>
      </c>
      <c r="C87" s="10">
        <v>110989</v>
      </c>
      <c r="D87" s="21">
        <v>4972243</v>
      </c>
      <c r="E87" s="4">
        <v>40765</v>
      </c>
      <c r="F87" s="4">
        <v>522825</v>
      </c>
      <c r="H87" s="28"/>
      <c r="I87" s="28"/>
      <c r="J87" s="28"/>
    </row>
    <row r="88" spans="1:10" ht="28.5" customHeight="1" x14ac:dyDescent="0.25">
      <c r="A88" s="7" t="s">
        <v>180</v>
      </c>
      <c r="B88" s="14">
        <v>21</v>
      </c>
      <c r="C88" s="4"/>
      <c r="D88" s="22"/>
      <c r="E88" s="4"/>
      <c r="F88" s="4"/>
      <c r="H88" s="28"/>
      <c r="I88" s="28"/>
      <c r="J88" s="28"/>
    </row>
    <row r="89" spans="1:10" ht="26.25" customHeight="1" x14ac:dyDescent="0.25">
      <c r="A89" s="7" t="s">
        <v>181</v>
      </c>
      <c r="B89" s="14">
        <v>22</v>
      </c>
      <c r="C89" s="4"/>
      <c r="D89" s="22"/>
      <c r="E89" s="4"/>
      <c r="F89" s="4"/>
      <c r="H89" s="28"/>
      <c r="I89" s="28"/>
      <c r="J89" s="28"/>
    </row>
    <row r="90" spans="1:10" ht="30" x14ac:dyDescent="0.25">
      <c r="A90" s="7" t="s">
        <v>182</v>
      </c>
      <c r="B90" s="14">
        <v>23</v>
      </c>
      <c r="C90" s="4"/>
      <c r="D90" s="22"/>
      <c r="E90" s="4"/>
      <c r="F90" s="4"/>
      <c r="H90" s="28"/>
      <c r="I90" s="28"/>
      <c r="J90" s="28"/>
    </row>
    <row r="91" spans="1:10" ht="30" x14ac:dyDescent="0.25">
      <c r="A91" s="7" t="s">
        <v>183</v>
      </c>
      <c r="B91" s="14">
        <v>24</v>
      </c>
      <c r="C91" s="4"/>
      <c r="D91" s="22"/>
      <c r="E91" s="4"/>
      <c r="F91" s="4"/>
      <c r="H91" s="28"/>
      <c r="I91" s="28"/>
      <c r="J91" s="28"/>
    </row>
    <row r="92" spans="1:10" x14ac:dyDescent="0.25">
      <c r="A92" s="7" t="s">
        <v>5</v>
      </c>
      <c r="B92" s="14"/>
      <c r="C92" s="4"/>
      <c r="D92" s="22"/>
      <c r="E92" s="4"/>
      <c r="F92" s="4"/>
      <c r="H92" s="28"/>
      <c r="I92" s="28"/>
      <c r="J92" s="28"/>
    </row>
    <row r="93" spans="1:10" x14ac:dyDescent="0.25">
      <c r="A93" s="7" t="s">
        <v>184</v>
      </c>
      <c r="B93" s="14" t="s">
        <v>300</v>
      </c>
      <c r="C93" s="4"/>
      <c r="D93" s="22"/>
      <c r="E93" s="4"/>
      <c r="F93" s="4"/>
      <c r="H93" s="28"/>
      <c r="I93" s="28"/>
      <c r="J93" s="28"/>
    </row>
    <row r="94" spans="1:10" x14ac:dyDescent="0.25">
      <c r="A94" s="7" t="s">
        <v>185</v>
      </c>
      <c r="B94" s="14" t="s">
        <v>301</v>
      </c>
      <c r="C94" s="4"/>
      <c r="D94" s="22"/>
      <c r="E94" s="4"/>
      <c r="F94" s="4"/>
      <c r="H94" s="28"/>
      <c r="I94" s="28"/>
      <c r="J94" s="28"/>
    </row>
    <row r="95" spans="1:10" x14ac:dyDescent="0.25">
      <c r="A95" s="7" t="s">
        <v>186</v>
      </c>
      <c r="B95" s="14" t="s">
        <v>302</v>
      </c>
      <c r="C95" s="4"/>
      <c r="D95" s="22"/>
      <c r="E95" s="4"/>
      <c r="F95" s="4"/>
      <c r="H95" s="28"/>
      <c r="I95" s="28"/>
      <c r="J95" s="28"/>
    </row>
    <row r="96" spans="1:10" x14ac:dyDescent="0.25">
      <c r="A96" s="7" t="s">
        <v>187</v>
      </c>
      <c r="B96" s="14" t="s">
        <v>303</v>
      </c>
      <c r="C96" s="4"/>
      <c r="D96" s="22"/>
      <c r="E96" s="4"/>
      <c r="F96" s="4"/>
      <c r="H96" s="28"/>
      <c r="I96" s="28"/>
      <c r="J96" s="28"/>
    </row>
    <row r="97" spans="1:10" ht="45" x14ac:dyDescent="0.25">
      <c r="A97" s="7" t="s">
        <v>188</v>
      </c>
      <c r="B97" s="14">
        <v>25</v>
      </c>
      <c r="C97" s="4">
        <v>792680</v>
      </c>
      <c r="D97" s="22">
        <v>805793</v>
      </c>
      <c r="E97" s="4"/>
      <c r="F97" s="4"/>
      <c r="H97" s="28"/>
      <c r="I97" s="28"/>
      <c r="J97" s="28"/>
    </row>
    <row r="98" spans="1:10" x14ac:dyDescent="0.25">
      <c r="A98" s="7" t="s">
        <v>189</v>
      </c>
      <c r="B98" s="14">
        <v>26</v>
      </c>
      <c r="C98" s="8">
        <f>SUM(C100:C105)</f>
        <v>196608</v>
      </c>
      <c r="D98" s="21">
        <v>502627</v>
      </c>
      <c r="E98" s="4">
        <v>7961</v>
      </c>
      <c r="F98" s="4">
        <v>116257</v>
      </c>
      <c r="H98" s="28"/>
      <c r="I98" s="28"/>
      <c r="J98" s="28"/>
    </row>
    <row r="99" spans="1:10" x14ac:dyDescent="0.25">
      <c r="A99" s="7" t="s">
        <v>5</v>
      </c>
      <c r="B99" s="14"/>
      <c r="C99" s="4"/>
      <c r="D99" s="24"/>
      <c r="E99" s="4"/>
      <c r="F99" s="4"/>
      <c r="H99" s="28"/>
      <c r="I99" s="28"/>
      <c r="J99" s="28"/>
    </row>
    <row r="100" spans="1:10" x14ac:dyDescent="0.25">
      <c r="A100" s="7" t="s">
        <v>190</v>
      </c>
      <c r="B100" s="14" t="s">
        <v>304</v>
      </c>
      <c r="C100" s="4">
        <v>126944</v>
      </c>
      <c r="D100" s="24">
        <v>348532</v>
      </c>
      <c r="E100" s="4">
        <v>5140</v>
      </c>
      <c r="F100" s="4">
        <v>60978</v>
      </c>
      <c r="H100" s="28"/>
      <c r="I100" s="28"/>
      <c r="J100" s="28"/>
    </row>
    <row r="101" spans="1:10" x14ac:dyDescent="0.25">
      <c r="A101" s="7" t="s">
        <v>191</v>
      </c>
      <c r="B101" s="14" t="s">
        <v>305</v>
      </c>
      <c r="C101" s="4">
        <v>400</v>
      </c>
      <c r="D101" s="24">
        <v>4800</v>
      </c>
      <c r="E101" s="4">
        <v>400</v>
      </c>
      <c r="F101" s="4">
        <v>4800</v>
      </c>
      <c r="H101" s="28"/>
      <c r="I101" s="28"/>
      <c r="J101" s="28"/>
    </row>
    <row r="102" spans="1:10" x14ac:dyDescent="0.25">
      <c r="A102" s="7" t="s">
        <v>192</v>
      </c>
      <c r="B102" s="14" t="s">
        <v>306</v>
      </c>
      <c r="C102" s="4">
        <v>12658</v>
      </c>
      <c r="D102" s="24">
        <v>68640</v>
      </c>
      <c r="E102" s="4">
        <v>1796</v>
      </c>
      <c r="F102" s="4">
        <v>42801</v>
      </c>
      <c r="H102" s="28"/>
      <c r="I102" s="28"/>
      <c r="J102" s="28"/>
    </row>
    <row r="103" spans="1:10" ht="15" customHeight="1" x14ac:dyDescent="0.25">
      <c r="A103" s="7" t="s">
        <v>261</v>
      </c>
      <c r="B103" s="14" t="s">
        <v>307</v>
      </c>
      <c r="C103" s="4">
        <v>232</v>
      </c>
      <c r="D103" s="24">
        <v>1982</v>
      </c>
      <c r="E103" s="4">
        <v>127</v>
      </c>
      <c r="F103" s="4">
        <v>1422</v>
      </c>
      <c r="H103" s="28"/>
      <c r="I103" s="28"/>
      <c r="J103" s="28"/>
    </row>
    <row r="104" spans="1:10" ht="45" x14ac:dyDescent="0.25">
      <c r="A104" s="7" t="s">
        <v>193</v>
      </c>
      <c r="B104" s="14" t="s">
        <v>308</v>
      </c>
      <c r="C104" s="4">
        <v>13281</v>
      </c>
      <c r="D104" s="24">
        <v>35274</v>
      </c>
      <c r="E104" s="4">
        <v>498</v>
      </c>
      <c r="F104" s="4">
        <v>6227</v>
      </c>
      <c r="H104" s="28"/>
      <c r="I104" s="28"/>
      <c r="J104" s="28"/>
    </row>
    <row r="105" spans="1:10" x14ac:dyDescent="0.25">
      <c r="A105" s="7" t="s">
        <v>194</v>
      </c>
      <c r="B105" s="14" t="s">
        <v>309</v>
      </c>
      <c r="C105" s="4">
        <v>43093</v>
      </c>
      <c r="D105" s="24">
        <v>43399</v>
      </c>
      <c r="E105" s="4"/>
      <c r="F105" s="4">
        <v>29</v>
      </c>
      <c r="H105" s="28"/>
      <c r="I105" s="28"/>
      <c r="J105" s="28"/>
    </row>
    <row r="106" spans="1:10" x14ac:dyDescent="0.25">
      <c r="A106" s="7" t="s">
        <v>195</v>
      </c>
      <c r="B106" s="14">
        <v>27</v>
      </c>
      <c r="C106" s="8">
        <v>391</v>
      </c>
      <c r="D106" s="25">
        <v>97395</v>
      </c>
      <c r="E106" s="4">
        <v>196</v>
      </c>
      <c r="F106" s="4">
        <v>4397</v>
      </c>
      <c r="H106" s="28"/>
      <c r="I106" s="28"/>
      <c r="J106" s="28"/>
    </row>
    <row r="107" spans="1:10" x14ac:dyDescent="0.25">
      <c r="A107" s="7" t="s">
        <v>262</v>
      </c>
      <c r="B107" s="14">
        <v>28</v>
      </c>
      <c r="C107" s="10">
        <f>f_14_3+f_15_3+f_16_3+f_17_3+f_18_3+C86+f_19_3+f_21_3+f_22_3+f_23_3+f_24_3+f_25_3+f_26_3+f_27_3</f>
        <v>1871539</v>
      </c>
      <c r="D107" s="25">
        <f>f_14_4+f_15_4+f_17_4+f_20_4+f_26_4+f_25_4+f_27_4</f>
        <v>21265090</v>
      </c>
      <c r="E107" s="4">
        <v>62432</v>
      </c>
      <c r="F107" s="4">
        <v>835731</v>
      </c>
      <c r="H107" s="28"/>
      <c r="I107" s="28"/>
      <c r="J107" s="28"/>
    </row>
    <row r="108" spans="1:10" ht="30" x14ac:dyDescent="0.25">
      <c r="A108" s="7" t="s">
        <v>263</v>
      </c>
      <c r="B108" s="14">
        <v>29</v>
      </c>
      <c r="C108" s="8">
        <f>f_13_3-f_28_3</f>
        <v>-941560</v>
      </c>
      <c r="D108" s="25">
        <v>583755</v>
      </c>
      <c r="E108" s="4">
        <v>-3461</v>
      </c>
      <c r="F108" s="4">
        <v>120122</v>
      </c>
      <c r="H108" s="28"/>
      <c r="I108" s="28"/>
      <c r="J108" s="28"/>
    </row>
    <row r="109" spans="1:10" x14ac:dyDescent="0.25">
      <c r="A109" s="7" t="s">
        <v>196</v>
      </c>
      <c r="B109" s="14">
        <v>30</v>
      </c>
      <c r="C109" s="4">
        <v>0</v>
      </c>
      <c r="D109" s="24"/>
      <c r="E109" s="4">
        <v>0</v>
      </c>
      <c r="F109" s="4"/>
      <c r="H109" s="28"/>
      <c r="I109" s="28"/>
      <c r="J109" s="28"/>
    </row>
    <row r="110" spans="1:10" ht="30" x14ac:dyDescent="0.25">
      <c r="A110" s="7" t="s">
        <v>264</v>
      </c>
      <c r="B110" s="14">
        <v>31</v>
      </c>
      <c r="C110" s="8">
        <f>f_29_3-f_30_3</f>
        <v>-941560</v>
      </c>
      <c r="D110" s="25">
        <f>f_29_4-f_30_4</f>
        <v>583755</v>
      </c>
      <c r="E110" s="4">
        <v>-3461</v>
      </c>
      <c r="F110" s="4">
        <v>120122</v>
      </c>
      <c r="H110" s="28"/>
      <c r="I110" s="28"/>
      <c r="J110" s="28"/>
    </row>
    <row r="111" spans="1:10" x14ac:dyDescent="0.25">
      <c r="A111" s="7" t="s">
        <v>197</v>
      </c>
      <c r="B111" s="14">
        <v>32</v>
      </c>
      <c r="C111" s="4"/>
      <c r="D111" s="24"/>
      <c r="E111" s="4"/>
      <c r="F111" s="4"/>
      <c r="H111" s="28"/>
      <c r="I111" s="28"/>
      <c r="J111" s="28"/>
    </row>
    <row r="112" spans="1:10" ht="17.25" customHeight="1" x14ac:dyDescent="0.25">
      <c r="A112" s="7" t="s">
        <v>265</v>
      </c>
      <c r="B112" s="14">
        <v>33</v>
      </c>
      <c r="C112" s="8">
        <f>f_31_3</f>
        <v>-941560</v>
      </c>
      <c r="D112" s="25">
        <f>f_31_4-f_32_4</f>
        <v>583755</v>
      </c>
      <c r="E112" s="4">
        <v>-3461</v>
      </c>
      <c r="F112" s="4">
        <v>120122</v>
      </c>
      <c r="H112" s="28"/>
      <c r="I112" s="28"/>
      <c r="J112" s="28"/>
    </row>
    <row r="113" spans="1:9" x14ac:dyDescent="0.25">
      <c r="H113" s="28"/>
      <c r="I113" s="28"/>
    </row>
    <row r="114" spans="1:9" x14ac:dyDescent="0.25">
      <c r="A114" s="15" t="s">
        <v>84</v>
      </c>
      <c r="H114" s="28"/>
      <c r="I114" s="28"/>
    </row>
    <row r="115" spans="1:9" x14ac:dyDescent="0.25">
      <c r="A115" s="15" t="s">
        <v>85</v>
      </c>
      <c r="B115" s="13" t="s">
        <v>86</v>
      </c>
      <c r="C115" t="s">
        <v>199</v>
      </c>
      <c r="D115" t="s">
        <v>87</v>
      </c>
      <c r="H115" s="28"/>
      <c r="I115" s="28"/>
    </row>
    <row r="116" spans="1:9" x14ac:dyDescent="0.25">
      <c r="H116" s="28"/>
      <c r="I116" s="28"/>
    </row>
    <row r="117" spans="1:9" x14ac:dyDescent="0.25">
      <c r="A117" s="15" t="s">
        <v>88</v>
      </c>
      <c r="B117" s="13" t="s">
        <v>86</v>
      </c>
      <c r="C117" t="s">
        <v>89</v>
      </c>
      <c r="D117" t="s">
        <v>87</v>
      </c>
      <c r="H117" s="28"/>
      <c r="I117" s="28"/>
    </row>
    <row r="118" spans="1:9" x14ac:dyDescent="0.25">
      <c r="A118" s="15" t="s">
        <v>90</v>
      </c>
      <c r="B118" s="13" t="s">
        <v>86</v>
      </c>
      <c r="C118" t="s">
        <v>89</v>
      </c>
      <c r="D118" t="s">
        <v>87</v>
      </c>
      <c r="H118" s="28"/>
      <c r="I118" s="28"/>
    </row>
    <row r="119" spans="1:9" x14ac:dyDescent="0.25">
      <c r="A119" s="15" t="s">
        <v>91</v>
      </c>
      <c r="C119" t="s">
        <v>198</v>
      </c>
      <c r="H119" s="28"/>
      <c r="I119" s="28"/>
    </row>
    <row r="120" spans="1:9" x14ac:dyDescent="0.25">
      <c r="H120" s="28"/>
      <c r="I120" s="28"/>
    </row>
    <row r="121" spans="1:9" x14ac:dyDescent="0.25">
      <c r="H121" s="28"/>
      <c r="I121" s="2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8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2022-01-25T11:12:09Z</cp:lastPrinted>
  <dcterms:created xsi:type="dcterms:W3CDTF">2016-05-11T10:00:37Z</dcterms:created>
  <dcterms:modified xsi:type="dcterms:W3CDTF">2023-01-10T14:42:20Z</dcterms:modified>
</cp:coreProperties>
</file>