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4 формы" sheetId="1" r:id="rId1"/>
  </sheets>
  <definedNames>
    <definedName name="_Hlk424765367" localSheetId="0">'4 формы'!$B$218</definedName>
    <definedName name="OLE_LINK18" localSheetId="0">'4 формы'!$E$175</definedName>
    <definedName name="OLE_LINK19" localSheetId="0">'4 формы'!$E$92</definedName>
    <definedName name="OLE_LINK3" localSheetId="0">'4 формы'!$E$84</definedName>
    <definedName name="OLE_LINK7" localSheetId="0">'4 формы'!$E$108</definedName>
    <definedName name="_xlnm.Print_Area" localSheetId="0">'4 формы'!$A$1:$G$227</definedName>
  </definedNames>
  <calcPr fullCalcOnLoad="1"/>
</workbook>
</file>

<file path=xl/sharedStrings.xml><?xml version="1.0" encoding="utf-8"?>
<sst xmlns="http://schemas.openxmlformats.org/spreadsheetml/2006/main" count="183" uniqueCount="123">
  <si>
    <t xml:space="preserve">АО «Мангистауская распределительная электросетевая компания» 
Сокращенный промежуточный отчет о финансовом положении 
(Неаудированный – см. Отчет по обзору сокращенной промежуточной финансовой отчетности)
</t>
  </si>
  <si>
    <t>В тысячах казахстанских тенге</t>
  </si>
  <si>
    <t>Прим.</t>
  </si>
  <si>
    <t>30 сентября</t>
  </si>
  <si>
    <t xml:space="preserve"> 2016 г.</t>
  </si>
  <si>
    <t>31 декабря</t>
  </si>
  <si>
    <t xml:space="preserve"> 2015 г.</t>
  </si>
  <si>
    <t>АКТИВЫ</t>
  </si>
  <si>
    <t>Внеоборотные активы</t>
  </si>
  <si>
    <t>Основные средства</t>
  </si>
  <si>
    <t>Нематериальные активы</t>
  </si>
  <si>
    <t>Прочие долгосрочные активы</t>
  </si>
  <si>
    <t>Итого внеоборотные активы</t>
  </si>
  <si>
    <t>Оборотные активы</t>
  </si>
  <si>
    <t>Товарно-материальные запасы</t>
  </si>
  <si>
    <t>Дебиторская задолженность</t>
  </si>
  <si>
    <t>Предоплаты по подоходному налогу</t>
  </si>
  <si>
    <t>-</t>
  </si>
  <si>
    <t>Денежные средства и их эквиваленты</t>
  </si>
  <si>
    <t>Итого оборотные активы</t>
  </si>
  <si>
    <t>ИТОГО АКТИВЫ</t>
  </si>
  <si>
    <t>КАПИТАЛ</t>
  </si>
  <si>
    <t>Акционерный капитал</t>
  </si>
  <si>
    <t>Собственные акции, выкупленные у акционеров</t>
  </si>
  <si>
    <t xml:space="preserve">Резерв по переоценке </t>
  </si>
  <si>
    <t xml:space="preserve">Нераспределенная прибыль </t>
  </si>
  <si>
    <t>ИТОГО КАПИТАЛ</t>
  </si>
  <si>
    <t>ОБЯЗАТЕЛЬСТВА</t>
  </si>
  <si>
    <t>Долгосрочные обязательства</t>
  </si>
  <si>
    <t>Займы</t>
  </si>
  <si>
    <t>Доходы будущих периодов</t>
  </si>
  <si>
    <t>Привилегированные акции</t>
  </si>
  <si>
    <t>Обязательство по отсроченному подоходному налогу</t>
  </si>
  <si>
    <t>Долгосрочные вознаграждения работникам</t>
  </si>
  <si>
    <t>Итого долгосрочные обязательства</t>
  </si>
  <si>
    <t>Краткосрочные обязательства</t>
  </si>
  <si>
    <t xml:space="preserve">Кредиторская задолженность </t>
  </si>
  <si>
    <t>Итого краткосрочные обязательства</t>
  </si>
  <si>
    <t>ИТОГО ОБЯЗАТЕЛЬСТВА</t>
  </si>
  <si>
    <t>ИТОГО КАПИТАЛ И ОБЯЗАТЕЛЬСТВА</t>
  </si>
  <si>
    <t>А. Жуматаев</t>
  </si>
  <si>
    <t xml:space="preserve">А. Сарсенова </t>
  </si>
  <si>
    <t>Главный бухгалтер</t>
  </si>
  <si>
    <t>Заместитель Председателя Правления по экономике и финансам</t>
  </si>
  <si>
    <t xml:space="preserve">Балансовая стоимость привил. акции </t>
  </si>
  <si>
    <t>Балансовая стоимость простых. акции</t>
  </si>
  <si>
    <t xml:space="preserve">АО «Мангистауская распределительная электросетевая компания»   
Сокращенный промежуточный отчет о прибыли или убытке и прочем совокупном доходе
(Неаудированный – см. Отчет по обзору сокращенной промежуточной финансовой отчетности)
</t>
  </si>
  <si>
    <t xml:space="preserve"> 30 сентября 2016 г.</t>
  </si>
  <si>
    <t>Выручка</t>
  </si>
  <si>
    <t xml:space="preserve">Себестоимость </t>
  </si>
  <si>
    <t>Валовая прибыль</t>
  </si>
  <si>
    <t>Общие и административные расходы</t>
  </si>
  <si>
    <t xml:space="preserve">Расходы по реализации </t>
  </si>
  <si>
    <t>Прочие операционные доходы</t>
  </si>
  <si>
    <t>Операционная прибыль</t>
  </si>
  <si>
    <t>Финансовые доходы</t>
  </si>
  <si>
    <t>Финансовые расходы</t>
  </si>
  <si>
    <t>Прибыль до подоходного налога</t>
  </si>
  <si>
    <t xml:space="preserve">Расходы по подоходному налогу </t>
  </si>
  <si>
    <t xml:space="preserve">Прибыль за период </t>
  </si>
  <si>
    <t>Прочий совокупный доход</t>
  </si>
  <si>
    <t xml:space="preserve">Итого совокупный доход за период </t>
  </si>
  <si>
    <t xml:space="preserve">Прибыль на акцию </t>
  </si>
  <si>
    <t>(в тенге на акцию)</t>
  </si>
  <si>
    <t>Простые акции</t>
  </si>
  <si>
    <t>9 месяцев, закончившиеся</t>
  </si>
  <si>
    <t>9 месяцев,                      закончившиеся</t>
  </si>
  <si>
    <t>30  сентября 2015 г.</t>
  </si>
  <si>
    <t>В тысячах</t>
  </si>
  <si>
    <t>казахстанских тенге</t>
  </si>
  <si>
    <t>Приобре-тенные акции</t>
  </si>
  <si>
    <t>Резерв по переоценке</t>
  </si>
  <si>
    <t>Нераспреде-ленная прибыль</t>
  </si>
  <si>
    <t>Итого</t>
  </si>
  <si>
    <t>Прибыль за период</t>
  </si>
  <si>
    <t>Итого совокупный доход за период</t>
  </si>
  <si>
    <t xml:space="preserve">Реализованный резерв по переоценке </t>
  </si>
  <si>
    <t>Списание за счет резерва</t>
  </si>
  <si>
    <t>Дивиденды</t>
  </si>
  <si>
    <t>Прочие</t>
  </si>
  <si>
    <t>Остаток на 1 января 2015 г.</t>
  </si>
  <si>
    <t xml:space="preserve">Остаток на 30 сентября 2015 г. </t>
  </si>
  <si>
    <t>Остаток на 1 января 2016 г.</t>
  </si>
  <si>
    <t>Остаток на 30 сентября 2016 г.</t>
  </si>
  <si>
    <t xml:space="preserve"> 30 сентября 2015 г.</t>
  </si>
  <si>
    <t>Движение денежных средств от операционной деятельности:</t>
  </si>
  <si>
    <t xml:space="preserve">Прибыль до подоходного налога           </t>
  </si>
  <si>
    <t>Поправки на:</t>
  </si>
  <si>
    <t>Износ и амортизация</t>
  </si>
  <si>
    <t>Начисленные резервы под обесценение дебиторской задолженности и по устаревшим и неликвидным товарно-материальным запасам</t>
  </si>
  <si>
    <t>Начисленные резервы по выслуге лет, бонусу руководящему персоналу и неиспользованным отпускам</t>
  </si>
  <si>
    <t>Амортизация доходов будущих периодов</t>
  </si>
  <si>
    <t xml:space="preserve">                    -</t>
  </si>
  <si>
    <t>Доход при первоначальном признании</t>
  </si>
  <si>
    <t xml:space="preserve">              -</t>
  </si>
  <si>
    <t>Изменение НДС к возмещению</t>
  </si>
  <si>
    <t>Изменение товарно-материальных запасов</t>
  </si>
  <si>
    <t>Изменение дебиторской задолженности по основной деятельности и прочей дебиторской задолженности</t>
  </si>
  <si>
    <t xml:space="preserve">Изменение кредиторской задолженности по основной деятельности и прочей кредиторской задолженности </t>
  </si>
  <si>
    <t xml:space="preserve">Проценты уплаченные </t>
  </si>
  <si>
    <t>Проценты полученные</t>
  </si>
  <si>
    <t xml:space="preserve">                       -</t>
  </si>
  <si>
    <t>Подоходный налог уплаченный</t>
  </si>
  <si>
    <r>
      <t>Движение</t>
    </r>
    <r>
      <rPr>
        <b/>
        <sz val="9"/>
        <color indexed="8"/>
        <rFont val="Arial"/>
        <family val="2"/>
      </rPr>
      <t xml:space="preserve"> денежных средств от инвестиционной деятельности:</t>
    </r>
  </si>
  <si>
    <t>Приобретение основных средств</t>
  </si>
  <si>
    <t xml:space="preserve">Авансы выплаченные на приобретение основных средств </t>
  </si>
  <si>
    <r>
      <t>Движение</t>
    </r>
    <r>
      <rPr>
        <b/>
        <sz val="9"/>
        <color indexed="8"/>
        <rFont val="Arial"/>
        <family val="2"/>
      </rPr>
      <t xml:space="preserve"> денежных средств от финансовой деятельности:</t>
    </r>
  </si>
  <si>
    <t>Поступление займов</t>
  </si>
  <si>
    <t xml:space="preserve">Погашение займов </t>
  </si>
  <si>
    <t xml:space="preserve">Выплата займов за присоединенную мощность </t>
  </si>
  <si>
    <r>
      <t xml:space="preserve">Чистая сумма денежных средств, полученных от/ (использованных в) финансовой </t>
    </r>
    <r>
      <rPr>
        <b/>
        <sz val="9"/>
        <color indexed="8"/>
        <rFont val="Arial"/>
        <family val="2"/>
      </rPr>
      <t>деятельности</t>
    </r>
  </si>
  <si>
    <t>Чистое уменьшение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</si>
  <si>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</si>
  <si>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</si>
  <si>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9 месяцев,  закончившиеся</t>
  </si>
  <si>
    <t xml:space="preserve">Денежные средства, полученные от операционной деятельности </t>
  </si>
  <si>
    <t>Движение денежных средств от операционной деятельности до изменений в оборотном капитале</t>
  </si>
  <si>
    <r>
      <t xml:space="preserve">Чистые </t>
    </r>
    <r>
      <rPr>
        <b/>
        <sz val="9"/>
        <color indexed="8"/>
        <rFont val="Arial"/>
        <family val="2"/>
      </rPr>
      <t>денежные</t>
    </r>
    <r>
      <rPr>
        <b/>
        <sz val="9"/>
        <color indexed="8"/>
        <rFont val="Arial"/>
        <family val="2"/>
      </rPr>
      <t xml:space="preserve"> средства, использованные в инвестиционной деятельности </t>
    </r>
  </si>
  <si>
    <t>534,60</t>
  </si>
  <si>
    <t>1240,10</t>
  </si>
  <si>
    <t xml:space="preserve">Чистые денежные средства полученные от операционной деятельности </t>
  </si>
  <si>
    <t xml:space="preserve">АО «Мангистауская распределительная электросетевая компания» 
Сокращенный промежуточный отчет о движении денежных средств
(Неаудировано – см. Отчет по обзору сокращенной промежуточной финансовой отчетности)
</t>
  </si>
  <si>
    <t xml:space="preserve">АО «Мангистауская распределительная электросетевая компания» 
Сокращенный промежуточный отчет об изменениях в капитале
(Неаудировано – см. Отчет по обзору сокращенной промежуточной финансовой отчетности)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</si>
</sst>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#,##0.0"/>
    <numFmt numFmtId="169" formatCode="#,##0.000"/>
    <numFmt numFmtId="170" formatCode="#,##0.00_р_."/>
    <numFmt numFmtId="171" formatCode="#,##0.0_р_."/>
    <numFmt numFmtId="172" formatCode="#,##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medium"/>
      <bottom/>
    </border>
    <border>
      <left/>
      <right/>
      <top style="thick"/>
      <bottom/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horizontal="righ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0" fontId="40" fillId="0" borderId="14" xfId="0" applyFont="1" applyBorder="1" applyAlignment="1">
      <alignment horizontal="left" vertical="center" wrapText="1" inden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0" fillId="0" borderId="13" xfId="0" applyFont="1" applyBorder="1" applyAlignment="1">
      <alignment horizontal="left" vertical="center" wrapText="1" indent="1"/>
    </xf>
    <xf numFmtId="0" fontId="40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horizontal="left" vertical="top" wrapText="1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 wrapText="1"/>
    </xf>
    <xf numFmtId="0" fontId="44" fillId="0" borderId="10" xfId="0" applyFont="1" applyBorder="1" applyAlignment="1">
      <alignment horizontal="right" vertical="center" wrapText="1"/>
    </xf>
    <xf numFmtId="0" fontId="42" fillId="0" borderId="0" xfId="0" applyFont="1" applyAlignment="1" quotePrefix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40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0" fillId="0" borderId="0" xfId="0" applyNumberFormat="1" applyFont="1" applyAlignment="1">
      <alignment horizontal="right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3" fontId="42" fillId="0" borderId="0" xfId="0" applyNumberFormat="1" applyFont="1" applyAlignment="1" quotePrefix="1">
      <alignment horizontal="right" vertical="center" wrapText="1"/>
    </xf>
    <xf numFmtId="3" fontId="42" fillId="0" borderId="10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horizontal="right" vertical="center" wrapText="1"/>
    </xf>
    <xf numFmtId="3" fontId="42" fillId="0" borderId="12" xfId="0" applyNumberFormat="1" applyFont="1" applyBorder="1" applyAlignment="1">
      <alignment horizontal="right" vertical="center" wrapText="1"/>
    </xf>
    <xf numFmtId="3" fontId="42" fillId="0" borderId="0" xfId="0" applyNumberFormat="1" applyFont="1" applyAlignment="1">
      <alignment vertical="center" wrapText="1"/>
    </xf>
    <xf numFmtId="3" fontId="40" fillId="0" borderId="0" xfId="0" applyNumberFormat="1" applyFont="1" applyAlignment="1" quotePrefix="1">
      <alignment horizontal="right" vertical="center" wrapText="1"/>
    </xf>
    <xf numFmtId="4" fontId="42" fillId="0" borderId="0" xfId="0" applyNumberFormat="1" applyFont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vertical="center" wrapText="1"/>
    </xf>
    <xf numFmtId="3" fontId="40" fillId="0" borderId="10" xfId="0" applyNumberFormat="1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2" fillId="0" borderId="10" xfId="0" applyNumberFormat="1" applyFont="1" applyBorder="1" applyAlignment="1">
      <alignment vertical="center"/>
    </xf>
    <xf numFmtId="3" fontId="42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horizontal="right" vertical="center"/>
    </xf>
    <xf numFmtId="3" fontId="42" fillId="0" borderId="11" xfId="0" applyNumberFormat="1" applyFont="1" applyBorder="1" applyAlignment="1">
      <alignment horizontal="right" vertical="center" wrapText="1"/>
    </xf>
    <xf numFmtId="3" fontId="42" fillId="0" borderId="11" xfId="0" applyNumberFormat="1" applyFont="1" applyBorder="1" applyAlignment="1">
      <alignment vertical="center" wrapText="1"/>
    </xf>
    <xf numFmtId="3" fontId="42" fillId="0" borderId="11" xfId="0" applyNumberFormat="1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horizontal="right" vertical="center"/>
    </xf>
    <xf numFmtId="4" fontId="42" fillId="0" borderId="0" xfId="0" applyNumberFormat="1" applyFont="1" applyAlignment="1">
      <alignment horizontal="right" wrapText="1"/>
    </xf>
    <xf numFmtId="4" fontId="42" fillId="0" borderId="10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 wrapText="1"/>
    </xf>
    <xf numFmtId="3" fontId="42" fillId="0" borderId="10" xfId="0" applyNumberFormat="1" applyFont="1" applyBorder="1" applyAlignment="1">
      <alignment horizontal="right" vertical="center"/>
    </xf>
    <xf numFmtId="3" fontId="40" fillId="0" borderId="12" xfId="0" applyNumberFormat="1" applyFont="1" applyBorder="1" applyAlignment="1">
      <alignment horizontal="right" vertical="center" wrapText="1"/>
    </xf>
    <xf numFmtId="172" fontId="42" fillId="0" borderId="0" xfId="0" applyNumberFormat="1" applyFont="1" applyAlignment="1">
      <alignment horizontal="right" vertical="center" wrapText="1"/>
    </xf>
    <xf numFmtId="172" fontId="42" fillId="0" borderId="10" xfId="0" applyNumberFormat="1" applyFont="1" applyBorder="1" applyAlignment="1">
      <alignment horizontal="right" vertical="center" wrapText="1"/>
    </xf>
    <xf numFmtId="172" fontId="42" fillId="0" borderId="12" xfId="0" applyNumberFormat="1" applyFont="1" applyBorder="1" applyAlignment="1">
      <alignment horizontal="right" vertical="center" wrapText="1"/>
    </xf>
    <xf numFmtId="172" fontId="40" fillId="0" borderId="0" xfId="0" applyNumberFormat="1" applyFont="1" applyAlignment="1">
      <alignment horizontal="right" vertical="center" wrapText="1"/>
    </xf>
    <xf numFmtId="0" fontId="43" fillId="0" borderId="0" xfId="0" applyFont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5"/>
  <cols>
    <col min="2" max="2" width="36.421875" style="0" customWidth="1"/>
    <col min="3" max="3" width="11.57421875" style="0" customWidth="1"/>
    <col min="4" max="4" width="18.28125" style="0" customWidth="1"/>
    <col min="5" max="5" width="19.00390625" style="0" customWidth="1"/>
    <col min="6" max="6" width="14.8515625" style="0" customWidth="1"/>
    <col min="7" max="7" width="12.8515625" style="0" customWidth="1"/>
  </cols>
  <sheetData>
    <row r="1" spans="1:7" ht="52.5" customHeight="1">
      <c r="A1" s="46" t="s">
        <v>0</v>
      </c>
      <c r="B1" s="46"/>
      <c r="C1" s="46"/>
      <c r="D1" s="46"/>
      <c r="E1" s="46"/>
      <c r="F1" s="46"/>
      <c r="G1" s="46"/>
    </row>
    <row r="2" ht="12" customHeight="1"/>
    <row r="3" spans="2:5" ht="15.75" customHeight="1">
      <c r="B3" s="2" t="s">
        <v>1</v>
      </c>
      <c r="C3" s="19" t="s">
        <v>2</v>
      </c>
      <c r="D3" s="4" t="s">
        <v>3</v>
      </c>
      <c r="E3" s="58" t="s">
        <v>5</v>
      </c>
    </row>
    <row r="4" spans="2:5" ht="15.75" customHeight="1" thickBot="1">
      <c r="B4" s="22"/>
      <c r="C4" s="14"/>
      <c r="D4" s="5" t="s">
        <v>4</v>
      </c>
      <c r="E4" s="59" t="s">
        <v>6</v>
      </c>
    </row>
    <row r="5" spans="2:5" ht="8.25" customHeight="1">
      <c r="B5" s="7"/>
      <c r="C5" s="8"/>
      <c r="D5" s="7"/>
      <c r="E5" s="7"/>
    </row>
    <row r="6" spans="2:5" ht="15.75" customHeight="1">
      <c r="B6" s="9" t="s">
        <v>7</v>
      </c>
      <c r="C6" s="8"/>
      <c r="D6" s="7"/>
      <c r="E6" s="7"/>
    </row>
    <row r="7" spans="2:5" ht="9.75" customHeight="1">
      <c r="B7" s="7"/>
      <c r="C7" s="8"/>
      <c r="D7" s="7"/>
      <c r="E7" s="7"/>
    </row>
    <row r="8" spans="2:5" ht="15.75" customHeight="1">
      <c r="B8" s="9" t="s">
        <v>8</v>
      </c>
      <c r="C8" s="8"/>
      <c r="D8" s="7"/>
      <c r="E8" s="64"/>
    </row>
    <row r="9" spans="2:5" ht="15.75" customHeight="1">
      <c r="B9" s="7" t="s">
        <v>9</v>
      </c>
      <c r="C9" s="8">
        <v>6</v>
      </c>
      <c r="D9" s="71">
        <v>31519657</v>
      </c>
      <c r="E9" s="67">
        <v>28322300</v>
      </c>
    </row>
    <row r="10" spans="2:5" ht="15.75" customHeight="1">
      <c r="B10" s="7" t="s">
        <v>10</v>
      </c>
      <c r="C10" s="8"/>
      <c r="D10" s="67">
        <v>232363</v>
      </c>
      <c r="E10" s="76">
        <v>261873</v>
      </c>
    </row>
    <row r="11" spans="2:5" ht="15.75" customHeight="1">
      <c r="B11" s="7" t="s">
        <v>11</v>
      </c>
      <c r="C11" s="8">
        <v>7</v>
      </c>
      <c r="D11" s="67">
        <v>1333881</v>
      </c>
      <c r="E11" s="76">
        <v>54473</v>
      </c>
    </row>
    <row r="12" spans="2:5" ht="8.25" customHeight="1" thickBot="1">
      <c r="B12" s="11"/>
      <c r="C12" s="12"/>
      <c r="D12" s="68"/>
      <c r="E12" s="65"/>
    </row>
    <row r="13" spans="2:5" ht="8.25" customHeight="1">
      <c r="B13" s="7"/>
      <c r="C13" s="8"/>
      <c r="D13" s="61"/>
      <c r="E13" s="66"/>
    </row>
    <row r="14" spans="2:5" ht="15.75" customHeight="1">
      <c r="B14" s="9" t="s">
        <v>12</v>
      </c>
      <c r="C14" s="8"/>
      <c r="D14" s="69">
        <f>SUM(D9:D11)</f>
        <v>33085901</v>
      </c>
      <c r="E14" s="77">
        <v>28638646</v>
      </c>
    </row>
    <row r="15" spans="2:5" ht="8.25" customHeight="1" thickBot="1">
      <c r="B15" s="14"/>
      <c r="C15" s="12"/>
      <c r="D15" s="5"/>
      <c r="E15" s="14"/>
    </row>
    <row r="16" spans="2:5" ht="8.25" customHeight="1">
      <c r="B16" s="9"/>
      <c r="C16" s="8"/>
      <c r="D16" s="10"/>
      <c r="E16" s="24"/>
    </row>
    <row r="17" spans="2:5" ht="15.75" customHeight="1">
      <c r="B17" s="9" t="s">
        <v>13</v>
      </c>
      <c r="C17" s="8"/>
      <c r="D17" s="10"/>
      <c r="E17" s="7"/>
    </row>
    <row r="18" spans="2:5" ht="15.75" customHeight="1">
      <c r="B18" s="7" t="s">
        <v>14</v>
      </c>
      <c r="C18" s="8">
        <v>8</v>
      </c>
      <c r="D18" s="67">
        <v>268577</v>
      </c>
      <c r="E18" s="67">
        <v>248841</v>
      </c>
    </row>
    <row r="19" spans="2:5" ht="15.75" customHeight="1">
      <c r="B19" s="7" t="s">
        <v>15</v>
      </c>
      <c r="C19" s="8">
        <v>9</v>
      </c>
      <c r="D19" s="67">
        <v>580260</v>
      </c>
      <c r="E19" s="67">
        <v>545206</v>
      </c>
    </row>
    <row r="20" spans="2:5" ht="15.75" customHeight="1">
      <c r="B20" s="7" t="s">
        <v>16</v>
      </c>
      <c r="C20" s="8"/>
      <c r="D20" s="67" t="s">
        <v>17</v>
      </c>
      <c r="E20" s="67">
        <v>289339</v>
      </c>
    </row>
    <row r="21" spans="2:5" ht="23.25" customHeight="1">
      <c r="B21" s="7" t="s">
        <v>18</v>
      </c>
      <c r="C21" s="8">
        <v>10</v>
      </c>
      <c r="D21" s="67">
        <v>601403</v>
      </c>
      <c r="E21" s="67">
        <v>1126757</v>
      </c>
    </row>
    <row r="22" spans="2:5" ht="8.25" customHeight="1" thickBot="1">
      <c r="B22" s="11"/>
      <c r="C22" s="12"/>
      <c r="D22" s="68"/>
      <c r="E22" s="11"/>
    </row>
    <row r="23" spans="2:5" ht="15.75" customHeight="1">
      <c r="B23" s="9" t="s">
        <v>19</v>
      </c>
      <c r="C23" s="8"/>
      <c r="D23" s="69">
        <f>SUM(D18:D21)</f>
        <v>1450240</v>
      </c>
      <c r="E23" s="69">
        <f>SUM(E18:E21)</f>
        <v>2210143</v>
      </c>
    </row>
    <row r="24" spans="2:5" ht="8.25" customHeight="1" thickBot="1">
      <c r="B24" s="14"/>
      <c r="C24" s="12"/>
      <c r="D24" s="5"/>
      <c r="E24" s="14"/>
    </row>
    <row r="25" spans="2:5" ht="8.25" customHeight="1">
      <c r="B25" s="9"/>
      <c r="C25" s="8"/>
      <c r="D25" s="4"/>
      <c r="E25" s="23"/>
    </row>
    <row r="26" spans="2:5" ht="15.75" customHeight="1">
      <c r="B26" s="9" t="s">
        <v>20</v>
      </c>
      <c r="C26" s="8"/>
      <c r="D26" s="63">
        <f>D14+D23</f>
        <v>34536141</v>
      </c>
      <c r="E26" s="69">
        <f>E14+E23</f>
        <v>30848789</v>
      </c>
    </row>
    <row r="27" spans="2:5" ht="8.25" customHeight="1" thickBot="1">
      <c r="B27" s="15"/>
      <c r="C27" s="16"/>
      <c r="D27" s="17"/>
      <c r="E27" s="15"/>
    </row>
    <row r="28" spans="2:5" ht="8.25" customHeight="1" thickTop="1">
      <c r="B28" s="9"/>
      <c r="C28" s="25"/>
      <c r="D28" s="25"/>
      <c r="E28" s="25"/>
    </row>
    <row r="29" spans="2:5" ht="15.75" customHeight="1">
      <c r="B29" s="9" t="s">
        <v>21</v>
      </c>
      <c r="C29" s="7"/>
      <c r="D29" s="7"/>
      <c r="E29" s="7"/>
    </row>
    <row r="30" spans="2:5" ht="8.25" customHeight="1">
      <c r="B30" s="7"/>
      <c r="C30" s="8"/>
      <c r="D30" s="10"/>
      <c r="E30" s="7"/>
    </row>
    <row r="31" spans="2:5" ht="15.75" customHeight="1">
      <c r="B31" s="7" t="s">
        <v>22</v>
      </c>
      <c r="C31" s="8">
        <v>11</v>
      </c>
      <c r="D31" s="67">
        <v>1712762</v>
      </c>
      <c r="E31" s="71">
        <v>1712762</v>
      </c>
    </row>
    <row r="32" spans="2:5" ht="24" customHeight="1">
      <c r="B32" s="7" t="s">
        <v>23</v>
      </c>
      <c r="C32" s="8">
        <v>11</v>
      </c>
      <c r="D32" s="67">
        <v>-38924</v>
      </c>
      <c r="E32" s="67">
        <v>-38924</v>
      </c>
    </row>
    <row r="33" spans="2:5" ht="15.75" customHeight="1">
      <c r="B33" s="7" t="s">
        <v>24</v>
      </c>
      <c r="C33" s="8"/>
      <c r="D33" s="71">
        <v>13073734</v>
      </c>
      <c r="E33" s="71">
        <v>13375970</v>
      </c>
    </row>
    <row r="34" spans="2:5" ht="15.75" customHeight="1">
      <c r="B34" s="7" t="s">
        <v>25</v>
      </c>
      <c r="C34" s="8"/>
      <c r="D34" s="71">
        <v>1644285</v>
      </c>
      <c r="E34" s="67">
        <v>272986</v>
      </c>
    </row>
    <row r="35" spans="2:5" ht="8.25" customHeight="1" thickBot="1">
      <c r="B35" s="11"/>
      <c r="C35" s="12"/>
      <c r="D35" s="62"/>
      <c r="E35" s="11"/>
    </row>
    <row r="36" spans="2:5" ht="8.25" customHeight="1">
      <c r="B36" s="7"/>
      <c r="C36" s="8"/>
      <c r="D36" s="61"/>
      <c r="E36" s="23"/>
    </row>
    <row r="37" spans="2:5" ht="15.75" customHeight="1">
      <c r="B37" s="9" t="s">
        <v>26</v>
      </c>
      <c r="C37" s="8"/>
      <c r="D37" s="69">
        <f>SUM(D31:D34)</f>
        <v>16391857</v>
      </c>
      <c r="E37" s="69">
        <f>SUM(E31:E34)</f>
        <v>15322794</v>
      </c>
    </row>
    <row r="38" spans="2:5" ht="8.25" customHeight="1" thickBot="1">
      <c r="B38" s="15"/>
      <c r="C38" s="16"/>
      <c r="D38" s="70"/>
      <c r="E38" s="15"/>
    </row>
    <row r="39" spans="2:5" ht="8.25" customHeight="1" thickTop="1">
      <c r="B39" s="7"/>
      <c r="C39" s="8"/>
      <c r="D39" s="10"/>
      <c r="E39" s="25"/>
    </row>
    <row r="40" spans="2:5" ht="15.75" customHeight="1">
      <c r="B40" s="9" t="s">
        <v>27</v>
      </c>
      <c r="C40" s="8"/>
      <c r="D40" s="10"/>
      <c r="E40" s="7"/>
    </row>
    <row r="41" spans="2:5" ht="8.25" customHeight="1">
      <c r="B41" s="9"/>
      <c r="C41" s="8"/>
      <c r="D41" s="10"/>
      <c r="E41" s="7"/>
    </row>
    <row r="42" spans="2:5" ht="15.75" customHeight="1">
      <c r="B42" s="9" t="s">
        <v>28</v>
      </c>
      <c r="C42" s="8"/>
      <c r="D42" s="10"/>
      <c r="E42" s="7"/>
    </row>
    <row r="43" spans="2:5" ht="15.75" customHeight="1">
      <c r="B43" s="7" t="s">
        <v>29</v>
      </c>
      <c r="C43" s="8">
        <v>12</v>
      </c>
      <c r="D43" s="67">
        <v>10592400</v>
      </c>
      <c r="E43" s="71">
        <v>7763897</v>
      </c>
    </row>
    <row r="44" spans="2:5" ht="15.75" customHeight="1">
      <c r="B44" s="7" t="s">
        <v>30</v>
      </c>
      <c r="C44" s="8">
        <v>13</v>
      </c>
      <c r="D44" s="67">
        <v>1479501</v>
      </c>
      <c r="E44" s="71">
        <v>1529902</v>
      </c>
    </row>
    <row r="45" spans="2:5" ht="15.75" customHeight="1">
      <c r="B45" s="7" t="s">
        <v>31</v>
      </c>
      <c r="C45" s="8"/>
      <c r="D45" s="67">
        <v>44000</v>
      </c>
      <c r="E45" s="67">
        <v>44000</v>
      </c>
    </row>
    <row r="46" spans="2:5" ht="24.75" customHeight="1">
      <c r="B46" s="7" t="s">
        <v>32</v>
      </c>
      <c r="C46" s="8"/>
      <c r="D46" s="67">
        <v>3304759</v>
      </c>
      <c r="E46" s="71">
        <v>2997892</v>
      </c>
    </row>
    <row r="47" spans="2:5" ht="24" customHeight="1">
      <c r="B47" s="7" t="s">
        <v>33</v>
      </c>
      <c r="C47" s="8"/>
      <c r="D47" s="67">
        <v>80758</v>
      </c>
      <c r="E47" s="67">
        <v>77607</v>
      </c>
    </row>
    <row r="48" spans="2:5" ht="8.25" customHeight="1" thickBot="1">
      <c r="B48" s="11"/>
      <c r="C48" s="12"/>
      <c r="D48" s="68"/>
      <c r="E48" s="11"/>
    </row>
    <row r="49" spans="2:5" ht="8.25" customHeight="1">
      <c r="B49" s="7"/>
      <c r="C49" s="8"/>
      <c r="D49" s="67"/>
      <c r="E49" s="24"/>
    </row>
    <row r="50" spans="2:5" ht="15.75" customHeight="1">
      <c r="B50" s="9" t="s">
        <v>34</v>
      </c>
      <c r="C50" s="8"/>
      <c r="D50" s="69">
        <f>SUM(D43:D49)</f>
        <v>15501418</v>
      </c>
      <c r="E50" s="69">
        <f>SUM(E43:E49)</f>
        <v>12413298</v>
      </c>
    </row>
    <row r="51" spans="2:5" ht="8.25" customHeight="1" thickBot="1">
      <c r="B51" s="11"/>
      <c r="C51" s="12"/>
      <c r="D51" s="13"/>
      <c r="E51" s="11"/>
    </row>
    <row r="52" spans="2:5" ht="15.75" customHeight="1">
      <c r="B52" s="9" t="s">
        <v>35</v>
      </c>
      <c r="C52" s="8"/>
      <c r="D52" s="10"/>
      <c r="E52" s="24"/>
    </row>
    <row r="53" spans="2:5" ht="15.75" customHeight="1">
      <c r="B53" s="7" t="s">
        <v>29</v>
      </c>
      <c r="C53" s="8">
        <v>12</v>
      </c>
      <c r="D53" s="67">
        <v>258760</v>
      </c>
      <c r="E53" s="67">
        <v>543405</v>
      </c>
    </row>
    <row r="54" spans="2:5" ht="15.75" customHeight="1">
      <c r="B54" s="7" t="s">
        <v>36</v>
      </c>
      <c r="C54" s="8">
        <v>14</v>
      </c>
      <c r="D54" s="67">
        <v>2384106</v>
      </c>
      <c r="E54" s="67">
        <v>2569292</v>
      </c>
    </row>
    <row r="55" spans="2:5" ht="8.25" customHeight="1" thickBot="1">
      <c r="B55" s="11"/>
      <c r="C55" s="12"/>
      <c r="D55" s="68"/>
      <c r="E55" s="72"/>
    </row>
    <row r="56" spans="2:5" ht="8.25" customHeight="1">
      <c r="B56" s="7"/>
      <c r="C56" s="8"/>
      <c r="D56" s="67"/>
      <c r="E56" s="73"/>
    </row>
    <row r="57" spans="2:5" ht="15.75" customHeight="1">
      <c r="B57" s="9" t="s">
        <v>37</v>
      </c>
      <c r="C57" s="3"/>
      <c r="D57" s="69">
        <f>SUM(D53:D56)</f>
        <v>2642866</v>
      </c>
      <c r="E57" s="69">
        <f>SUM(E53:E56)</f>
        <v>3112697</v>
      </c>
    </row>
    <row r="58" spans="2:5" ht="8.25" customHeight="1" thickBot="1">
      <c r="B58" s="11"/>
      <c r="C58" s="12"/>
      <c r="D58" s="13"/>
      <c r="E58" s="14"/>
    </row>
    <row r="59" spans="2:5" ht="8.25" customHeight="1">
      <c r="B59" s="7"/>
      <c r="C59" s="8"/>
      <c r="D59" s="10"/>
      <c r="E59" s="24"/>
    </row>
    <row r="60" spans="2:5" ht="15.75" customHeight="1">
      <c r="B60" s="9" t="s">
        <v>38</v>
      </c>
      <c r="C60" s="8"/>
      <c r="D60" s="69">
        <f>D50+D57</f>
        <v>18144284</v>
      </c>
      <c r="E60" s="69">
        <f>E50+E57</f>
        <v>15525995</v>
      </c>
    </row>
    <row r="61" spans="2:5" ht="8.25" customHeight="1" thickBot="1">
      <c r="B61" s="11"/>
      <c r="C61" s="12"/>
      <c r="D61" s="13"/>
      <c r="E61" s="14"/>
    </row>
    <row r="62" spans="2:5" ht="8.25" customHeight="1">
      <c r="B62" s="7"/>
      <c r="C62" s="8"/>
      <c r="D62" s="10"/>
      <c r="E62" s="23"/>
    </row>
    <row r="63" spans="2:5" ht="15.75" customHeight="1">
      <c r="B63" s="9" t="s">
        <v>39</v>
      </c>
      <c r="C63" s="3"/>
      <c r="D63" s="69">
        <f>D37+D60</f>
        <v>34536141</v>
      </c>
      <c r="E63" s="69">
        <f>E37+E60</f>
        <v>30848789</v>
      </c>
    </row>
    <row r="64" spans="2:5" ht="8.25" customHeight="1" thickBot="1">
      <c r="B64" s="15"/>
      <c r="C64" s="18"/>
      <c r="D64" s="15"/>
      <c r="E64" s="15"/>
    </row>
    <row r="65" ht="8.25" customHeight="1" thickTop="1"/>
    <row r="66" spans="2:5" ht="15">
      <c r="B66" s="1" t="s">
        <v>45</v>
      </c>
      <c r="C66" s="8">
        <v>23</v>
      </c>
      <c r="D66" s="10">
        <v>8.035</v>
      </c>
      <c r="E66" s="10">
        <v>7.489</v>
      </c>
    </row>
    <row r="67" spans="3:5" ht="8.25" customHeight="1">
      <c r="C67" s="8"/>
      <c r="D67" s="10"/>
      <c r="E67" s="10"/>
    </row>
    <row r="68" spans="2:5" ht="15">
      <c r="B68" s="1" t="s">
        <v>44</v>
      </c>
      <c r="C68" s="8">
        <v>23</v>
      </c>
      <c r="D68" s="10">
        <v>585</v>
      </c>
      <c r="E68" s="10">
        <v>585</v>
      </c>
    </row>
    <row r="69" ht="8.25" customHeight="1"/>
    <row r="70" spans="2:5" ht="8.25" customHeight="1" thickBot="1">
      <c r="B70" s="26"/>
      <c r="D70" s="26"/>
      <c r="E70" s="26"/>
    </row>
    <row r="71" spans="2:5" ht="15">
      <c r="B71" s="7" t="s">
        <v>40</v>
      </c>
      <c r="D71" s="24" t="s">
        <v>41</v>
      </c>
      <c r="E71" s="24"/>
    </row>
    <row r="72" spans="2:5" ht="24">
      <c r="B72" s="7" t="s">
        <v>43</v>
      </c>
      <c r="D72" s="7" t="s">
        <v>42</v>
      </c>
      <c r="E72" s="7"/>
    </row>
    <row r="73" spans="1:7" ht="46.5" customHeight="1">
      <c r="A73" s="46" t="s">
        <v>46</v>
      </c>
      <c r="B73" s="46"/>
      <c r="C73" s="46"/>
      <c r="D73" s="46"/>
      <c r="E73" s="46"/>
      <c r="F73" s="46"/>
      <c r="G73" s="46"/>
    </row>
    <row r="74" spans="2:7" ht="22.5" customHeight="1">
      <c r="B74" s="2" t="s">
        <v>1</v>
      </c>
      <c r="C74" s="9" t="s">
        <v>2</v>
      </c>
      <c r="D74" s="3" t="s">
        <v>65</v>
      </c>
      <c r="E74" s="3" t="s">
        <v>66</v>
      </c>
      <c r="G74" s="6"/>
    </row>
    <row r="75" spans="2:7" ht="29.25" customHeight="1" thickBot="1">
      <c r="B75" s="2"/>
      <c r="C75" s="9"/>
      <c r="D75" s="3" t="s">
        <v>47</v>
      </c>
      <c r="E75" s="3" t="s">
        <v>67</v>
      </c>
      <c r="G75" s="6"/>
    </row>
    <row r="76" spans="2:7" ht="9.75" customHeight="1">
      <c r="B76" s="27"/>
      <c r="C76" s="39"/>
      <c r="D76" s="39"/>
      <c r="E76" s="39"/>
      <c r="G76" s="6"/>
    </row>
    <row r="77" spans="2:7" ht="15.75" customHeight="1">
      <c r="B77" s="27" t="s">
        <v>48</v>
      </c>
      <c r="C77" s="8">
        <v>15</v>
      </c>
      <c r="D77" s="67">
        <v>7562717</v>
      </c>
      <c r="E77" s="99">
        <v>6670600</v>
      </c>
      <c r="G77" s="6"/>
    </row>
    <row r="78" spans="2:7" ht="15.75" customHeight="1">
      <c r="B78" s="27" t="s">
        <v>49</v>
      </c>
      <c r="C78" s="8">
        <v>16</v>
      </c>
      <c r="D78" s="67">
        <v>-4795938</v>
      </c>
      <c r="E78" s="99">
        <v>-4617207</v>
      </c>
      <c r="G78" s="6"/>
    </row>
    <row r="79" spans="2:7" ht="9.75" customHeight="1" thickBot="1">
      <c r="B79" s="28"/>
      <c r="C79" s="21"/>
      <c r="D79" s="68"/>
      <c r="E79" s="100"/>
      <c r="G79" s="6"/>
    </row>
    <row r="80" spans="2:7" ht="9.75" customHeight="1">
      <c r="B80" s="27"/>
      <c r="C80" s="37"/>
      <c r="D80" s="75"/>
      <c r="E80" s="101"/>
      <c r="G80" s="6"/>
    </row>
    <row r="81" spans="2:7" ht="15.75" customHeight="1">
      <c r="B81" s="29" t="s">
        <v>50</v>
      </c>
      <c r="C81" s="3"/>
      <c r="D81" s="69">
        <f>SUM(D77:D80)</f>
        <v>2766779</v>
      </c>
      <c r="E81" s="102">
        <f>SUM(E77:E80)</f>
        <v>2053393</v>
      </c>
      <c r="G81" s="6"/>
    </row>
    <row r="82" spans="2:7" ht="9.75" customHeight="1" thickBot="1">
      <c r="B82" s="28"/>
      <c r="C82" s="21"/>
      <c r="D82" s="68"/>
      <c r="E82" s="100"/>
      <c r="G82" s="6"/>
    </row>
    <row r="83" spans="2:7" ht="9.75" customHeight="1">
      <c r="B83" s="27"/>
      <c r="C83" s="37"/>
      <c r="D83" s="75"/>
      <c r="E83" s="101"/>
      <c r="G83" s="6"/>
    </row>
    <row r="84" spans="2:7" ht="15.75">
      <c r="B84" s="27" t="s">
        <v>51</v>
      </c>
      <c r="C84" s="8">
        <v>17</v>
      </c>
      <c r="D84" s="67">
        <v>-749847</v>
      </c>
      <c r="E84" s="99">
        <v>-629057</v>
      </c>
      <c r="G84" s="6"/>
    </row>
    <row r="85" spans="2:7" ht="15.75">
      <c r="B85" s="27" t="s">
        <v>52</v>
      </c>
      <c r="C85" s="8"/>
      <c r="D85" s="67">
        <v>-69301</v>
      </c>
      <c r="E85" s="99">
        <v>-74665</v>
      </c>
      <c r="G85" s="6"/>
    </row>
    <row r="86" spans="2:7" ht="15.75">
      <c r="B86" s="27" t="s">
        <v>53</v>
      </c>
      <c r="C86" s="8"/>
      <c r="D86" s="67">
        <v>37655</v>
      </c>
      <c r="E86" s="99">
        <v>58310</v>
      </c>
      <c r="G86" s="6"/>
    </row>
    <row r="87" spans="2:7" ht="9.75" customHeight="1" thickBot="1">
      <c r="B87" s="28"/>
      <c r="C87" s="12"/>
      <c r="D87" s="68"/>
      <c r="E87" s="100"/>
      <c r="G87" s="6"/>
    </row>
    <row r="88" spans="2:7" ht="9.75" customHeight="1">
      <c r="B88" s="27"/>
      <c r="C88" s="38"/>
      <c r="D88" s="75"/>
      <c r="E88" s="101"/>
      <c r="G88" s="6"/>
    </row>
    <row r="89" spans="2:7" ht="15.75" customHeight="1">
      <c r="B89" s="29" t="s">
        <v>54</v>
      </c>
      <c r="C89" s="3"/>
      <c r="D89" s="69">
        <f>SUM(D81:D88)</f>
        <v>1985286</v>
      </c>
      <c r="E89" s="102">
        <f>SUM(E81:E88)</f>
        <v>1407981</v>
      </c>
      <c r="G89" s="6"/>
    </row>
    <row r="90" spans="2:7" ht="9.75" customHeight="1" thickBot="1">
      <c r="B90" s="28"/>
      <c r="C90" s="21"/>
      <c r="D90" s="62"/>
      <c r="E90" s="100"/>
      <c r="G90" s="6"/>
    </row>
    <row r="91" spans="2:7" ht="9.75" customHeight="1">
      <c r="B91" s="27"/>
      <c r="C91" s="38"/>
      <c r="D91" s="74"/>
      <c r="E91" s="101"/>
      <c r="G91" s="6"/>
    </row>
    <row r="92" spans="2:7" ht="15.75">
      <c r="B92" s="27" t="s">
        <v>55</v>
      </c>
      <c r="C92" s="8"/>
      <c r="D92" s="67">
        <v>101746.5</v>
      </c>
      <c r="E92" s="99">
        <v>77799</v>
      </c>
      <c r="G92" s="6"/>
    </row>
    <row r="93" spans="2:7" ht="15.75">
      <c r="B93" s="27" t="s">
        <v>56</v>
      </c>
      <c r="C93" s="8">
        <v>18</v>
      </c>
      <c r="D93" s="67">
        <v>-264652.4</v>
      </c>
      <c r="E93" s="99">
        <v>-242443</v>
      </c>
      <c r="G93" s="6"/>
    </row>
    <row r="94" spans="2:7" ht="9.75" customHeight="1" thickBot="1">
      <c r="B94" s="28"/>
      <c r="C94" s="21"/>
      <c r="D94" s="68"/>
      <c r="E94" s="100"/>
      <c r="G94" s="6"/>
    </row>
    <row r="95" spans="2:7" ht="9.75" customHeight="1">
      <c r="B95" s="27"/>
      <c r="C95" s="37"/>
      <c r="D95" s="75"/>
      <c r="E95" s="101"/>
      <c r="G95" s="6"/>
    </row>
    <row r="96" spans="2:7" ht="15.75" customHeight="1">
      <c r="B96" s="29" t="s">
        <v>57</v>
      </c>
      <c r="C96" s="3"/>
      <c r="D96" s="69">
        <f>SUM(D89:D93)</f>
        <v>1822380.1</v>
      </c>
      <c r="E96" s="102">
        <f>SUM(E89:E93)</f>
        <v>1243337</v>
      </c>
      <c r="G96" s="6"/>
    </row>
    <row r="97" spans="2:7" ht="9.75" customHeight="1" thickBot="1">
      <c r="B97" s="28"/>
      <c r="C97" s="21"/>
      <c r="D97" s="62"/>
      <c r="E97" s="100"/>
      <c r="G97" s="6"/>
    </row>
    <row r="98" spans="2:7" ht="9.75" customHeight="1">
      <c r="B98" s="27"/>
      <c r="C98" s="37"/>
      <c r="D98" s="74"/>
      <c r="E98" s="101"/>
      <c r="G98" s="6"/>
    </row>
    <row r="99" spans="2:7" ht="15.75">
      <c r="B99" s="27" t="s">
        <v>58</v>
      </c>
      <c r="C99" s="8">
        <v>19</v>
      </c>
      <c r="D99" s="67">
        <v>-628530</v>
      </c>
      <c r="E99" s="99">
        <v>-103549</v>
      </c>
      <c r="G99" s="6"/>
    </row>
    <row r="100" spans="2:7" ht="9.75" customHeight="1" thickBot="1">
      <c r="B100" s="28"/>
      <c r="C100" s="21"/>
      <c r="D100" s="13"/>
      <c r="E100" s="100"/>
      <c r="G100" s="6"/>
    </row>
    <row r="101" spans="2:7" ht="9.75" customHeight="1">
      <c r="B101" s="27"/>
      <c r="C101" s="37"/>
      <c r="D101" s="20"/>
      <c r="E101" s="101"/>
      <c r="G101" s="6"/>
    </row>
    <row r="102" spans="2:7" ht="15.75" customHeight="1">
      <c r="B102" s="29" t="s">
        <v>59</v>
      </c>
      <c r="C102" s="3"/>
      <c r="D102" s="69">
        <f>SUM(D96:D99)</f>
        <v>1193850.1</v>
      </c>
      <c r="E102" s="102">
        <f>SUM(E96:E99)</f>
        <v>1139788</v>
      </c>
      <c r="G102" s="6"/>
    </row>
    <row r="103" spans="2:7" ht="9.75" customHeight="1" thickBot="1">
      <c r="B103" s="28"/>
      <c r="C103" s="21"/>
      <c r="D103" s="13"/>
      <c r="E103" s="13"/>
      <c r="G103" s="6"/>
    </row>
    <row r="104" spans="2:7" ht="9.75" customHeight="1">
      <c r="B104" s="27"/>
      <c r="C104" s="37"/>
      <c r="D104" s="20"/>
      <c r="E104" s="20"/>
      <c r="G104" s="6"/>
    </row>
    <row r="105" spans="2:7" ht="15.75">
      <c r="B105" s="27" t="s">
        <v>60</v>
      </c>
      <c r="C105" s="3"/>
      <c r="D105" s="10" t="s">
        <v>17</v>
      </c>
      <c r="E105" s="10" t="s">
        <v>17</v>
      </c>
      <c r="G105" s="6"/>
    </row>
    <row r="106" spans="2:7" ht="9.75" customHeight="1" thickBot="1">
      <c r="B106" s="28"/>
      <c r="C106" s="21"/>
      <c r="D106" s="13"/>
      <c r="E106" s="13"/>
      <c r="G106" s="6"/>
    </row>
    <row r="107" spans="2:7" ht="9.75" customHeight="1">
      <c r="B107" s="27"/>
      <c r="C107" s="37"/>
      <c r="D107" s="20"/>
      <c r="E107" s="20"/>
      <c r="G107" s="6"/>
    </row>
    <row r="108" spans="2:7" ht="15.75" customHeight="1">
      <c r="B108" s="29" t="s">
        <v>61</v>
      </c>
      <c r="C108" s="3"/>
      <c r="D108" s="69">
        <f>D102</f>
        <v>1193850.1</v>
      </c>
      <c r="E108" s="69">
        <f>E102</f>
        <v>1139788</v>
      </c>
      <c r="G108" s="6"/>
    </row>
    <row r="109" spans="2:7" ht="9.75" customHeight="1" thickBot="1">
      <c r="B109" s="30"/>
      <c r="C109" s="18"/>
      <c r="D109" s="17"/>
      <c r="E109" s="17"/>
      <c r="G109" s="6"/>
    </row>
    <row r="110" spans="2:7" ht="9.75" customHeight="1" thickTop="1">
      <c r="B110" s="36"/>
      <c r="C110" s="40"/>
      <c r="D110" s="36"/>
      <c r="E110" s="36"/>
      <c r="G110" s="6"/>
    </row>
    <row r="111" spans="2:7" ht="15" customHeight="1">
      <c r="B111" s="32" t="s">
        <v>62</v>
      </c>
      <c r="C111" s="3"/>
      <c r="D111" s="32"/>
      <c r="E111" s="32"/>
      <c r="G111" s="6"/>
    </row>
    <row r="112" spans="2:7" ht="15" customHeight="1">
      <c r="B112" s="31" t="s">
        <v>63</v>
      </c>
      <c r="C112" s="8"/>
      <c r="D112" s="31"/>
      <c r="E112" s="31"/>
      <c r="G112" s="6"/>
    </row>
    <row r="113" spans="2:7" ht="9.75" customHeight="1">
      <c r="B113" s="31"/>
      <c r="C113" s="3"/>
      <c r="D113" s="7"/>
      <c r="E113" s="7"/>
      <c r="G113" s="6"/>
    </row>
    <row r="114" spans="2:7" ht="15" customHeight="1">
      <c r="B114" s="31" t="s">
        <v>64</v>
      </c>
      <c r="C114" s="8">
        <v>22</v>
      </c>
      <c r="D114" s="60" t="s">
        <v>118</v>
      </c>
      <c r="E114" s="10">
        <v>386.09</v>
      </c>
      <c r="G114" s="8"/>
    </row>
    <row r="115" spans="2:7" ht="15">
      <c r="B115" s="31" t="s">
        <v>31</v>
      </c>
      <c r="C115" s="8">
        <v>22</v>
      </c>
      <c r="D115" s="60" t="s">
        <v>119</v>
      </c>
      <c r="E115" s="10">
        <v>895.53</v>
      </c>
      <c r="G115" s="8"/>
    </row>
    <row r="116" spans="2:7" ht="9.75" customHeight="1" thickBot="1">
      <c r="B116" s="33"/>
      <c r="C116" s="34"/>
      <c r="D116" s="35"/>
      <c r="E116" s="35"/>
      <c r="G116" s="6"/>
    </row>
    <row r="117" ht="15.75" thickTop="1"/>
    <row r="118" spans="2:5" ht="8.25" customHeight="1" thickBot="1">
      <c r="B118" s="26"/>
      <c r="D118" s="26"/>
      <c r="E118" s="26"/>
    </row>
    <row r="119" spans="2:5" ht="15">
      <c r="B119" s="7" t="s">
        <v>40</v>
      </c>
      <c r="D119" s="24" t="s">
        <v>41</v>
      </c>
      <c r="E119" s="24"/>
    </row>
    <row r="120" spans="2:5" ht="24">
      <c r="B120" s="7" t="s">
        <v>43</v>
      </c>
      <c r="D120" s="7" t="s">
        <v>42</v>
      </c>
      <c r="E120" s="7"/>
    </row>
    <row r="121" spans="1:7" ht="54.75" customHeight="1">
      <c r="A121" s="103" t="s">
        <v>122</v>
      </c>
      <c r="B121" s="46"/>
      <c r="C121" s="46"/>
      <c r="D121" s="46"/>
      <c r="E121" s="46"/>
      <c r="F121" s="46"/>
      <c r="G121" s="46"/>
    </row>
    <row r="123" spans="2:7" ht="20.25" customHeight="1">
      <c r="B123" s="41" t="s">
        <v>68</v>
      </c>
      <c r="C123" s="56" t="s">
        <v>22</v>
      </c>
      <c r="D123" s="56" t="s">
        <v>70</v>
      </c>
      <c r="E123" s="56" t="s">
        <v>71</v>
      </c>
      <c r="F123" s="56" t="s">
        <v>72</v>
      </c>
      <c r="G123" s="56" t="s">
        <v>73</v>
      </c>
    </row>
    <row r="124" spans="2:7" ht="15.75" thickBot="1">
      <c r="B124" s="42" t="s">
        <v>69</v>
      </c>
      <c r="C124" s="57"/>
      <c r="D124" s="57"/>
      <c r="E124" s="57"/>
      <c r="F124" s="57"/>
      <c r="G124" s="57"/>
    </row>
    <row r="125" spans="2:7" ht="7.5" customHeight="1">
      <c r="B125" s="7"/>
      <c r="C125" s="43"/>
      <c r="D125" s="7"/>
      <c r="E125" s="44"/>
      <c r="F125" s="44"/>
      <c r="G125" s="44"/>
    </row>
    <row r="126" spans="2:7" ht="21" customHeight="1">
      <c r="B126" s="9" t="s">
        <v>80</v>
      </c>
      <c r="C126" s="69">
        <v>1712762</v>
      </c>
      <c r="D126" s="69">
        <v>-38924</v>
      </c>
      <c r="E126" s="69">
        <v>7053517</v>
      </c>
      <c r="F126" s="69">
        <v>6234393</v>
      </c>
      <c r="G126" s="69">
        <f>SUM(C126:F126)</f>
        <v>14961748</v>
      </c>
    </row>
    <row r="127" spans="2:7" ht="15.75" thickBot="1">
      <c r="B127" s="14"/>
      <c r="C127" s="79"/>
      <c r="D127" s="80"/>
      <c r="E127" s="80"/>
      <c r="F127" s="81"/>
      <c r="G127" s="80"/>
    </row>
    <row r="128" spans="2:7" ht="7.5" customHeight="1">
      <c r="B128" s="9"/>
      <c r="C128" s="67"/>
      <c r="D128" s="76"/>
      <c r="E128" s="76"/>
      <c r="F128" s="82"/>
      <c r="G128" s="76"/>
    </row>
    <row r="129" spans="2:7" ht="16.5" customHeight="1">
      <c r="B129" s="7" t="s">
        <v>74</v>
      </c>
      <c r="C129" s="67" t="s">
        <v>17</v>
      </c>
      <c r="D129" s="67" t="s">
        <v>17</v>
      </c>
      <c r="E129" s="67" t="s">
        <v>17</v>
      </c>
      <c r="F129" s="67">
        <v>1139788</v>
      </c>
      <c r="G129" s="67">
        <v>1139788</v>
      </c>
    </row>
    <row r="130" spans="2:7" ht="7.5" customHeight="1" thickBot="1">
      <c r="B130" s="11"/>
      <c r="C130" s="68"/>
      <c r="D130" s="72"/>
      <c r="E130" s="72"/>
      <c r="F130" s="83"/>
      <c r="G130" s="72"/>
    </row>
    <row r="131" spans="2:7" ht="7.5" customHeight="1">
      <c r="B131" s="7"/>
      <c r="C131" s="84"/>
      <c r="D131" s="76"/>
      <c r="E131" s="82"/>
      <c r="F131" s="82"/>
      <c r="G131" s="82"/>
    </row>
    <row r="132" spans="2:7" ht="15">
      <c r="B132" s="7" t="s">
        <v>75</v>
      </c>
      <c r="C132" s="67" t="s">
        <v>17</v>
      </c>
      <c r="D132" s="67" t="s">
        <v>17</v>
      </c>
      <c r="E132" s="67" t="s">
        <v>17</v>
      </c>
      <c r="F132" s="67">
        <v>1139788.4</v>
      </c>
      <c r="G132" s="67">
        <v>1139788</v>
      </c>
    </row>
    <row r="133" spans="2:7" ht="7.5" customHeight="1" thickBot="1">
      <c r="B133" s="14"/>
      <c r="C133" s="79"/>
      <c r="D133" s="80"/>
      <c r="E133" s="80"/>
      <c r="F133" s="81"/>
      <c r="G133" s="80"/>
    </row>
    <row r="134" spans="2:7" ht="7.5" customHeight="1">
      <c r="B134" s="9"/>
      <c r="C134" s="69"/>
      <c r="D134" s="85"/>
      <c r="E134" s="85"/>
      <c r="F134" s="86"/>
      <c r="G134" s="85"/>
    </row>
    <row r="135" spans="2:7" ht="15">
      <c r="B135" s="7" t="s">
        <v>76</v>
      </c>
      <c r="C135" s="67" t="s">
        <v>17</v>
      </c>
      <c r="D135" s="67" t="s">
        <v>17</v>
      </c>
      <c r="E135" s="67">
        <v>-341753</v>
      </c>
      <c r="F135" s="67">
        <v>341753.4</v>
      </c>
      <c r="G135" s="67" t="s">
        <v>17</v>
      </c>
    </row>
    <row r="136" spans="2:7" ht="15">
      <c r="B136" s="7" t="s">
        <v>77</v>
      </c>
      <c r="C136" s="67" t="s">
        <v>17</v>
      </c>
      <c r="D136" s="67" t="s">
        <v>17</v>
      </c>
      <c r="E136" s="67">
        <v>-2966</v>
      </c>
      <c r="F136" s="67" t="s">
        <v>17</v>
      </c>
      <c r="G136" s="67">
        <v>-2966</v>
      </c>
    </row>
    <row r="137" spans="2:7" ht="15">
      <c r="B137" s="7" t="s">
        <v>78</v>
      </c>
      <c r="C137" s="67" t="s">
        <v>17</v>
      </c>
      <c r="D137" s="67" t="s">
        <v>17</v>
      </c>
      <c r="E137" s="67" t="s">
        <v>17</v>
      </c>
      <c r="F137" s="67">
        <v>-228912</v>
      </c>
      <c r="G137" s="67">
        <v>-228912</v>
      </c>
    </row>
    <row r="138" spans="2:7" ht="7.5" customHeight="1" thickBot="1">
      <c r="B138" s="14"/>
      <c r="C138" s="79"/>
      <c r="D138" s="80"/>
      <c r="E138" s="80"/>
      <c r="F138" s="81"/>
      <c r="G138" s="80"/>
    </row>
    <row r="139" spans="2:7" ht="7.5" customHeight="1">
      <c r="B139" s="9"/>
      <c r="C139" s="69"/>
      <c r="D139" s="85"/>
      <c r="E139" s="85"/>
      <c r="F139" s="86"/>
      <c r="G139" s="85"/>
    </row>
    <row r="140" spans="2:7" ht="15">
      <c r="B140" s="9" t="s">
        <v>81</v>
      </c>
      <c r="C140" s="69">
        <f>SUM(C126:C139)</f>
        <v>1712762</v>
      </c>
      <c r="D140" s="69">
        <f>SUM(D126:D139)</f>
        <v>-38924</v>
      </c>
      <c r="E140" s="69">
        <f>E126+E135+E136</f>
        <v>6708798</v>
      </c>
      <c r="F140" s="87">
        <f>F126+F132+F135+F137</f>
        <v>7487022.800000001</v>
      </c>
      <c r="G140" s="69">
        <f>G126+G132+G136+G137</f>
        <v>15869658</v>
      </c>
    </row>
    <row r="141" spans="2:7" ht="7.5" customHeight="1" thickBot="1">
      <c r="B141" s="15"/>
      <c r="C141" s="88"/>
      <c r="D141" s="89"/>
      <c r="E141" s="89"/>
      <c r="F141" s="90"/>
      <c r="G141" s="89"/>
    </row>
    <row r="142" spans="2:7" ht="7.5" customHeight="1" thickTop="1">
      <c r="B142" s="9"/>
      <c r="C142" s="69"/>
      <c r="D142" s="85"/>
      <c r="E142" s="85"/>
      <c r="F142" s="86"/>
      <c r="G142" s="85"/>
    </row>
    <row r="143" spans="2:7" ht="15">
      <c r="B143" s="9" t="s">
        <v>82</v>
      </c>
      <c r="C143" s="69">
        <v>1712762</v>
      </c>
      <c r="D143" s="69">
        <v>-38924</v>
      </c>
      <c r="E143" s="69">
        <v>13375970</v>
      </c>
      <c r="F143" s="69">
        <v>272986</v>
      </c>
      <c r="G143" s="69">
        <f>SUM(C143:F143)</f>
        <v>15322794</v>
      </c>
    </row>
    <row r="144" spans="2:7" ht="7.5" customHeight="1" thickBot="1">
      <c r="B144" s="14"/>
      <c r="C144" s="79"/>
      <c r="D144" s="80"/>
      <c r="E144" s="80"/>
      <c r="F144" s="81"/>
      <c r="G144" s="80"/>
    </row>
    <row r="145" spans="2:7" ht="7.5" customHeight="1">
      <c r="B145" s="7"/>
      <c r="C145" s="67"/>
      <c r="D145" s="76"/>
      <c r="E145" s="76"/>
      <c r="F145" s="82"/>
      <c r="G145" s="76"/>
    </row>
    <row r="146" spans="2:7" ht="15">
      <c r="B146" s="7" t="s">
        <v>74</v>
      </c>
      <c r="C146" s="67" t="s">
        <v>17</v>
      </c>
      <c r="D146" s="67" t="s">
        <v>17</v>
      </c>
      <c r="E146" s="67" t="s">
        <v>17</v>
      </c>
      <c r="F146" s="67">
        <v>1193850</v>
      </c>
      <c r="G146" s="67">
        <v>1193850</v>
      </c>
    </row>
    <row r="147" spans="2:7" ht="7.5" customHeight="1" thickBot="1">
      <c r="B147" s="11"/>
      <c r="C147" s="68"/>
      <c r="D147" s="72"/>
      <c r="E147" s="72"/>
      <c r="F147" s="83"/>
      <c r="G147" s="72"/>
    </row>
    <row r="148" spans="2:7" ht="7.5" customHeight="1">
      <c r="B148" s="7"/>
      <c r="C148" s="84"/>
      <c r="D148" s="76"/>
      <c r="E148" s="82"/>
      <c r="F148" s="82"/>
      <c r="G148" s="82"/>
    </row>
    <row r="149" spans="2:7" ht="15">
      <c r="B149" s="7" t="s">
        <v>75</v>
      </c>
      <c r="C149" s="84" t="s">
        <v>17</v>
      </c>
      <c r="D149" s="84" t="s">
        <v>17</v>
      </c>
      <c r="E149" s="84" t="s">
        <v>17</v>
      </c>
      <c r="F149" s="84">
        <v>1193850</v>
      </c>
      <c r="G149" s="84">
        <v>1193850</v>
      </c>
    </row>
    <row r="150" spans="2:7" ht="7.5" customHeight="1" thickBot="1">
      <c r="B150" s="14"/>
      <c r="C150" s="79"/>
      <c r="D150" s="80"/>
      <c r="E150" s="80"/>
      <c r="F150" s="81"/>
      <c r="G150" s="80"/>
    </row>
    <row r="151" spans="2:7" ht="7.5" customHeight="1">
      <c r="B151" s="9"/>
      <c r="C151" s="69"/>
      <c r="D151" s="85"/>
      <c r="E151" s="85"/>
      <c r="F151" s="86"/>
      <c r="G151" s="85"/>
    </row>
    <row r="152" spans="2:7" ht="15">
      <c r="B152" s="7" t="s">
        <v>76</v>
      </c>
      <c r="C152" s="84" t="s">
        <v>17</v>
      </c>
      <c r="D152" s="84" t="s">
        <v>17</v>
      </c>
      <c r="E152" s="84">
        <v>-302236</v>
      </c>
      <c r="F152" s="84">
        <v>302235</v>
      </c>
      <c r="G152" s="84" t="s">
        <v>17</v>
      </c>
    </row>
    <row r="153" spans="2:7" ht="15">
      <c r="B153" s="7" t="s">
        <v>79</v>
      </c>
      <c r="C153" s="84" t="s">
        <v>17</v>
      </c>
      <c r="D153" s="84" t="s">
        <v>17</v>
      </c>
      <c r="E153" s="84" t="s">
        <v>17</v>
      </c>
      <c r="F153" s="84">
        <v>-9561</v>
      </c>
      <c r="G153" s="84">
        <v>-9561</v>
      </c>
    </row>
    <row r="154" spans="2:7" ht="15">
      <c r="B154" s="7" t="s">
        <v>78</v>
      </c>
      <c r="C154" s="84"/>
      <c r="D154" s="76"/>
      <c r="E154" s="82"/>
      <c r="F154" s="82">
        <v>-115226</v>
      </c>
      <c r="G154" s="82">
        <v>-115226</v>
      </c>
    </row>
    <row r="155" spans="2:7" ht="7.5" customHeight="1" thickBot="1">
      <c r="B155" s="14"/>
      <c r="C155" s="79"/>
      <c r="D155" s="80"/>
      <c r="E155" s="80"/>
      <c r="F155" s="81"/>
      <c r="G155" s="80"/>
    </row>
    <row r="156" spans="2:7" ht="7.5" customHeight="1">
      <c r="B156" s="9"/>
      <c r="C156" s="69"/>
      <c r="D156" s="85"/>
      <c r="E156" s="85"/>
      <c r="F156" s="86"/>
      <c r="G156" s="85"/>
    </row>
    <row r="157" spans="2:7" ht="21" customHeight="1">
      <c r="B157" s="9" t="s">
        <v>83</v>
      </c>
      <c r="C157" s="69">
        <f>C143</f>
        <v>1712762</v>
      </c>
      <c r="D157" s="69">
        <f>D143</f>
        <v>-38924</v>
      </c>
      <c r="E157" s="69">
        <f>E143+E152</f>
        <v>13073734</v>
      </c>
      <c r="F157" s="69">
        <f>F143+F149+F152+F153+F154</f>
        <v>1644284</v>
      </c>
      <c r="G157" s="69">
        <f>G143+G149+G153+G154</f>
        <v>16391857</v>
      </c>
    </row>
    <row r="158" spans="2:7" ht="7.5" customHeight="1" thickBot="1">
      <c r="B158" s="15"/>
      <c r="C158" s="91"/>
      <c r="D158" s="92"/>
      <c r="E158" s="92"/>
      <c r="F158" s="93"/>
      <c r="G158" s="92"/>
    </row>
    <row r="159" ht="7.5" customHeight="1" thickTop="1"/>
    <row r="161" spans="2:5" ht="8.25" customHeight="1" thickBot="1">
      <c r="B161" s="26"/>
      <c r="D161" s="26"/>
      <c r="E161" s="26"/>
    </row>
    <row r="162" spans="2:5" ht="15">
      <c r="B162" s="7" t="s">
        <v>40</v>
      </c>
      <c r="D162" s="47" t="s">
        <v>41</v>
      </c>
      <c r="E162" s="47"/>
    </row>
    <row r="163" spans="2:5" ht="24">
      <c r="B163" s="7" t="s">
        <v>43</v>
      </c>
      <c r="D163" s="48" t="s">
        <v>42</v>
      </c>
      <c r="E163" s="48"/>
    </row>
    <row r="164" spans="1:7" ht="48.75" customHeight="1">
      <c r="A164" s="103" t="s">
        <v>121</v>
      </c>
      <c r="B164" s="46"/>
      <c r="C164" s="46"/>
      <c r="D164" s="46"/>
      <c r="E164" s="46"/>
      <c r="F164" s="46"/>
      <c r="G164" s="46"/>
    </row>
    <row r="166" spans="2:5" ht="36">
      <c r="B166" s="41" t="s">
        <v>1</v>
      </c>
      <c r="C166" s="41"/>
      <c r="D166" s="3" t="s">
        <v>114</v>
      </c>
      <c r="E166" s="3" t="s">
        <v>114</v>
      </c>
    </row>
    <row r="167" spans="2:5" ht="24.75" thickBot="1">
      <c r="B167" s="42"/>
      <c r="C167" s="42"/>
      <c r="D167" s="21" t="s">
        <v>47</v>
      </c>
      <c r="E167" s="21" t="s">
        <v>84</v>
      </c>
    </row>
    <row r="168" spans="2:5" ht="9.75" customHeight="1">
      <c r="B168" s="54"/>
      <c r="C168" s="54"/>
      <c r="D168" s="24"/>
      <c r="E168" s="7"/>
    </row>
    <row r="169" spans="2:5" ht="24" customHeight="1">
      <c r="B169" s="55" t="s">
        <v>85</v>
      </c>
      <c r="C169" s="55"/>
      <c r="D169" s="7"/>
      <c r="E169" s="7"/>
    </row>
    <row r="170" spans="2:5" ht="9.75" customHeight="1">
      <c r="B170" s="51"/>
      <c r="C170" s="51"/>
      <c r="D170" s="7"/>
      <c r="E170" s="44"/>
    </row>
    <row r="171" spans="2:5" ht="15">
      <c r="B171" s="51" t="s">
        <v>86</v>
      </c>
      <c r="C171" s="51"/>
      <c r="D171" s="96">
        <v>1822381</v>
      </c>
      <c r="E171" s="71">
        <v>1243337</v>
      </c>
    </row>
    <row r="172" spans="2:5" ht="15">
      <c r="B172" s="51" t="s">
        <v>87</v>
      </c>
      <c r="C172" s="51"/>
      <c r="D172" s="67"/>
      <c r="E172" s="67"/>
    </row>
    <row r="173" spans="2:5" ht="9.75" customHeight="1">
      <c r="B173" s="51"/>
      <c r="C173" s="51"/>
      <c r="D173" s="67"/>
      <c r="E173" s="84"/>
    </row>
    <row r="174" spans="2:5" ht="15" customHeight="1">
      <c r="B174" s="51" t="s">
        <v>88</v>
      </c>
      <c r="C174" s="51"/>
      <c r="D174" s="96">
        <v>1107586</v>
      </c>
      <c r="E174" s="96">
        <v>1099977</v>
      </c>
    </row>
    <row r="175" spans="2:5" ht="15">
      <c r="B175" s="51" t="s">
        <v>56</v>
      </c>
      <c r="C175" s="51"/>
      <c r="D175" s="96">
        <v>264652</v>
      </c>
      <c r="E175" s="96">
        <v>242443</v>
      </c>
    </row>
    <row r="176" spans="2:5" ht="36" customHeight="1">
      <c r="B176" s="51" t="s">
        <v>89</v>
      </c>
      <c r="C176" s="51"/>
      <c r="D176" s="96">
        <v>26462</v>
      </c>
      <c r="E176" s="96">
        <v>17151</v>
      </c>
    </row>
    <row r="177" spans="2:5" ht="36" customHeight="1">
      <c r="B177" s="51" t="s">
        <v>90</v>
      </c>
      <c r="C177" s="51"/>
      <c r="D177" s="96">
        <v>18330</v>
      </c>
      <c r="E177" s="96" t="s">
        <v>17</v>
      </c>
    </row>
    <row r="178" spans="2:5" ht="15">
      <c r="B178" s="51" t="s">
        <v>91</v>
      </c>
      <c r="C178" s="51"/>
      <c r="D178" s="96">
        <v>-50346</v>
      </c>
      <c r="E178" s="96">
        <v>-50346</v>
      </c>
    </row>
    <row r="179" spans="2:5" ht="15">
      <c r="B179" s="51" t="s">
        <v>55</v>
      </c>
      <c r="C179" s="51"/>
      <c r="D179" s="96">
        <v>-101747</v>
      </c>
      <c r="E179" s="96" t="s">
        <v>92</v>
      </c>
    </row>
    <row r="180" spans="2:5" ht="15">
      <c r="B180" s="51" t="s">
        <v>93</v>
      </c>
      <c r="C180" s="51"/>
      <c r="D180" s="96" t="s">
        <v>17</v>
      </c>
      <c r="E180" s="96">
        <v>-49409</v>
      </c>
    </row>
    <row r="181" spans="2:5" ht="15">
      <c r="B181" s="51" t="s">
        <v>79</v>
      </c>
      <c r="C181" s="51"/>
      <c r="D181" s="94" t="s">
        <v>17</v>
      </c>
      <c r="E181" s="94" t="s">
        <v>94</v>
      </c>
    </row>
    <row r="182" spans="2:5" ht="9.75" customHeight="1" thickBot="1">
      <c r="B182" s="52"/>
      <c r="C182" s="52"/>
      <c r="D182" s="62"/>
      <c r="E182" s="95"/>
    </row>
    <row r="183" spans="2:5" ht="9.75" customHeight="1">
      <c r="B183" s="53"/>
      <c r="C183" s="53"/>
      <c r="D183" s="74"/>
      <c r="E183" s="78"/>
    </row>
    <row r="184" spans="2:5" ht="29.25" customHeight="1">
      <c r="B184" s="49" t="s">
        <v>116</v>
      </c>
      <c r="C184" s="49"/>
      <c r="D184" s="69">
        <f>SUM(D171:D181)</f>
        <v>3087318</v>
      </c>
      <c r="E184" s="69">
        <f>SUM(E171:E181)</f>
        <v>2503153</v>
      </c>
    </row>
    <row r="185" spans="2:5" ht="9.75" customHeight="1">
      <c r="B185" s="51"/>
      <c r="C185" s="51"/>
      <c r="D185" s="67"/>
      <c r="E185" s="67"/>
    </row>
    <row r="186" spans="2:5" ht="15">
      <c r="B186" s="51" t="s">
        <v>95</v>
      </c>
      <c r="C186" s="51"/>
      <c r="D186" s="96">
        <v>21946</v>
      </c>
      <c r="E186" s="96"/>
    </row>
    <row r="187" spans="2:5" ht="15">
      <c r="B187" s="51" t="s">
        <v>96</v>
      </c>
      <c r="C187" s="51"/>
      <c r="D187" s="96">
        <v>-31134</v>
      </c>
      <c r="E187" s="96">
        <v>-53627</v>
      </c>
    </row>
    <row r="188" spans="2:5" ht="24" customHeight="1">
      <c r="B188" s="51" t="s">
        <v>97</v>
      </c>
      <c r="C188" s="51"/>
      <c r="D188" s="96">
        <v>35054</v>
      </c>
      <c r="E188" s="96">
        <v>-137480</v>
      </c>
    </row>
    <row r="189" spans="2:5" ht="24" customHeight="1">
      <c r="B189" s="51" t="s">
        <v>98</v>
      </c>
      <c r="C189" s="51"/>
      <c r="D189" s="96">
        <v>-619519</v>
      </c>
      <c r="E189" s="96">
        <v>430562</v>
      </c>
    </row>
    <row r="190" spans="2:5" ht="9.75" customHeight="1" thickBot="1">
      <c r="B190" s="52"/>
      <c r="C190" s="52"/>
      <c r="D190" s="68"/>
      <c r="E190" s="97"/>
    </row>
    <row r="191" spans="2:5" ht="22.5" customHeight="1">
      <c r="B191" s="54" t="s">
        <v>115</v>
      </c>
      <c r="C191" s="54"/>
      <c r="D191" s="98">
        <f>SUM(D184:D189)</f>
        <v>2493665</v>
      </c>
      <c r="E191" s="98">
        <f>SUM(E184:E189)</f>
        <v>2742608</v>
      </c>
    </row>
    <row r="192" spans="2:5" ht="9.75" customHeight="1">
      <c r="B192" s="49"/>
      <c r="C192" s="49"/>
      <c r="D192" s="69"/>
      <c r="E192" s="69"/>
    </row>
    <row r="193" spans="2:5" ht="9.75" customHeight="1">
      <c r="B193" s="51"/>
      <c r="C193" s="51"/>
      <c r="D193" s="67"/>
      <c r="E193" s="67"/>
    </row>
    <row r="194" spans="2:5" ht="15">
      <c r="B194" s="51" t="s">
        <v>99</v>
      </c>
      <c r="C194" s="51"/>
      <c r="D194" s="96">
        <v>-633591</v>
      </c>
      <c r="E194" s="96">
        <v>-275190</v>
      </c>
    </row>
    <row r="195" spans="2:5" ht="15">
      <c r="B195" s="51" t="s">
        <v>100</v>
      </c>
      <c r="C195" s="51"/>
      <c r="D195" s="96">
        <v>60849</v>
      </c>
      <c r="E195" s="96" t="s">
        <v>101</v>
      </c>
    </row>
    <row r="196" spans="2:5" ht="15">
      <c r="B196" s="51" t="s">
        <v>102</v>
      </c>
      <c r="C196" s="51"/>
      <c r="D196" s="96">
        <v>-84818</v>
      </c>
      <c r="E196" s="96">
        <v>-181028</v>
      </c>
    </row>
    <row r="197" spans="2:5" ht="9.75" customHeight="1" thickBot="1">
      <c r="B197" s="52"/>
      <c r="C197" s="52"/>
      <c r="D197" s="68"/>
      <c r="E197" s="97"/>
    </row>
    <row r="198" spans="2:5" ht="24" customHeight="1">
      <c r="B198" s="54" t="s">
        <v>120</v>
      </c>
      <c r="C198" s="54"/>
      <c r="D198" s="98">
        <f>SUM(D191:D196)</f>
        <v>1836105</v>
      </c>
      <c r="E198" s="98">
        <f>SUM(E191:E196)</f>
        <v>2286390</v>
      </c>
    </row>
    <row r="199" spans="2:5" ht="9.75" customHeight="1" thickBot="1">
      <c r="B199" s="52"/>
      <c r="C199" s="52"/>
      <c r="D199" s="68"/>
      <c r="E199" s="97"/>
    </row>
    <row r="200" spans="2:5" ht="9.75" customHeight="1">
      <c r="B200" s="53"/>
      <c r="C200" s="53"/>
      <c r="D200" s="75"/>
      <c r="E200" s="84"/>
    </row>
    <row r="201" spans="2:5" ht="24" customHeight="1">
      <c r="B201" s="55" t="s">
        <v>103</v>
      </c>
      <c r="C201" s="55"/>
      <c r="D201" s="69"/>
      <c r="E201" s="69"/>
    </row>
    <row r="202" spans="2:5" ht="9.75" customHeight="1">
      <c r="B202" s="51"/>
      <c r="C202" s="51"/>
      <c r="D202" s="67"/>
      <c r="E202" s="84"/>
    </row>
    <row r="203" spans="2:5" ht="15">
      <c r="B203" s="51" t="s">
        <v>104</v>
      </c>
      <c r="C203" s="51"/>
      <c r="D203" s="67">
        <v>-2925849</v>
      </c>
      <c r="E203" s="67">
        <v>-2778591</v>
      </c>
    </row>
    <row r="204" spans="2:5" ht="24" customHeight="1">
      <c r="B204" s="51" t="s">
        <v>105</v>
      </c>
      <c r="C204" s="51"/>
      <c r="D204" s="67">
        <v>-1989164</v>
      </c>
      <c r="E204" s="67">
        <v>-1199717</v>
      </c>
    </row>
    <row r="205" spans="2:5" ht="9.75" customHeight="1" thickBot="1">
      <c r="B205" s="52"/>
      <c r="C205" s="52"/>
      <c r="D205" s="68"/>
      <c r="E205" s="97"/>
    </row>
    <row r="206" spans="2:5" ht="9.75" customHeight="1">
      <c r="B206" s="53"/>
      <c r="C206" s="53"/>
      <c r="D206" s="75"/>
      <c r="E206" s="84"/>
    </row>
    <row r="207" spans="2:5" ht="24" customHeight="1">
      <c r="B207" s="49" t="s">
        <v>117</v>
      </c>
      <c r="C207" s="49"/>
      <c r="D207" s="69">
        <f>SUM(D203:D206)</f>
        <v>-4915013</v>
      </c>
      <c r="E207" s="69">
        <f>SUM(E203:E206)</f>
        <v>-3978308</v>
      </c>
    </row>
    <row r="208" spans="2:5" ht="9.75" customHeight="1" thickBot="1">
      <c r="B208" s="52"/>
      <c r="C208" s="52"/>
      <c r="D208" s="68"/>
      <c r="E208" s="97"/>
    </row>
    <row r="209" spans="2:5" ht="9.75" customHeight="1">
      <c r="B209" s="53"/>
      <c r="C209" s="53"/>
      <c r="D209" s="75"/>
      <c r="E209" s="84"/>
    </row>
    <row r="210" spans="2:5" ht="24" customHeight="1">
      <c r="B210" s="55" t="s">
        <v>106</v>
      </c>
      <c r="C210" s="55"/>
      <c r="D210" s="69"/>
      <c r="E210" s="69"/>
    </row>
    <row r="211" spans="2:5" ht="15">
      <c r="B211" s="51" t="s">
        <v>107</v>
      </c>
      <c r="C211" s="51"/>
      <c r="D211" s="67">
        <v>4863139</v>
      </c>
      <c r="E211" s="84">
        <v>3543596</v>
      </c>
    </row>
    <row r="212" spans="2:5" ht="15">
      <c r="B212" s="51" t="s">
        <v>78</v>
      </c>
      <c r="C212" s="51"/>
      <c r="D212" s="67">
        <v>-398</v>
      </c>
      <c r="E212" s="67">
        <v>-237235</v>
      </c>
    </row>
    <row r="213" spans="2:5" ht="15" customHeight="1">
      <c r="B213" s="51" t="s">
        <v>108</v>
      </c>
      <c r="C213" s="51"/>
      <c r="D213" s="67">
        <v>-2167828.5</v>
      </c>
      <c r="E213" s="67">
        <v>-466667</v>
      </c>
    </row>
    <row r="214" spans="2:5" ht="15">
      <c r="B214" s="51" t="s">
        <v>109</v>
      </c>
      <c r="C214" s="51"/>
      <c r="D214" s="67">
        <v>-141358.5</v>
      </c>
      <c r="E214" s="67">
        <v>-144665</v>
      </c>
    </row>
    <row r="215" spans="2:5" ht="9.75" customHeight="1" thickBot="1">
      <c r="B215" s="52"/>
      <c r="C215" s="52"/>
      <c r="D215" s="68"/>
      <c r="E215" s="97"/>
    </row>
    <row r="216" spans="2:5" ht="27" customHeight="1">
      <c r="B216" s="54" t="s">
        <v>110</v>
      </c>
      <c r="C216" s="54"/>
      <c r="D216" s="69">
        <f>SUM(D211:D215)</f>
        <v>2553554</v>
      </c>
      <c r="E216" s="69">
        <f>SUM(E211:E215)</f>
        <v>2695029</v>
      </c>
    </row>
    <row r="217" spans="2:5" ht="9.75" customHeight="1" thickBot="1">
      <c r="B217" s="52"/>
      <c r="C217" s="52"/>
      <c r="D217" s="68"/>
      <c r="E217" s="97"/>
    </row>
    <row r="218" spans="2:5" ht="24" customHeight="1">
      <c r="B218" s="54" t="s">
        <v>111</v>
      </c>
      <c r="C218" s="54"/>
      <c r="D218" s="69">
        <f>D198+D207+D216</f>
        <v>-525354</v>
      </c>
      <c r="E218" s="69">
        <f>E198+E207+E216</f>
        <v>1003111</v>
      </c>
    </row>
    <row r="219" spans="2:5" ht="9.75" customHeight="1">
      <c r="B219" s="51"/>
      <c r="C219" s="51"/>
      <c r="D219" s="67"/>
      <c r="E219" s="67"/>
    </row>
    <row r="220" spans="2:5" ht="24" customHeight="1">
      <c r="B220" s="51" t="s">
        <v>112</v>
      </c>
      <c r="C220" s="51"/>
      <c r="D220" s="67">
        <v>1126757</v>
      </c>
      <c r="E220" s="67">
        <v>1084637</v>
      </c>
    </row>
    <row r="221" spans="2:5" ht="9.75" customHeight="1" thickBot="1">
      <c r="B221" s="52"/>
      <c r="C221" s="52"/>
      <c r="D221" s="11"/>
      <c r="E221" s="45"/>
    </row>
    <row r="222" spans="2:5" ht="9.75" customHeight="1">
      <c r="B222" s="53"/>
      <c r="C222" s="53"/>
      <c r="D222" s="24"/>
      <c r="E222" s="44"/>
    </row>
    <row r="223" spans="2:5" ht="24" customHeight="1">
      <c r="B223" s="49" t="s">
        <v>113</v>
      </c>
      <c r="C223" s="49"/>
      <c r="D223" s="69">
        <f>D218+D220</f>
        <v>601403</v>
      </c>
      <c r="E223" s="69">
        <f>E218+E220</f>
        <v>2087748</v>
      </c>
    </row>
    <row r="224" spans="2:5" ht="9.75" customHeight="1" thickBot="1">
      <c r="B224" s="50"/>
      <c r="C224" s="50"/>
      <c r="D224" s="15"/>
      <c r="E224" s="15"/>
    </row>
    <row r="225" spans="2:5" ht="30" customHeight="1" thickBot="1" thickTop="1">
      <c r="B225" s="26"/>
      <c r="D225" s="26"/>
      <c r="E225" s="26"/>
    </row>
    <row r="226" spans="2:5" ht="15">
      <c r="B226" s="7" t="s">
        <v>40</v>
      </c>
      <c r="D226" s="47" t="s">
        <v>41</v>
      </c>
      <c r="E226" s="47"/>
    </row>
    <row r="227" spans="2:5" ht="24">
      <c r="B227" s="7" t="s">
        <v>43</v>
      </c>
      <c r="D227" s="48" t="s">
        <v>42</v>
      </c>
      <c r="E227" s="48"/>
    </row>
  </sheetData>
  <sheetProtection/>
  <mergeCells count="70">
    <mergeCell ref="B169:C169"/>
    <mergeCell ref="B170:C170"/>
    <mergeCell ref="B171:C171"/>
    <mergeCell ref="B168:C168"/>
    <mergeCell ref="A121:G121"/>
    <mergeCell ref="D162:E162"/>
    <mergeCell ref="D163:E163"/>
    <mergeCell ref="G123:G124"/>
    <mergeCell ref="C123:C124"/>
    <mergeCell ref="D123:D124"/>
    <mergeCell ref="E123:E124"/>
    <mergeCell ref="F123:F124"/>
    <mergeCell ref="B175:C175"/>
    <mergeCell ref="B176:C176"/>
    <mergeCell ref="B177:C177"/>
    <mergeCell ref="B172:C172"/>
    <mergeCell ref="B173:C173"/>
    <mergeCell ref="B174:C174"/>
    <mergeCell ref="B181:C181"/>
    <mergeCell ref="B182:C182"/>
    <mergeCell ref="B183:C183"/>
    <mergeCell ref="B178:C178"/>
    <mergeCell ref="B179:C179"/>
    <mergeCell ref="B180:C180"/>
    <mergeCell ref="B186:C186"/>
    <mergeCell ref="B187:C187"/>
    <mergeCell ref="B188:C188"/>
    <mergeCell ref="B184:C184"/>
    <mergeCell ref="B185:C185"/>
    <mergeCell ref="B193:C193"/>
    <mergeCell ref="B194:C194"/>
    <mergeCell ref="B195:C195"/>
    <mergeCell ref="B189:C189"/>
    <mergeCell ref="B190:C190"/>
    <mergeCell ref="B191:C191"/>
    <mergeCell ref="B192:C192"/>
    <mergeCell ref="B199:C199"/>
    <mergeCell ref="B200:C200"/>
    <mergeCell ref="B201:C201"/>
    <mergeCell ref="B196:C196"/>
    <mergeCell ref="B197:C197"/>
    <mergeCell ref="B198:C198"/>
    <mergeCell ref="B205:C205"/>
    <mergeCell ref="B206:C206"/>
    <mergeCell ref="B207:C207"/>
    <mergeCell ref="B202:C202"/>
    <mergeCell ref="B203:C203"/>
    <mergeCell ref="B204:C204"/>
    <mergeCell ref="B211:C211"/>
    <mergeCell ref="B212:C212"/>
    <mergeCell ref="B213:C213"/>
    <mergeCell ref="B208:C208"/>
    <mergeCell ref="B209:C209"/>
    <mergeCell ref="B210:C210"/>
    <mergeCell ref="A164:G164"/>
    <mergeCell ref="A1:G1"/>
    <mergeCell ref="A73:G73"/>
    <mergeCell ref="D226:E226"/>
    <mergeCell ref="D227:E227"/>
    <mergeCell ref="B223:C223"/>
    <mergeCell ref="B224:C224"/>
    <mergeCell ref="B220:C220"/>
    <mergeCell ref="B221:C221"/>
    <mergeCell ref="B222:C222"/>
    <mergeCell ref="B217:C217"/>
    <mergeCell ref="B218:C218"/>
    <mergeCell ref="B219:C219"/>
    <mergeCell ref="B214:C214"/>
    <mergeCell ref="B215:C215"/>
    <mergeCell ref="B216:C216"/>
  </mergeCells>
  <printOptions/>
  <pageMargins left="0.7" right="0.7" top="0.75" bottom="0.75" header="0.3" footer="0.3"/>
  <pageSetup orientation="portrait" paperSize="9" scale="61" r:id="rId1"/>
  <rowBreaks count="3" manualBreakCount="3">
    <brk id="72" max="6" man="1"/>
    <brk id="120" max="6" man="1"/>
    <brk id="1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2017-11-09T13:10:24Z</dcterms:modified>
  <cp:category/>
  <cp:version/>
  <cp:contentType/>
  <cp:contentStatus/>
</cp:coreProperties>
</file>