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<sst xmlns="http://schemas.openxmlformats.org/spreadsheetml/2006/main" count="176" uniqueCount="124">
  <si>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</si>
  <si>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</si>
  <si>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</si>
  <si>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</si>
  <si>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</si>
  <si>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</si>
  <si>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</si>
  <si>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</si>
  <si>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</si>
  <si>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</si>
  <si>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</si>
  <si>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</si>
  <si>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</si>
  <si>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</si>
  <si>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</si>
  <si>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</si>
  <si>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</si>
  <si>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</si>
  <si>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</si>
  <si>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</si>
  <si>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 xml:space="preserve">Дивиденды уплаченные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</si>
  <si>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</si>
  <si>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</si>
  <si>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</si>
  <si>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</si>
  <si>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9</t>
  </si>
  <si>
    <t>ОБЯЗАТЕЛЬСТВА</t>
  </si>
  <si>
    <t>ИТОГО ОБЯЗАТЕЛЬСТВА</t>
  </si>
  <si>
    <t>Прочий совокупный доход</t>
  </si>
  <si>
    <t>Чистое увеличение (уменьшение) денежных средств и денежных эквивалентов</t>
  </si>
  <si>
    <t>7</t>
  </si>
  <si>
    <t>6</t>
  </si>
  <si>
    <t>5</t>
  </si>
  <si>
    <t>4</t>
  </si>
  <si>
    <t>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</si>
  <si>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</si>
  <si>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</si>
  <si>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</si>
  <si>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Итого совокупный прибыль(убыток) за период</t>
  </si>
  <si>
    <t>Прибыль(убыток) до налогообложения</t>
  </si>
  <si>
    <t xml:space="preserve">Прибыль(Убыток) за период </t>
  </si>
  <si>
    <t>Изменение налогов к уплате</t>
  </si>
  <si>
    <t>Приобретение основных средств</t>
  </si>
  <si>
    <t>Подоходный налог уплаченный</t>
  </si>
  <si>
    <t>СОБСТВЕННЫЙ КАПИТАЛ</t>
  </si>
  <si>
    <t>ИТОГО СОБСТВЕННЫЙ КАПИТАЛ</t>
  </si>
  <si>
    <t>ИТОГО  СОБСТВЕННЫЙ КАПИТАЛ И ОБЯЗАТЕЛЬСТВА</t>
  </si>
  <si>
    <t>Активы,связанные со вскрышными работами</t>
  </si>
  <si>
    <t>Поправки:</t>
  </si>
  <si>
    <t>Курсовые разницы по денежным средствам и денежным эквивалентам</t>
  </si>
  <si>
    <t>Пересчитанное сальдо на 01.01.2019г.</t>
  </si>
  <si>
    <t>АО "МАРГАНЕЦ ЖАЙРЕМА"</t>
  </si>
  <si>
    <t>8</t>
  </si>
  <si>
    <t>Главный бухгалтер Жаманова А.Н. _______________</t>
  </si>
  <si>
    <t>Пересчитанное сальдо на 01.01.2020г.</t>
  </si>
  <si>
    <t>НМА(право на недропользование)</t>
  </si>
  <si>
    <t>-</t>
  </si>
  <si>
    <t>Остаток на 31.12.2018 года</t>
  </si>
  <si>
    <t xml:space="preserve">Прибыль(убыток) за период </t>
  </si>
  <si>
    <t>Выпуск акций</t>
  </si>
  <si>
    <t>Главный бухгалтер Жаманова А.Н. _________</t>
  </si>
  <si>
    <t>Главный бухгалтер Жаманова А.Н. ____________</t>
  </si>
  <si>
    <t xml:space="preserve">  </t>
  </si>
  <si>
    <t xml:space="preserve">Чистые денежные средства, использованные в финансовой деятельности </t>
  </si>
  <si>
    <t>Балансовая стоимость одной простой акции,выраженная в тенге</t>
  </si>
  <si>
    <t>(1149)</t>
  </si>
  <si>
    <t>(556330)</t>
  </si>
  <si>
    <t>Генеральный директор Абдраманов Д.К. _____________</t>
  </si>
  <si>
    <t>Генеральный директор Абдраманов Д.К.  ________________</t>
  </si>
  <si>
    <t>Генеральный директор Абдраманов Д.К. ____________</t>
  </si>
  <si>
    <t>Кредиторская задолженность</t>
  </si>
  <si>
    <t>Прочие текущие обязательства</t>
  </si>
  <si>
    <t xml:space="preserve">Прочие текущие активы </t>
  </si>
  <si>
    <t>10</t>
  </si>
  <si>
    <t>Денежные средства, ограниченные в использовании</t>
  </si>
  <si>
    <t>НДС к возмещению</t>
  </si>
  <si>
    <t>Денежные средства и их эквиваленты</t>
  </si>
  <si>
    <t>Уставный капитал</t>
  </si>
  <si>
    <t>Накопленный убыток</t>
  </si>
  <si>
    <t>Оценочные обязательства</t>
  </si>
  <si>
    <t>Изменения в прочих текущих активах</t>
  </si>
  <si>
    <t>Изменение в НДС к возмещению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</si>
  <si>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</si>
  <si>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</si>
  <si>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</si>
  <si>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 xml:space="preserve">Займ </t>
  </si>
  <si>
    <t>11</t>
  </si>
  <si>
    <t>(104004.32)</t>
  </si>
  <si>
    <t>АО "МАРГАНЕЦ ЖАЙРЕМА "</t>
  </si>
  <si>
    <t xml:space="preserve">За период,закончившийся                </t>
  </si>
  <si>
    <t>Доходы</t>
  </si>
  <si>
    <t>Себестоимость реализации</t>
  </si>
  <si>
    <t>Валовый прибыль(убыток)</t>
  </si>
  <si>
    <t>Прочие операционные доходы</t>
  </si>
  <si>
    <t>Расходы по реализации</t>
  </si>
  <si>
    <t>Общие и административные расходы</t>
  </si>
  <si>
    <t>Операционная прибыль/( убыток)</t>
  </si>
  <si>
    <t>Экономия/(расходы) по подоходному  налогу</t>
  </si>
  <si>
    <t>Прибыль(убыток) за период</t>
  </si>
  <si>
    <t>Акционерам Компании</t>
  </si>
  <si>
    <t>Прибыль(убыток) на акцию, основной и разводненный (выраженный в казахстанских тенге на акцию)</t>
  </si>
  <si>
    <t>Руководитель Абдраманов Д.К. _________________________</t>
  </si>
  <si>
    <t>12</t>
  </si>
  <si>
    <t>Прочие операционные расходы(курсовая разница)</t>
  </si>
  <si>
    <t>0</t>
  </si>
  <si>
    <t>605</t>
  </si>
  <si>
    <t>итого капитал</t>
  </si>
  <si>
    <t>Остаток на 31.12.2019 г.</t>
  </si>
  <si>
    <t>Нераспределенный убыток</t>
  </si>
  <si>
    <t xml:space="preserve">Отчет о финансовом положении (неаудированный) </t>
  </si>
  <si>
    <r>
      <t>Отчет о прибылях и убытках и прочем совокупном доходе (неаудированный)</t>
    </r>
  </si>
  <si>
    <t>Отчет о движении денежных средств (неаудированный),</t>
  </si>
  <si>
    <t>Отчет об изменении в капитале (неаудированный)</t>
  </si>
  <si>
    <t>Итого совокупный прибыль( убыток) за период</t>
  </si>
  <si>
    <t>Основные средства</t>
  </si>
  <si>
    <t>(8158.25)</t>
  </si>
  <si>
    <t>(2797.40)</t>
  </si>
  <si>
    <t>-984619</t>
  </si>
  <si>
    <t>-202887</t>
  </si>
  <si>
    <t>Резервы под обязательства по ликвидации и восстановлению горнорудных активов</t>
  </si>
  <si>
    <t>Остаток на  30.09. 2019 г.</t>
  </si>
  <si>
    <t>Остаток на 30.09.2020 г.</t>
  </si>
  <si>
    <t>(114681.75)</t>
  </si>
  <si>
    <t>Изменение дебиторской задолженности по основной деятельности и прочей дебиторской задолженности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</si>
</sst>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#,##0;[Red]#,##0"/>
  </numFmts>
  <fonts count="74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 CYR"/>
      <family val="1"/>
    </font>
    <font>
      <i/>
      <sz val="9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>
        <color indexed="8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1" fillId="21" borderId="3">
      <alignment horizontal="right"/>
      <protection/>
    </xf>
    <xf numFmtId="181" fontId="11" fillId="21" borderId="4">
      <alignment horizontal="right"/>
      <protection/>
    </xf>
    <xf numFmtId="181" fontId="11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2" fillId="30" borderId="6" applyNumberFormat="0" applyAlignment="0" applyProtection="0"/>
    <xf numFmtId="0" fontId="53" fillId="31" borderId="7" applyNumberFormat="0" applyAlignment="0" applyProtection="0"/>
    <xf numFmtId="0" fontId="54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6" fillId="36" borderId="0" applyNumberFormat="0" applyBorder="0" applyAlignment="0" applyProtection="0"/>
  </cellStyleXfs>
  <cellXfs count="269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0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3" fillId="37" borderId="0" xfId="0" applyFont="1" applyFill="1" applyAlignment="1">
      <alignment/>
    </xf>
    <xf numFmtId="0" fontId="3" fillId="37" borderId="0" xfId="0" applyFont="1" applyFill="1" applyAlignment="1">
      <alignment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67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192" fontId="51" fillId="0" borderId="0" xfId="84" applyNumberFormat="1" applyFont="1" applyBorder="1" applyAlignment="1">
      <alignment wrapText="1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9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5" fillId="0" borderId="0" xfId="0" applyNumberFormat="1" applyFont="1" applyAlignment="1">
      <alignment wrapText="1"/>
    </xf>
    <xf numFmtId="0" fontId="15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7" borderId="0" xfId="0" applyFont="1" applyFill="1" applyAlignment="1">
      <alignment/>
    </xf>
    <xf numFmtId="1" fontId="68" fillId="0" borderId="0" xfId="84" applyNumberFormat="1" applyFont="1" applyBorder="1" applyAlignment="1">
      <alignment wrapText="1"/>
    </xf>
    <xf numFmtId="3" fontId="69" fillId="0" borderId="0" xfId="0" applyNumberFormat="1" applyFont="1" applyAlignment="1">
      <alignment/>
    </xf>
    <xf numFmtId="192" fontId="68" fillId="0" borderId="0" xfId="84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6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/>
    </xf>
    <xf numFmtId="192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7" fillId="0" borderId="0" xfId="46" applyFont="1" applyBorder="1" applyAlignment="1">
      <alignment/>
      <protection/>
    </xf>
    <xf numFmtId="43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8" fillId="37" borderId="0" xfId="0" applyFont="1" applyFill="1" applyAlignment="1">
      <alignment/>
    </xf>
    <xf numFmtId="0" fontId="22" fillId="0" borderId="0" xfId="0" applyFont="1" applyAlignment="1">
      <alignment vertical="center"/>
    </xf>
    <xf numFmtId="0" fontId="17" fillId="0" borderId="0" xfId="0" applyFont="1" applyFill="1" applyAlignment="1">
      <alignment/>
    </xf>
    <xf numFmtId="0" fontId="19" fillId="37" borderId="0" xfId="0" applyFont="1" applyFill="1" applyAlignment="1">
      <alignment/>
    </xf>
    <xf numFmtId="49" fontId="18" fillId="0" borderId="0" xfId="0" applyNumberFormat="1" applyFont="1" applyAlignment="1">
      <alignment/>
    </xf>
    <xf numFmtId="1" fontId="70" fillId="0" borderId="0" xfId="84" applyNumberFormat="1" applyFont="1" applyBorder="1" applyAlignment="1">
      <alignment wrapText="1"/>
    </xf>
    <xf numFmtId="3" fontId="71" fillId="0" borderId="0" xfId="0" applyNumberFormat="1" applyFont="1" applyAlignment="1">
      <alignment/>
    </xf>
    <xf numFmtId="194" fontId="8" fillId="0" borderId="15" xfId="84" applyNumberFormat="1" applyFont="1" applyFill="1" applyBorder="1" applyAlignment="1">
      <alignment horizontal="right"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16" fillId="0" borderId="0" xfId="0" applyFont="1" applyAlignment="1">
      <alignment/>
    </xf>
    <xf numFmtId="0" fontId="8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right" wrapText="1"/>
    </xf>
    <xf numFmtId="1" fontId="8" fillId="0" borderId="16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wrapText="1"/>
    </xf>
    <xf numFmtId="49" fontId="8" fillId="0" borderId="15" xfId="0" applyNumberFormat="1" applyFont="1" applyBorder="1" applyAlignment="1">
      <alignment horizontal="center" wrapText="1"/>
    </xf>
    <xf numFmtId="179" fontId="8" fillId="0" borderId="15" xfId="84" applyFont="1" applyBorder="1" applyAlignment="1">
      <alignment horizontal="right" wrapText="1"/>
    </xf>
    <xf numFmtId="194" fontId="8" fillId="0" borderId="0" xfId="84" applyNumberFormat="1" applyFont="1" applyBorder="1" applyAlignment="1">
      <alignment horizontal="right" wrapText="1"/>
    </xf>
    <xf numFmtId="49" fontId="8" fillId="0" borderId="18" xfId="84" applyNumberFormat="1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49" fontId="6" fillId="0" borderId="16" xfId="0" applyNumberFormat="1" applyFont="1" applyBorder="1" applyAlignment="1">
      <alignment horizontal="center" wrapText="1"/>
    </xf>
    <xf numFmtId="49" fontId="8" fillId="0" borderId="19" xfId="84" applyNumberFormat="1" applyFont="1" applyBorder="1" applyAlignment="1">
      <alignment horizontal="right" wrapText="1"/>
    </xf>
    <xf numFmtId="0" fontId="8" fillId="0" borderId="18" xfId="0" applyFont="1" applyBorder="1" applyAlignment="1">
      <alignment wrapText="1"/>
    </xf>
    <xf numFmtId="49" fontId="8" fillId="0" borderId="18" xfId="0" applyNumberFormat="1" applyFont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center" wrapText="1"/>
    </xf>
    <xf numFmtId="49" fontId="8" fillId="0" borderId="16" xfId="84" applyNumberFormat="1" applyFont="1" applyBorder="1" applyAlignment="1">
      <alignment horizontal="right" wrapText="1"/>
    </xf>
    <xf numFmtId="0" fontId="6" fillId="0" borderId="19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 wrapText="1"/>
    </xf>
    <xf numFmtId="0" fontId="8" fillId="0" borderId="21" xfId="0" applyFont="1" applyBorder="1" applyAlignment="1">
      <alignment wrapText="1"/>
    </xf>
    <xf numFmtId="49" fontId="8" fillId="0" borderId="19" xfId="0" applyNumberFormat="1" applyFont="1" applyBorder="1" applyAlignment="1">
      <alignment horizontal="center" wrapText="1"/>
    </xf>
    <xf numFmtId="0" fontId="6" fillId="0" borderId="22" xfId="0" applyFont="1" applyBorder="1" applyAlignment="1">
      <alignment wrapText="1"/>
    </xf>
    <xf numFmtId="194" fontId="6" fillId="0" borderId="16" xfId="84" applyNumberFormat="1" applyFont="1" applyBorder="1" applyAlignment="1">
      <alignment horizontal="right" wrapText="1"/>
    </xf>
    <xf numFmtId="0" fontId="6" fillId="0" borderId="20" xfId="0" applyFont="1" applyBorder="1" applyAlignment="1">
      <alignment wrapText="1"/>
    </xf>
    <xf numFmtId="49" fontId="6" fillId="0" borderId="18" xfId="0" applyNumberFormat="1" applyFont="1" applyBorder="1" applyAlignment="1">
      <alignment horizont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4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2" fillId="0" borderId="0" xfId="0" applyNumberFormat="1" applyFont="1" applyAlignment="1">
      <alignment horizontal="center" wrapText="1"/>
    </xf>
    <xf numFmtId="1" fontId="73" fillId="0" borderId="0" xfId="84" applyNumberFormat="1" applyFont="1" applyBorder="1" applyAlignment="1">
      <alignment wrapText="1"/>
    </xf>
    <xf numFmtId="194" fontId="8" fillId="0" borderId="19" xfId="84" applyNumberFormat="1" applyFont="1" applyBorder="1" applyAlignment="1">
      <alignment horizontal="right" wrapText="1"/>
    </xf>
    <xf numFmtId="0" fontId="24" fillId="37" borderId="0" xfId="0" applyFont="1" applyFill="1" applyAlignment="1">
      <alignment/>
    </xf>
    <xf numFmtId="0" fontId="18" fillId="38" borderId="0" xfId="0" applyFont="1" applyFill="1" applyAlignment="1">
      <alignment/>
    </xf>
    <xf numFmtId="49" fontId="18" fillId="0" borderId="0" xfId="0" applyNumberFormat="1" applyFont="1" applyAlignment="1">
      <alignment horizontal="center" wrapText="1"/>
    </xf>
    <xf numFmtId="1" fontId="8" fillId="0" borderId="0" xfId="84" applyNumberFormat="1" applyFont="1" applyBorder="1" applyAlignment="1">
      <alignment horizontal="right" wrapText="1"/>
    </xf>
    <xf numFmtId="1" fontId="8" fillId="0" borderId="23" xfId="84" applyNumberFormat="1" applyFont="1" applyBorder="1" applyAlignment="1">
      <alignment horizontal="right" wrapText="1"/>
    </xf>
    <xf numFmtId="1" fontId="8" fillId="0" borderId="17" xfId="84" applyNumberFormat="1" applyFont="1" applyFill="1" applyBorder="1" applyAlignment="1">
      <alignment horizontal="right" wrapText="1"/>
    </xf>
    <xf numFmtId="1" fontId="6" fillId="0" borderId="16" xfId="84" applyNumberFormat="1" applyFont="1" applyFill="1" applyBorder="1" applyAlignment="1">
      <alignment horizontal="right" wrapText="1"/>
    </xf>
    <xf numFmtId="1" fontId="8" fillId="0" borderId="19" xfId="84" applyNumberFormat="1" applyFont="1" applyBorder="1" applyAlignment="1">
      <alignment horizontal="right" wrapText="1"/>
    </xf>
    <xf numFmtId="1" fontId="6" fillId="0" borderId="16" xfId="84" applyNumberFormat="1" applyFont="1" applyBorder="1" applyAlignment="1">
      <alignment horizontal="right" wrapText="1"/>
    </xf>
    <xf numFmtId="1" fontId="6" fillId="0" borderId="18" xfId="84" applyNumberFormat="1" applyFont="1" applyBorder="1" applyAlignment="1">
      <alignment horizontal="right" wrapText="1"/>
    </xf>
    <xf numFmtId="194" fontId="6" fillId="0" borderId="19" xfId="84" applyNumberFormat="1" applyFont="1" applyBorder="1" applyAlignment="1">
      <alignment horizontal="right" wrapText="1"/>
    </xf>
    <xf numFmtId="49" fontId="8" fillId="0" borderId="24" xfId="0" applyNumberFormat="1" applyFont="1" applyBorder="1" applyAlignment="1">
      <alignment horizontal="center" wrapText="1"/>
    </xf>
    <xf numFmtId="194" fontId="8" fillId="0" borderId="15" xfId="84" applyNumberFormat="1" applyFont="1" applyBorder="1" applyAlignment="1">
      <alignment horizontal="right" wrapText="1"/>
    </xf>
    <xf numFmtId="194" fontId="8" fillId="0" borderId="21" xfId="84" applyNumberFormat="1" applyFont="1" applyBorder="1" applyAlignment="1">
      <alignment horizontal="right" wrapText="1"/>
    </xf>
    <xf numFmtId="194" fontId="8" fillId="0" borderId="24" xfId="84" applyNumberFormat="1" applyFont="1" applyBorder="1" applyAlignment="1">
      <alignment horizontal="right" wrapText="1"/>
    </xf>
    <xf numFmtId="179" fontId="8" fillId="0" borderId="18" xfId="84" applyFont="1" applyBorder="1" applyAlignment="1">
      <alignment horizontal="right" wrapText="1"/>
    </xf>
    <xf numFmtId="194" fontId="8" fillId="0" borderId="18" xfId="84" applyNumberFormat="1" applyFont="1" applyBorder="1" applyAlignment="1">
      <alignment horizontal="right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25" xfId="46" applyFont="1" applyFill="1" applyBorder="1">
      <alignment/>
      <protection/>
    </xf>
    <xf numFmtId="194" fontId="6" fillId="0" borderId="22" xfId="84" applyNumberFormat="1" applyFont="1" applyFill="1" applyBorder="1" applyAlignment="1">
      <alignment horizontal="right" wrapText="1"/>
    </xf>
    <xf numFmtId="194" fontId="6" fillId="0" borderId="16" xfId="84" applyNumberFormat="1" applyFont="1" applyFill="1" applyBorder="1" applyAlignment="1">
      <alignment horizontal="right" wrapText="1"/>
    </xf>
    <xf numFmtId="194" fontId="6" fillId="0" borderId="17" xfId="84" applyNumberFormat="1" applyFont="1" applyFill="1" applyBorder="1" applyAlignment="1">
      <alignment horizontal="right" wrapText="1"/>
    </xf>
    <xf numFmtId="194" fontId="6" fillId="0" borderId="16" xfId="84" applyNumberFormat="1" applyFont="1" applyFill="1" applyBorder="1" applyAlignment="1">
      <alignment horizontal="right"/>
    </xf>
    <xf numFmtId="0" fontId="6" fillId="0" borderId="26" xfId="46" applyFont="1" applyFill="1" applyBorder="1">
      <alignment/>
      <protection/>
    </xf>
    <xf numFmtId="0" fontId="8" fillId="0" borderId="27" xfId="46" applyFont="1" applyFill="1" applyBorder="1">
      <alignment/>
      <protection/>
    </xf>
    <xf numFmtId="0" fontId="8" fillId="0" borderId="28" xfId="46" applyFont="1" applyFill="1" applyBorder="1">
      <alignment/>
      <protection/>
    </xf>
    <xf numFmtId="194" fontId="8" fillId="0" borderId="29" xfId="84" applyNumberFormat="1" applyFont="1" applyFill="1" applyBorder="1" applyAlignment="1">
      <alignment horizontal="right"/>
    </xf>
    <xf numFmtId="194" fontId="8" fillId="0" borderId="30" xfId="84" applyNumberFormat="1" applyFont="1" applyFill="1" applyBorder="1" applyAlignment="1">
      <alignment horizontal="right"/>
    </xf>
    <xf numFmtId="0" fontId="6" fillId="0" borderId="31" xfId="46" applyFont="1" applyFill="1" applyBorder="1">
      <alignment/>
      <protection/>
    </xf>
    <xf numFmtId="194" fontId="6" fillId="0" borderId="32" xfId="84" applyNumberFormat="1" applyFont="1" applyFill="1" applyBorder="1" applyAlignment="1">
      <alignment horizontal="right"/>
    </xf>
    <xf numFmtId="194" fontId="8" fillId="0" borderId="32" xfId="84" applyNumberFormat="1" applyFont="1" applyFill="1" applyBorder="1" applyAlignment="1">
      <alignment horizontal="right"/>
    </xf>
    <xf numFmtId="194" fontId="8" fillId="0" borderId="33" xfId="84" applyNumberFormat="1" applyFont="1" applyFill="1" applyBorder="1" applyAlignment="1">
      <alignment horizontal="right"/>
    </xf>
    <xf numFmtId="0" fontId="6" fillId="0" borderId="22" xfId="46" applyFont="1" applyFill="1" applyBorder="1">
      <alignment/>
      <protection/>
    </xf>
    <xf numFmtId="0" fontId="8" fillId="0" borderId="24" xfId="46" applyFont="1" applyFill="1" applyBorder="1">
      <alignment/>
      <protection/>
    </xf>
    <xf numFmtId="0" fontId="6" fillId="0" borderId="21" xfId="46" applyFont="1" applyFill="1" applyBorder="1">
      <alignment/>
      <protection/>
    </xf>
    <xf numFmtId="194" fontId="6" fillId="0" borderId="19" xfId="84" applyNumberFormat="1" applyFont="1" applyFill="1" applyBorder="1" applyAlignment="1">
      <alignment horizontal="right" wrapText="1"/>
    </xf>
    <xf numFmtId="194" fontId="6" fillId="0" borderId="19" xfId="84" applyNumberFormat="1" applyFont="1" applyFill="1" applyBorder="1" applyAlignment="1">
      <alignment horizontal="right"/>
    </xf>
    <xf numFmtId="0" fontId="8" fillId="0" borderId="34" xfId="46" applyFont="1" applyFill="1" applyBorder="1">
      <alignment/>
      <protection/>
    </xf>
    <xf numFmtId="194" fontId="8" fillId="0" borderId="35" xfId="84" applyNumberFormat="1" applyFont="1" applyFill="1" applyBorder="1" applyAlignment="1">
      <alignment horizontal="right"/>
    </xf>
    <xf numFmtId="194" fontId="6" fillId="0" borderId="35" xfId="84" applyNumberFormat="1" applyFont="1" applyFill="1" applyBorder="1" applyAlignment="1">
      <alignment horizontal="right"/>
    </xf>
    <xf numFmtId="0" fontId="8" fillId="0" borderId="31" xfId="46" applyFont="1" applyFill="1" applyBorder="1">
      <alignment/>
      <protection/>
    </xf>
    <xf numFmtId="0" fontId="18" fillId="0" borderId="22" xfId="0" applyFont="1" applyFill="1" applyBorder="1" applyAlignment="1">
      <alignment/>
    </xf>
    <xf numFmtId="0" fontId="22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14" fontId="21" fillId="0" borderId="17" xfId="0" applyNumberFormat="1" applyFont="1" applyFill="1" applyBorder="1" applyAlignment="1">
      <alignment horizontal="center"/>
    </xf>
    <xf numFmtId="14" fontId="20" fillId="0" borderId="16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14" fontId="20" fillId="0" borderId="22" xfId="0" applyNumberFormat="1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/>
    </xf>
    <xf numFmtId="49" fontId="20" fillId="0" borderId="37" xfId="0" applyNumberFormat="1" applyFont="1" applyFill="1" applyBorder="1" applyAlignment="1">
      <alignment/>
    </xf>
    <xf numFmtId="49" fontId="20" fillId="0" borderId="37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14" fontId="21" fillId="0" borderId="40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192" fontId="21" fillId="0" borderId="40" xfId="84" applyNumberFormat="1" applyFont="1" applyFill="1" applyBorder="1" applyAlignment="1">
      <alignment horizontal="center"/>
    </xf>
    <xf numFmtId="14" fontId="21" fillId="0" borderId="16" xfId="0" applyNumberFormat="1" applyFont="1" applyFill="1" applyBorder="1" applyAlignment="1">
      <alignment horizontal="center"/>
    </xf>
    <xf numFmtId="194" fontId="20" fillId="0" borderId="35" xfId="84" applyNumberFormat="1" applyFont="1" applyFill="1" applyBorder="1" applyAlignment="1">
      <alignment horizontal="center"/>
    </xf>
    <xf numFmtId="194" fontId="21" fillId="0" borderId="16" xfId="84" applyNumberFormat="1" applyFont="1" applyFill="1" applyBorder="1" applyAlignment="1">
      <alignment horizontal="center"/>
    </xf>
    <xf numFmtId="194" fontId="20" fillId="0" borderId="29" xfId="84" applyNumberFormat="1" applyFont="1" applyFill="1" applyBorder="1" applyAlignment="1">
      <alignment horizontal="center"/>
    </xf>
    <xf numFmtId="194" fontId="20" fillId="0" borderId="32" xfId="84" applyNumberFormat="1" applyFont="1" applyFill="1" applyBorder="1" applyAlignment="1">
      <alignment horizontal="center"/>
    </xf>
    <xf numFmtId="194" fontId="21" fillId="0" borderId="19" xfId="84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/>
    </xf>
    <xf numFmtId="49" fontId="20" fillId="0" borderId="35" xfId="0" applyNumberFormat="1" applyFont="1" applyFill="1" applyBorder="1" applyAlignment="1">
      <alignment/>
    </xf>
    <xf numFmtId="49" fontId="20" fillId="0" borderId="32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/>
    </xf>
    <xf numFmtId="49" fontId="20" fillId="0" borderId="29" xfId="0" applyNumberFormat="1" applyFont="1" applyFill="1" applyBorder="1" applyAlignment="1">
      <alignment/>
    </xf>
    <xf numFmtId="49" fontId="21" fillId="0" borderId="19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 horizontal="left" wrapText="1"/>
    </xf>
    <xf numFmtId="49" fontId="20" fillId="0" borderId="16" xfId="0" applyNumberFormat="1" applyFont="1" applyFill="1" applyBorder="1" applyAlignment="1">
      <alignment horizontal="center"/>
    </xf>
    <xf numFmtId="194" fontId="20" fillId="0" borderId="30" xfId="84" applyNumberFormat="1" applyFont="1" applyFill="1" applyBorder="1" applyAlignment="1">
      <alignment horizontal="center"/>
    </xf>
    <xf numFmtId="49" fontId="21" fillId="0" borderId="44" xfId="0" applyNumberFormat="1" applyFont="1" applyFill="1" applyBorder="1" applyAlignment="1">
      <alignment/>
    </xf>
    <xf numFmtId="49" fontId="21" fillId="0" borderId="30" xfId="0" applyNumberFormat="1" applyFont="1" applyFill="1" applyBorder="1" applyAlignment="1">
      <alignment horizontal="center"/>
    </xf>
    <xf numFmtId="194" fontId="21" fillId="0" borderId="45" xfId="84" applyNumberFormat="1" applyFont="1" applyFill="1" applyBorder="1" applyAlignment="1">
      <alignment horizontal="center"/>
    </xf>
    <xf numFmtId="49" fontId="21" fillId="0" borderId="28" xfId="0" applyNumberFormat="1" applyFont="1" applyFill="1" applyBorder="1" applyAlignment="1">
      <alignment/>
    </xf>
    <xf numFmtId="49" fontId="20" fillId="0" borderId="34" xfId="0" applyNumberFormat="1" applyFont="1" applyFill="1" applyBorder="1" applyAlignment="1">
      <alignment/>
    </xf>
    <xf numFmtId="49" fontId="20" fillId="0" borderId="31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/>
    </xf>
    <xf numFmtId="49" fontId="20" fillId="0" borderId="28" xfId="0" applyNumberFormat="1" applyFont="1" applyFill="1" applyBorder="1" applyAlignment="1">
      <alignment/>
    </xf>
    <xf numFmtId="49" fontId="21" fillId="0" borderId="21" xfId="0" applyNumberFormat="1" applyFont="1" applyFill="1" applyBorder="1" applyAlignment="1">
      <alignment/>
    </xf>
    <xf numFmtId="49" fontId="20" fillId="0" borderId="46" xfId="0" applyNumberFormat="1" applyFont="1" applyFill="1" applyBorder="1" applyAlignment="1">
      <alignment horizontal="left" wrapText="1"/>
    </xf>
    <xf numFmtId="49" fontId="20" fillId="0" borderId="31" xfId="0" applyNumberFormat="1" applyFont="1" applyFill="1" applyBorder="1" applyAlignment="1">
      <alignment horizontal="left" wrapText="1"/>
    </xf>
    <xf numFmtId="49" fontId="20" fillId="0" borderId="34" xfId="0" applyNumberFormat="1" applyFont="1" applyFill="1" applyBorder="1" applyAlignment="1">
      <alignment wrapText="1"/>
    </xf>
    <xf numFmtId="49" fontId="20" fillId="0" borderId="24" xfId="0" applyNumberFormat="1" applyFont="1" applyFill="1" applyBorder="1" applyAlignment="1">
      <alignment/>
    </xf>
    <xf numFmtId="49" fontId="20" fillId="0" borderId="34" xfId="0" applyNumberFormat="1" applyFont="1" applyFill="1" applyBorder="1" applyAlignment="1">
      <alignment horizontal="left" wrapText="1"/>
    </xf>
    <xf numFmtId="49" fontId="20" fillId="0" borderId="35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 wrapText="1"/>
    </xf>
    <xf numFmtId="49" fontId="20" fillId="0" borderId="15" xfId="0" applyNumberFormat="1" applyFont="1" applyFill="1" applyBorder="1" applyAlignment="1">
      <alignment horizontal="center"/>
    </xf>
    <xf numFmtId="179" fontId="20" fillId="0" borderId="36" xfId="84" applyFont="1" applyFill="1" applyBorder="1" applyAlignment="1">
      <alignment horizontal="center"/>
    </xf>
    <xf numFmtId="179" fontId="20" fillId="0" borderId="37" xfId="84" applyFont="1" applyFill="1" applyBorder="1" applyAlignment="1">
      <alignment horizontal="center"/>
    </xf>
    <xf numFmtId="194" fontId="20" fillId="0" borderId="37" xfId="84" applyNumberFormat="1" applyFont="1" applyFill="1" applyBorder="1" applyAlignment="1">
      <alignment horizontal="center"/>
    </xf>
    <xf numFmtId="194" fontId="18" fillId="0" borderId="37" xfId="84" applyNumberFormat="1" applyFont="1" applyFill="1" applyBorder="1" applyAlignment="1">
      <alignment horizontal="center"/>
    </xf>
    <xf numFmtId="194" fontId="18" fillId="0" borderId="38" xfId="84" applyNumberFormat="1" applyFont="1" applyFill="1" applyBorder="1" applyAlignment="1">
      <alignment horizontal="center"/>
    </xf>
    <xf numFmtId="194" fontId="21" fillId="0" borderId="17" xfId="84" applyNumberFormat="1" applyFont="1" applyFill="1" applyBorder="1" applyAlignment="1">
      <alignment horizontal="center"/>
    </xf>
    <xf numFmtId="194" fontId="20" fillId="0" borderId="36" xfId="84" applyNumberFormat="1" applyFont="1" applyFill="1" applyBorder="1" applyAlignment="1">
      <alignment horizontal="center"/>
    </xf>
    <xf numFmtId="194" fontId="20" fillId="0" borderId="38" xfId="84" applyNumberFormat="1" applyFont="1" applyFill="1" applyBorder="1" applyAlignment="1">
      <alignment horizontal="center"/>
    </xf>
    <xf numFmtId="194" fontId="21" fillId="0" borderId="39" xfId="84" applyNumberFormat="1" applyFont="1" applyFill="1" applyBorder="1" applyAlignment="1">
      <alignment horizontal="center"/>
    </xf>
    <xf numFmtId="194" fontId="20" fillId="0" borderId="47" xfId="84" applyNumberFormat="1" applyFont="1" applyFill="1" applyBorder="1" applyAlignment="1">
      <alignment horizontal="center"/>
    </xf>
    <xf numFmtId="194" fontId="20" fillId="0" borderId="0" xfId="84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192" fontId="20" fillId="0" borderId="35" xfId="84" applyNumberFormat="1" applyFont="1" applyFill="1" applyBorder="1" applyAlignment="1">
      <alignment horizontal="center"/>
    </xf>
    <xf numFmtId="192" fontId="20" fillId="0" borderId="32" xfId="84" applyNumberFormat="1" applyFont="1" applyFill="1" applyBorder="1" applyAlignment="1">
      <alignment horizontal="center"/>
    </xf>
    <xf numFmtId="192" fontId="21" fillId="0" borderId="16" xfId="84" applyNumberFormat="1" applyFont="1" applyFill="1" applyBorder="1" applyAlignment="1">
      <alignment horizontal="center"/>
    </xf>
    <xf numFmtId="192" fontId="20" fillId="0" borderId="29" xfId="84" applyNumberFormat="1" applyFont="1" applyFill="1" applyBorder="1" applyAlignment="1">
      <alignment horizontal="center"/>
    </xf>
    <xf numFmtId="192" fontId="21" fillId="0" borderId="19" xfId="84" applyNumberFormat="1" applyFont="1" applyFill="1" applyBorder="1" applyAlignment="1">
      <alignment horizontal="center"/>
    </xf>
    <xf numFmtId="2" fontId="21" fillId="0" borderId="16" xfId="0" applyNumberFormat="1" applyFont="1" applyFill="1" applyBorder="1" applyAlignment="1">
      <alignment horizontal="center"/>
    </xf>
    <xf numFmtId="192" fontId="20" fillId="0" borderId="43" xfId="84" applyNumberFormat="1" applyFont="1" applyFill="1" applyBorder="1" applyAlignment="1">
      <alignment horizontal="center"/>
    </xf>
    <xf numFmtId="2" fontId="20" fillId="0" borderId="29" xfId="0" applyNumberFormat="1" applyFont="1" applyFill="1" applyBorder="1" applyAlignment="1">
      <alignment horizontal="center"/>
    </xf>
    <xf numFmtId="192" fontId="21" fillId="0" borderId="15" xfId="84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left" wrapText="1"/>
    </xf>
    <xf numFmtId="0" fontId="8" fillId="0" borderId="16" xfId="0" applyFont="1" applyBorder="1" applyAlignment="1">
      <alignment/>
    </xf>
    <xf numFmtId="194" fontId="8" fillId="0" borderId="28" xfId="84" applyNumberFormat="1" applyFont="1" applyFill="1" applyBorder="1" applyAlignment="1">
      <alignment horizontal="right"/>
    </xf>
    <xf numFmtId="194" fontId="8" fillId="0" borderId="48" xfId="84" applyNumberFormat="1" applyFont="1" applyFill="1" applyBorder="1" applyAlignment="1">
      <alignment horizontal="right"/>
    </xf>
    <xf numFmtId="194" fontId="8" fillId="0" borderId="49" xfId="84" applyNumberFormat="1" applyFont="1" applyFill="1" applyBorder="1" applyAlignment="1">
      <alignment horizontal="right"/>
    </xf>
    <xf numFmtId="194" fontId="8" fillId="0" borderId="50" xfId="84" applyNumberFormat="1" applyFont="1" applyFill="1" applyBorder="1" applyAlignment="1">
      <alignment horizontal="right"/>
    </xf>
    <xf numFmtId="194" fontId="21" fillId="0" borderId="18" xfId="84" applyNumberFormat="1" applyFont="1" applyFill="1" applyBorder="1" applyAlignment="1">
      <alignment horizontal="center"/>
    </xf>
    <xf numFmtId="179" fontId="20" fillId="0" borderId="19" xfId="84" applyFont="1" applyFill="1" applyBorder="1" applyAlignment="1">
      <alignment horizontal="center"/>
    </xf>
    <xf numFmtId="179" fontId="20" fillId="0" borderId="30" xfId="84" applyFont="1" applyFill="1" applyBorder="1" applyAlignment="1">
      <alignment horizontal="center"/>
    </xf>
    <xf numFmtId="194" fontId="18" fillId="0" borderId="30" xfId="84" applyNumberFormat="1" applyFont="1" applyFill="1" applyBorder="1" applyAlignment="1">
      <alignment horizontal="center"/>
    </xf>
    <xf numFmtId="194" fontId="18" fillId="0" borderId="33" xfId="84" applyNumberFormat="1" applyFont="1" applyFill="1" applyBorder="1" applyAlignment="1">
      <alignment horizontal="center"/>
    </xf>
    <xf numFmtId="194" fontId="20" fillId="0" borderId="42" xfId="84" applyNumberFormat="1" applyFont="1" applyFill="1" applyBorder="1" applyAlignment="1">
      <alignment horizontal="center"/>
    </xf>
    <xf numFmtId="194" fontId="20" fillId="0" borderId="51" xfId="84" applyNumberFormat="1" applyFont="1" applyFill="1" applyBorder="1" applyAlignment="1">
      <alignment horizontal="center"/>
    </xf>
    <xf numFmtId="194" fontId="21" fillId="0" borderId="40" xfId="84" applyNumberFormat="1" applyFont="1" applyFill="1" applyBorder="1" applyAlignment="1">
      <alignment horizontal="center"/>
    </xf>
    <xf numFmtId="194" fontId="20" fillId="0" borderId="41" xfId="84" applyNumberFormat="1" applyFont="1" applyFill="1" applyBorder="1" applyAlignment="1">
      <alignment horizontal="center"/>
    </xf>
    <xf numFmtId="194" fontId="21" fillId="0" borderId="52" xfId="84" applyNumberFormat="1" applyFont="1" applyFill="1" applyBorder="1" applyAlignment="1">
      <alignment horizontal="center"/>
    </xf>
    <xf numFmtId="194" fontId="21" fillId="0" borderId="30" xfId="84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49" fontId="8" fillId="0" borderId="15" xfId="0" applyNumberFormat="1" applyFont="1" applyFill="1" applyBorder="1" applyAlignment="1">
      <alignment horizontal="center" wrapText="1"/>
    </xf>
    <xf numFmtId="194" fontId="6" fillId="0" borderId="0" xfId="84" applyNumberFormat="1" applyFont="1" applyBorder="1" applyAlignment="1">
      <alignment horizontal="right" wrapText="1"/>
    </xf>
    <xf numFmtId="179" fontId="6" fillId="0" borderId="19" xfId="84" applyFont="1" applyBorder="1" applyAlignment="1">
      <alignment horizontal="right" wrapText="1"/>
    </xf>
    <xf numFmtId="179" fontId="8" fillId="0" borderId="19" xfId="84" applyFont="1" applyBorder="1" applyAlignment="1">
      <alignment horizontal="right" wrapText="1"/>
    </xf>
    <xf numFmtId="49" fontId="20" fillId="0" borderId="35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194" fontId="21" fillId="0" borderId="0" xfId="84" applyNumberFormat="1" applyFont="1" applyFill="1" applyBorder="1" applyAlignment="1">
      <alignment horizontal="center"/>
    </xf>
    <xf numFmtId="192" fontId="21" fillId="0" borderId="0" xfId="84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19" xfId="46" applyFont="1" applyFill="1" applyBorder="1" applyAlignment="1">
      <alignment horizontal="center" vertical="top" wrapText="1"/>
      <protection/>
    </xf>
    <xf numFmtId="0" fontId="8" fillId="0" borderId="15" xfId="46" applyFont="1" applyFill="1" applyBorder="1" applyAlignment="1">
      <alignment horizontal="center" vertical="top" wrapText="1"/>
      <protection/>
    </xf>
    <xf numFmtId="0" fontId="8" fillId="0" borderId="18" xfId="46" applyFont="1" applyFill="1" applyBorder="1" applyAlignment="1">
      <alignment horizontal="center" vertical="top" wrapText="1"/>
      <protection/>
    </xf>
    <xf numFmtId="0" fontId="8" fillId="0" borderId="19" xfId="46" applyFont="1" applyFill="1" applyBorder="1" applyAlignment="1">
      <alignment horizontal="center" vertical="top"/>
      <protection/>
    </xf>
    <xf numFmtId="0" fontId="8" fillId="0" borderId="15" xfId="46" applyFont="1" applyFill="1" applyBorder="1" applyAlignment="1">
      <alignment horizontal="center" vertical="top"/>
      <protection/>
    </xf>
    <xf numFmtId="0" fontId="8" fillId="0" borderId="18" xfId="46" applyFont="1" applyFill="1" applyBorder="1" applyAlignment="1">
      <alignment horizontal="center" vertical="top"/>
      <protection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="74" zoomScaleNormal="74" zoomScalePageLayoutView="0" workbookViewId="0" topLeftCell="A10">
      <selection activeCell="H28" sqref="H28"/>
    </sheetView>
  </sheetViews>
  <sheetFormatPr defaultColWidth="11.375" defaultRowHeight="12.75"/>
  <cols>
    <col min="1" max="1" width="63.375" style="6" customWidth="1"/>
    <col min="2" max="2" width="9.375" style="6" customWidth="1"/>
    <col min="3" max="3" width="20.375" style="6" bestFit="1" customWidth="1"/>
    <col min="4" max="4" width="20.625" style="6" customWidth="1"/>
    <col min="5" max="5" width="17.25390625" style="5" bestFit="1" customWidth="1"/>
    <col min="6" max="6" width="18.25390625" style="5" bestFit="1" customWidth="1"/>
    <col min="7" max="7" width="16.125" style="5" customWidth="1"/>
    <col min="8" max="16384" width="11.375" style="5" customWidth="1"/>
  </cols>
  <sheetData>
    <row r="1" spans="1:5" s="125" customFormat="1" ht="24.75" customHeight="1">
      <c r="A1" s="31" t="s">
        <v>51</v>
      </c>
      <c r="B1" s="123"/>
      <c r="C1" s="123"/>
      <c r="D1" s="123"/>
      <c r="E1" s="124"/>
    </row>
    <row r="2" spans="1:5" ht="20.25" thickBot="1">
      <c r="A2" s="54" t="s">
        <v>109</v>
      </c>
      <c r="B2" s="55"/>
      <c r="C2" s="55"/>
      <c r="D2" s="55"/>
      <c r="E2" s="45"/>
    </row>
    <row r="3" spans="1:5" ht="19.5" thickBot="1">
      <c r="A3" s="149" t="s">
        <v>0</v>
      </c>
      <c r="B3" s="153" t="s">
        <v>1</v>
      </c>
      <c r="C3" s="152">
        <v>44104</v>
      </c>
      <c r="D3" s="167">
        <v>43830</v>
      </c>
      <c r="E3" s="45"/>
    </row>
    <row r="4" spans="1:5" ht="18.75">
      <c r="A4" s="185" t="s">
        <v>2</v>
      </c>
      <c r="B4" s="177"/>
      <c r="C4" s="204"/>
      <c r="D4" s="215"/>
      <c r="E4" s="45"/>
    </row>
    <row r="5" spans="1:5" ht="18.75">
      <c r="A5" s="186" t="s">
        <v>34</v>
      </c>
      <c r="B5" s="174"/>
      <c r="C5" s="205"/>
      <c r="D5" s="216"/>
      <c r="E5" s="45"/>
    </row>
    <row r="6" spans="1:5" ht="18.75">
      <c r="A6" s="186" t="s">
        <v>114</v>
      </c>
      <c r="B6" s="196" t="s">
        <v>33</v>
      </c>
      <c r="C6" s="206">
        <v>132471</v>
      </c>
      <c r="D6" s="216">
        <v>0</v>
      </c>
      <c r="E6" s="51"/>
    </row>
    <row r="7" spans="1:5" ht="18.75">
      <c r="A7" s="186" t="s">
        <v>55</v>
      </c>
      <c r="B7" s="196" t="s">
        <v>33</v>
      </c>
      <c r="C7" s="206">
        <v>844865</v>
      </c>
      <c r="D7" s="217">
        <f>358294+456278</f>
        <v>814572</v>
      </c>
      <c r="E7" s="51"/>
    </row>
    <row r="8" spans="1:5" ht="18.75">
      <c r="A8" s="186" t="s">
        <v>74</v>
      </c>
      <c r="B8" s="196" t="s">
        <v>32</v>
      </c>
      <c r="C8" s="207">
        <v>228649</v>
      </c>
      <c r="D8" s="217">
        <f>201125</f>
        <v>201125</v>
      </c>
      <c r="E8" s="51"/>
    </row>
    <row r="9" spans="1:5" ht="18.75">
      <c r="A9" s="186" t="s">
        <v>75</v>
      </c>
      <c r="B9" s="196"/>
      <c r="C9" s="207">
        <v>101488</v>
      </c>
      <c r="D9" s="217">
        <v>101611</v>
      </c>
      <c r="E9" s="51"/>
    </row>
    <row r="10" spans="1:5" ht="19.5" thickBot="1">
      <c r="A10" s="187" t="s">
        <v>47</v>
      </c>
      <c r="B10" s="197"/>
      <c r="C10" s="208"/>
      <c r="D10" s="218"/>
      <c r="E10" s="51"/>
    </row>
    <row r="11" spans="1:5" s="22" customFormat="1" ht="19.5" thickBot="1">
      <c r="A11" s="188" t="s">
        <v>35</v>
      </c>
      <c r="B11" s="198"/>
      <c r="C11" s="209">
        <f>SUM(C6:C10)</f>
        <v>1307473</v>
      </c>
      <c r="D11" s="219">
        <f>SUM(D6:D10)</f>
        <v>1117308</v>
      </c>
      <c r="E11" s="51"/>
    </row>
    <row r="12" spans="1:7" ht="18.75">
      <c r="A12" s="189" t="s">
        <v>36</v>
      </c>
      <c r="B12" s="199"/>
      <c r="C12" s="210"/>
      <c r="D12" s="220"/>
      <c r="E12" s="51"/>
      <c r="G12" s="5" t="s">
        <v>24</v>
      </c>
    </row>
    <row r="13" spans="1:6" ht="18.75">
      <c r="A13" s="186" t="s">
        <v>72</v>
      </c>
      <c r="B13" s="196"/>
      <c r="C13" s="206">
        <v>34685</v>
      </c>
      <c r="D13" s="217">
        <v>875</v>
      </c>
      <c r="E13" s="51"/>
      <c r="F13" s="26"/>
    </row>
    <row r="14" spans="1:7" ht="19.5" thickBot="1">
      <c r="A14" s="187" t="s">
        <v>76</v>
      </c>
      <c r="B14" s="197" t="s">
        <v>31</v>
      </c>
      <c r="C14" s="211">
        <v>36782</v>
      </c>
      <c r="D14" s="218">
        <v>57950</v>
      </c>
      <c r="E14" s="51"/>
      <c r="F14" s="27"/>
      <c r="G14" s="27"/>
    </row>
    <row r="15" spans="1:5" s="22" customFormat="1" ht="19.5" thickBot="1">
      <c r="A15" s="190" t="s">
        <v>37</v>
      </c>
      <c r="B15" s="200"/>
      <c r="C15" s="212">
        <f>SUM(C13:C14)</f>
        <v>71467</v>
      </c>
      <c r="D15" s="221">
        <f>SUM(D13:D14)</f>
        <v>58825</v>
      </c>
      <c r="E15" s="51"/>
    </row>
    <row r="16" spans="1:5" s="22" customFormat="1" ht="19.5" thickBot="1">
      <c r="A16" s="188" t="s">
        <v>3</v>
      </c>
      <c r="B16" s="198"/>
      <c r="C16" s="209">
        <f>C11+C15</f>
        <v>1378940</v>
      </c>
      <c r="D16" s="219">
        <f>D11+D15</f>
        <v>1176133</v>
      </c>
      <c r="E16" s="51"/>
    </row>
    <row r="17" spans="1:5" s="22" customFormat="1" ht="19.5" thickBot="1">
      <c r="A17" s="188" t="s">
        <v>44</v>
      </c>
      <c r="B17" s="198"/>
      <c r="C17" s="209"/>
      <c r="D17" s="222"/>
      <c r="E17" s="51"/>
    </row>
    <row r="18" spans="1:5" ht="33.75" customHeight="1">
      <c r="A18" s="191" t="s">
        <v>77</v>
      </c>
      <c r="B18" s="201" t="s">
        <v>30</v>
      </c>
      <c r="C18" s="213">
        <v>120250</v>
      </c>
      <c r="D18" s="223">
        <v>120250</v>
      </c>
      <c r="E18" s="51"/>
    </row>
    <row r="19" spans="1:5" ht="19.5" thickBot="1">
      <c r="A19" s="192" t="s">
        <v>78</v>
      </c>
      <c r="B19" s="197"/>
      <c r="C19" s="211">
        <v>-654433</v>
      </c>
      <c r="D19" s="218">
        <v>-556330</v>
      </c>
      <c r="E19" s="51"/>
    </row>
    <row r="20" spans="1:5" s="22" customFormat="1" ht="19.5" thickBot="1">
      <c r="A20" s="188" t="s">
        <v>45</v>
      </c>
      <c r="B20" s="198"/>
      <c r="C20" s="209">
        <f>SUM(C18:C19)</f>
        <v>-534183</v>
      </c>
      <c r="D20" s="219">
        <f>SUM(D18:D19)</f>
        <v>-436080</v>
      </c>
      <c r="E20" s="51"/>
    </row>
    <row r="21" spans="1:5" s="22" customFormat="1" ht="19.5" thickBot="1">
      <c r="A21" s="188" t="s">
        <v>26</v>
      </c>
      <c r="B21" s="198"/>
      <c r="C21" s="209"/>
      <c r="D21" s="222"/>
      <c r="E21" s="51"/>
    </row>
    <row r="22" spans="1:5" ht="18.75">
      <c r="A22" s="189" t="s">
        <v>4</v>
      </c>
      <c r="B22" s="199"/>
      <c r="C22" s="210"/>
      <c r="D22" s="224"/>
      <c r="E22" s="51"/>
    </row>
    <row r="23" spans="1:5" ht="18.75">
      <c r="A23" s="193" t="s">
        <v>79</v>
      </c>
      <c r="B23" s="202" t="s">
        <v>52</v>
      </c>
      <c r="C23" s="206">
        <v>681923</v>
      </c>
      <c r="D23" s="168">
        <v>640701</v>
      </c>
      <c r="E23" s="51"/>
    </row>
    <row r="24" spans="1:5" ht="38.25" thickBot="1">
      <c r="A24" s="193" t="s">
        <v>5</v>
      </c>
      <c r="B24" s="202" t="s">
        <v>25</v>
      </c>
      <c r="C24" s="206">
        <v>7141</v>
      </c>
      <c r="D24" s="168">
        <v>5820</v>
      </c>
      <c r="E24" s="51"/>
    </row>
    <row r="25" spans="1:5" ht="19.5" thickBot="1">
      <c r="A25" s="188" t="s">
        <v>6</v>
      </c>
      <c r="B25" s="180"/>
      <c r="C25" s="209">
        <f>SUM(C23:C24)</f>
        <v>689064</v>
      </c>
      <c r="D25" s="219">
        <f>SUM(D23:D24)</f>
        <v>646521</v>
      </c>
      <c r="E25" s="51"/>
    </row>
    <row r="26" spans="1:5" ht="18.75">
      <c r="A26" s="194" t="s">
        <v>85</v>
      </c>
      <c r="B26" s="203" t="s">
        <v>73</v>
      </c>
      <c r="C26" s="214">
        <v>92000</v>
      </c>
      <c r="D26" s="225"/>
      <c r="E26" s="51"/>
    </row>
    <row r="27" spans="1:6" ht="18.75">
      <c r="A27" s="193" t="s">
        <v>70</v>
      </c>
      <c r="B27" s="202" t="s">
        <v>86</v>
      </c>
      <c r="C27" s="206">
        <v>1121088</v>
      </c>
      <c r="D27" s="168">
        <v>936899</v>
      </c>
      <c r="E27" s="51"/>
      <c r="F27" s="27"/>
    </row>
    <row r="28" spans="1:6" ht="37.5">
      <c r="A28" s="195" t="s">
        <v>5</v>
      </c>
      <c r="B28" s="196" t="s">
        <v>25</v>
      </c>
      <c r="C28" s="206">
        <v>10276</v>
      </c>
      <c r="D28" s="168">
        <v>27982</v>
      </c>
      <c r="E28" s="51"/>
      <c r="F28" s="26"/>
    </row>
    <row r="29" spans="1:5" ht="19.5" thickBot="1">
      <c r="A29" s="195" t="s">
        <v>71</v>
      </c>
      <c r="B29" s="196"/>
      <c r="C29" s="206">
        <f>552+143</f>
        <v>695</v>
      </c>
      <c r="D29" s="168">
        <f>582+229</f>
        <v>811</v>
      </c>
      <c r="E29" s="51"/>
    </row>
    <row r="30" spans="1:5" ht="19.5" thickBot="1">
      <c r="A30" s="188" t="s">
        <v>10</v>
      </c>
      <c r="B30" s="180"/>
      <c r="C30" s="209">
        <f>SUM(C26:C29)</f>
        <v>1224059</v>
      </c>
      <c r="D30" s="219">
        <f>SUM(D27:D29)</f>
        <v>965692</v>
      </c>
      <c r="E30" s="51"/>
    </row>
    <row r="31" spans="1:5" s="22" customFormat="1" ht="19.5" thickBot="1">
      <c r="A31" s="188" t="s">
        <v>27</v>
      </c>
      <c r="B31" s="198"/>
      <c r="C31" s="209">
        <f>C25+C30</f>
        <v>1913123</v>
      </c>
      <c r="D31" s="219">
        <f>D25+D30</f>
        <v>1612213</v>
      </c>
      <c r="E31" s="51"/>
    </row>
    <row r="32" spans="1:5" s="22" customFormat="1" ht="38.25" thickBot="1">
      <c r="A32" s="179" t="s">
        <v>46</v>
      </c>
      <c r="B32" s="198"/>
      <c r="C32" s="209">
        <f>C20+C31</f>
        <v>1378940</v>
      </c>
      <c r="D32" s="219">
        <f>D20+D31</f>
        <v>1176133</v>
      </c>
      <c r="E32" s="51"/>
    </row>
    <row r="33" spans="1:5" ht="46.5" customHeight="1" thickBot="1">
      <c r="A33" s="227" t="s">
        <v>64</v>
      </c>
      <c r="B33" s="180" t="s">
        <v>30</v>
      </c>
      <c r="C33" s="226" t="s">
        <v>122</v>
      </c>
      <c r="D33" s="226" t="s">
        <v>87</v>
      </c>
      <c r="E33" s="46"/>
    </row>
    <row r="34" spans="1:5" ht="18.75">
      <c r="A34" s="44"/>
      <c r="B34" s="44"/>
      <c r="C34" s="48"/>
      <c r="D34" s="47"/>
      <c r="E34" s="45"/>
    </row>
    <row r="35" spans="1:5" ht="28.5" customHeight="1">
      <c r="A35" s="52" t="s">
        <v>68</v>
      </c>
      <c r="B35" s="53"/>
      <c r="C35" s="44"/>
      <c r="D35" s="44"/>
      <c r="E35" s="45"/>
    </row>
    <row r="36" spans="1:5" ht="18.75">
      <c r="A36" s="56"/>
      <c r="B36" s="53"/>
      <c r="C36" s="44"/>
      <c r="D36" s="44"/>
      <c r="E36" s="45"/>
    </row>
    <row r="37" spans="1:5" ht="24.75" customHeight="1">
      <c r="A37" s="52" t="s">
        <v>53</v>
      </c>
      <c r="B37" s="53"/>
      <c r="C37" s="44"/>
      <c r="D37" s="44"/>
      <c r="E37" s="45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75" zoomScaleNormal="75" zoomScalePageLayoutView="0" workbookViewId="0" topLeftCell="A1">
      <selection activeCell="C27" sqref="C27"/>
    </sheetView>
  </sheetViews>
  <sheetFormatPr defaultColWidth="9.125" defaultRowHeight="12.75"/>
  <cols>
    <col min="1" max="1" width="62.625" style="0" customWidth="1"/>
    <col min="3" max="3" width="19.625" style="0" customWidth="1"/>
    <col min="4" max="4" width="20.00390625" style="0" customWidth="1"/>
  </cols>
  <sheetData>
    <row r="1" spans="1:4" s="125" customFormat="1" ht="24.75" customHeight="1">
      <c r="A1" s="31" t="s">
        <v>88</v>
      </c>
      <c r="B1" s="123"/>
      <c r="C1" s="123"/>
      <c r="D1" s="123"/>
    </row>
    <row r="2" spans="1:4" ht="26.25" customHeight="1" thickBot="1">
      <c r="A2" s="54" t="s">
        <v>110</v>
      </c>
      <c r="B2" s="55"/>
      <c r="C2" s="55"/>
      <c r="D2" s="55"/>
    </row>
    <row r="3" spans="1:4" ht="18" customHeight="1" thickBot="1">
      <c r="A3" s="150" t="s">
        <v>24</v>
      </c>
      <c r="B3" s="154" t="s">
        <v>1</v>
      </c>
      <c r="C3" s="255" t="s">
        <v>89</v>
      </c>
      <c r="D3" s="256"/>
    </row>
    <row r="4" spans="1:4" ht="33" customHeight="1" thickBot="1">
      <c r="A4" s="151" t="s">
        <v>0</v>
      </c>
      <c r="B4" s="155"/>
      <c r="C4" s="167">
        <v>44104</v>
      </c>
      <c r="D4" s="163">
        <v>43738</v>
      </c>
    </row>
    <row r="5" spans="1:4" ht="19.5" customHeight="1">
      <c r="A5" s="173" t="s">
        <v>90</v>
      </c>
      <c r="B5" s="156"/>
      <c r="C5" s="234">
        <v>0</v>
      </c>
      <c r="D5" s="164" t="s">
        <v>56</v>
      </c>
    </row>
    <row r="6" spans="1:4" ht="19.5" customHeight="1">
      <c r="A6" s="174" t="s">
        <v>91</v>
      </c>
      <c r="B6" s="157"/>
      <c r="C6" s="235">
        <v>0</v>
      </c>
      <c r="D6" s="165" t="s">
        <v>56</v>
      </c>
    </row>
    <row r="7" spans="1:4" ht="19.5" customHeight="1">
      <c r="A7" s="174" t="s">
        <v>92</v>
      </c>
      <c r="B7" s="158"/>
      <c r="C7" s="181" t="s">
        <v>56</v>
      </c>
      <c r="D7" s="165" t="s">
        <v>56</v>
      </c>
    </row>
    <row r="8" spans="1:4" ht="19.5" customHeight="1">
      <c r="A8" s="174" t="s">
        <v>93</v>
      </c>
      <c r="B8" s="158"/>
      <c r="C8" s="181">
        <v>51781</v>
      </c>
      <c r="D8" s="238">
        <v>2935</v>
      </c>
    </row>
    <row r="9" spans="1:4" ht="19.5" customHeight="1">
      <c r="A9" s="174" t="s">
        <v>94</v>
      </c>
      <c r="B9" s="158"/>
      <c r="C9" s="236" t="s">
        <v>56</v>
      </c>
      <c r="D9" s="238">
        <v>0</v>
      </c>
    </row>
    <row r="10" spans="1:4" ht="19.5" customHeight="1">
      <c r="A10" s="249" t="s">
        <v>95</v>
      </c>
      <c r="B10" s="158" t="s">
        <v>102</v>
      </c>
      <c r="C10" s="181">
        <v>-85956</v>
      </c>
      <c r="D10" s="238">
        <v>-26092</v>
      </c>
    </row>
    <row r="11" spans="1:4" ht="19.5" customHeight="1" thickBot="1">
      <c r="A11" s="175" t="s">
        <v>103</v>
      </c>
      <c r="B11" s="159"/>
      <c r="C11" s="237">
        <v>-25308</v>
      </c>
      <c r="D11" s="239">
        <v>-10482</v>
      </c>
    </row>
    <row r="12" spans="1:4" ht="19.5" customHeight="1" thickBot="1">
      <c r="A12" s="176" t="s">
        <v>96</v>
      </c>
      <c r="B12" s="160"/>
      <c r="C12" s="233">
        <f>SUM(C6:C11)</f>
        <v>-59483</v>
      </c>
      <c r="D12" s="240">
        <f>SUM(D5:D11)</f>
        <v>-33639</v>
      </c>
    </row>
    <row r="13" spans="1:4" ht="19.5" customHeight="1">
      <c r="A13" s="177" t="s">
        <v>7</v>
      </c>
      <c r="B13" s="161"/>
      <c r="C13" s="170">
        <v>5272</v>
      </c>
      <c r="D13" s="241">
        <v>0</v>
      </c>
    </row>
    <row r="14" spans="1:4" ht="19.5" customHeight="1" thickBot="1">
      <c r="A14" s="175" t="s">
        <v>8</v>
      </c>
      <c r="B14" s="159"/>
      <c r="C14" s="171">
        <v>-43892</v>
      </c>
      <c r="D14" s="239">
        <v>0</v>
      </c>
    </row>
    <row r="15" spans="1:4" ht="19.5" customHeight="1" thickBot="1">
      <c r="A15" s="176" t="s">
        <v>39</v>
      </c>
      <c r="B15" s="254"/>
      <c r="C15" s="169">
        <f>C12+C13+C14</f>
        <v>-98103</v>
      </c>
      <c r="D15" s="240">
        <f>D12+D13+D14</f>
        <v>-33639</v>
      </c>
    </row>
    <row r="16" spans="1:4" ht="19.5" customHeight="1" thickBot="1">
      <c r="A16" s="178" t="s">
        <v>97</v>
      </c>
      <c r="B16" s="162"/>
      <c r="C16" s="172">
        <v>0</v>
      </c>
      <c r="D16" s="242"/>
    </row>
    <row r="17" spans="1:4" ht="19.5" customHeight="1" thickBot="1">
      <c r="A17" s="176" t="s">
        <v>98</v>
      </c>
      <c r="B17" s="160"/>
      <c r="C17" s="169">
        <f>C15+C16</f>
        <v>-98103</v>
      </c>
      <c r="D17" s="240">
        <f>D15+D16</f>
        <v>-33639</v>
      </c>
    </row>
    <row r="18" spans="1:4" ht="27.75" customHeight="1" thickBot="1">
      <c r="A18" s="182" t="s">
        <v>99</v>
      </c>
      <c r="B18" s="183"/>
      <c r="C18" s="184">
        <f>C17</f>
        <v>-98103</v>
      </c>
      <c r="D18" s="243">
        <f>D17</f>
        <v>-33639</v>
      </c>
    </row>
    <row r="19" spans="1:4" ht="56.25" customHeight="1" thickBot="1">
      <c r="A19" s="179" t="s">
        <v>100</v>
      </c>
      <c r="B19" s="180" t="s">
        <v>30</v>
      </c>
      <c r="C19" s="169" t="s">
        <v>115</v>
      </c>
      <c r="D19" s="166" t="s">
        <v>116</v>
      </c>
    </row>
    <row r="20" spans="1:4" ht="21.75" customHeight="1">
      <c r="A20" s="250"/>
      <c r="B20" s="251"/>
      <c r="C20" s="252"/>
      <c r="D20" s="253"/>
    </row>
    <row r="21" spans="1:4" ht="18.75">
      <c r="A21" s="52" t="s">
        <v>101</v>
      </c>
      <c r="B21" s="107"/>
      <c r="C21" s="106"/>
      <c r="D21" s="106"/>
    </row>
    <row r="22" spans="1:4" ht="18.75">
      <c r="A22" s="52"/>
      <c r="B22" s="107"/>
      <c r="C22" s="106"/>
      <c r="D22" s="106"/>
    </row>
    <row r="23" spans="1:4" ht="19.5" customHeight="1">
      <c r="A23" s="52" t="s">
        <v>53</v>
      </c>
      <c r="B23" s="108"/>
      <c r="C23" s="106"/>
      <c r="D23" s="106"/>
    </row>
  </sheetData>
  <sheetProtection/>
  <mergeCells count="1">
    <mergeCell ref="C3:D3"/>
  </mergeCells>
  <printOptions/>
  <pageMargins left="0.7" right="0.7" top="0.75" bottom="0.75" header="0.3" footer="0.3"/>
  <pageSetup fitToHeight="0" fitToWidth="1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74" zoomScaleNormal="74" zoomScalePageLayoutView="0" workbookViewId="0" topLeftCell="A1">
      <selection activeCell="H19" sqref="H19"/>
    </sheetView>
  </sheetViews>
  <sheetFormatPr defaultColWidth="9.00390625" defaultRowHeight="12.75"/>
  <cols>
    <col min="1" max="1" width="70.875" style="7" customWidth="1"/>
    <col min="2" max="2" width="10.625" style="7" hidden="1" customWidth="1"/>
    <col min="3" max="3" width="14.75390625" style="8" customWidth="1"/>
    <col min="4" max="4" width="15.75390625" style="25" customWidth="1"/>
    <col min="5" max="5" width="11.875" style="7" bestFit="1" customWidth="1"/>
    <col min="6" max="6" width="9.125" style="7" customWidth="1"/>
    <col min="7" max="7" width="11.875" style="7" bestFit="1" customWidth="1"/>
    <col min="8" max="16384" width="9.125" style="7" customWidth="1"/>
  </cols>
  <sheetData>
    <row r="1" spans="1:6" s="12" customFormat="1" ht="24.75" customHeight="1">
      <c r="A1" s="31" t="s">
        <v>51</v>
      </c>
      <c r="B1" s="61"/>
      <c r="C1" s="62"/>
      <c r="D1" s="63"/>
      <c r="E1" s="11"/>
      <c r="F1" s="10"/>
    </row>
    <row r="2" spans="1:6" s="12" customFormat="1" ht="19.5" customHeight="1" thickBot="1">
      <c r="A2" s="64" t="s">
        <v>111</v>
      </c>
      <c r="B2" s="65"/>
      <c r="C2" s="66"/>
      <c r="D2" s="67"/>
      <c r="E2" s="14"/>
      <c r="F2" s="13"/>
    </row>
    <row r="3" spans="1:6" ht="30" customHeight="1" thickBot="1">
      <c r="A3" s="228" t="s">
        <v>0</v>
      </c>
      <c r="B3" s="68" t="s">
        <v>1</v>
      </c>
      <c r="C3" s="69">
        <v>44104</v>
      </c>
      <c r="D3" s="70">
        <v>43738</v>
      </c>
      <c r="F3" s="7" t="s">
        <v>24</v>
      </c>
    </row>
    <row r="4" spans="1:4" ht="30" customHeight="1" thickBot="1">
      <c r="A4" s="71" t="s">
        <v>11</v>
      </c>
      <c r="B4" s="72"/>
      <c r="C4" s="73"/>
      <c r="D4" s="74"/>
    </row>
    <row r="5" spans="1:4" ht="19.5" customHeight="1">
      <c r="A5" s="75" t="s">
        <v>39</v>
      </c>
      <c r="B5" s="76"/>
      <c r="C5" s="119">
        <f>форма2!C15</f>
        <v>-98103</v>
      </c>
      <c r="D5" s="105">
        <f>форма2!D15</f>
        <v>-33639</v>
      </c>
    </row>
    <row r="6" spans="1:4" ht="19.5" customHeight="1">
      <c r="A6" s="75" t="s">
        <v>48</v>
      </c>
      <c r="B6" s="76"/>
      <c r="C6" s="109"/>
      <c r="D6" s="77"/>
    </row>
    <row r="7" spans="1:4" ht="19.5" customHeight="1">
      <c r="A7" s="75" t="s">
        <v>8</v>
      </c>
      <c r="B7" s="117"/>
      <c r="C7" s="78">
        <v>43892</v>
      </c>
      <c r="D7" s="77"/>
    </row>
    <row r="8" spans="1:6" ht="19.5" customHeight="1">
      <c r="A8" s="75" t="s">
        <v>7</v>
      </c>
      <c r="B8" s="117"/>
      <c r="C8" s="78">
        <v>-5272</v>
      </c>
      <c r="D8" s="77"/>
      <c r="F8" s="7" t="s">
        <v>24</v>
      </c>
    </row>
    <row r="9" spans="1:4" ht="33" customHeight="1">
      <c r="A9" s="75" t="s">
        <v>119</v>
      </c>
      <c r="B9" s="117"/>
      <c r="C9" s="78"/>
      <c r="D9" s="77">
        <v>833274</v>
      </c>
    </row>
    <row r="10" spans="1:4" ht="19.5" customHeight="1" thickBot="1">
      <c r="A10" s="75" t="s">
        <v>49</v>
      </c>
      <c r="B10" s="76"/>
      <c r="C10" s="120">
        <v>-26473</v>
      </c>
      <c r="D10" s="121"/>
    </row>
    <row r="11" spans="1:4" ht="30" customHeight="1" thickBot="1">
      <c r="A11" s="71" t="s">
        <v>12</v>
      </c>
      <c r="B11" s="72"/>
      <c r="C11" s="93">
        <f>SUM(C5:C10)</f>
        <v>-85956</v>
      </c>
      <c r="D11" s="247">
        <f>D5+D9</f>
        <v>799635</v>
      </c>
    </row>
    <row r="12" spans="1:4" ht="30" customHeight="1">
      <c r="A12" s="244" t="s">
        <v>123</v>
      </c>
      <c r="B12" s="245"/>
      <c r="C12" s="246"/>
      <c r="D12" s="248">
        <v>-42059</v>
      </c>
    </row>
    <row r="13" spans="1:4" ht="19.5" customHeight="1">
      <c r="A13" s="75" t="s">
        <v>80</v>
      </c>
      <c r="B13" s="76"/>
      <c r="C13" s="78">
        <v>-33687</v>
      </c>
      <c r="D13" s="118" t="s">
        <v>105</v>
      </c>
    </row>
    <row r="14" spans="1:12" ht="19.5" customHeight="1">
      <c r="A14" s="75" t="s">
        <v>83</v>
      </c>
      <c r="B14" s="76"/>
      <c r="C14" s="78">
        <v>144150</v>
      </c>
      <c r="D14" s="118">
        <v>401280</v>
      </c>
      <c r="E14" s="15" t="s">
        <v>24</v>
      </c>
      <c r="L14" s="7" t="s">
        <v>24</v>
      </c>
    </row>
    <row r="15" spans="1:8" ht="19.5" customHeight="1">
      <c r="A15" s="75" t="s">
        <v>81</v>
      </c>
      <c r="B15" s="76"/>
      <c r="C15" s="78">
        <v>-26704</v>
      </c>
      <c r="D15" s="118"/>
      <c r="H15" s="7" t="s">
        <v>24</v>
      </c>
    </row>
    <row r="16" spans="1:6" ht="19.5" customHeight="1">
      <c r="A16" s="75" t="s">
        <v>41</v>
      </c>
      <c r="B16" s="76"/>
      <c r="C16" s="78">
        <v>-86</v>
      </c>
      <c r="D16" s="118">
        <v>331</v>
      </c>
      <c r="F16" s="7" t="s">
        <v>24</v>
      </c>
    </row>
    <row r="17" spans="1:4" ht="19.5" customHeight="1">
      <c r="A17" s="75" t="s">
        <v>82</v>
      </c>
      <c r="B17" s="76"/>
      <c r="C17" s="78">
        <v>-17706</v>
      </c>
      <c r="D17" s="118"/>
    </row>
    <row r="18" spans="1:4" ht="19.5" customHeight="1" thickBot="1">
      <c r="A18" s="75" t="s">
        <v>84</v>
      </c>
      <c r="B18" s="76"/>
      <c r="C18" s="78">
        <v>-30</v>
      </c>
      <c r="D18" s="122"/>
    </row>
    <row r="19" spans="1:4" s="49" customFormat="1" ht="30" customHeight="1" thickBot="1">
      <c r="A19" s="80" t="s">
        <v>13</v>
      </c>
      <c r="B19" s="81"/>
      <c r="C19" s="93">
        <f>SUM(C11:C18)</f>
        <v>-20019</v>
      </c>
      <c r="D19" s="116">
        <f>SUM(D11:D18)</f>
        <v>1159187</v>
      </c>
    </row>
    <row r="20" spans="1:4" ht="19.5" customHeight="1">
      <c r="A20" s="75" t="s">
        <v>43</v>
      </c>
      <c r="B20" s="76"/>
      <c r="C20" s="109"/>
      <c r="D20" s="82"/>
    </row>
    <row r="21" spans="1:4" ht="19.5" customHeight="1" thickBot="1">
      <c r="A21" s="83" t="s">
        <v>14</v>
      </c>
      <c r="B21" s="84"/>
      <c r="C21" s="110"/>
      <c r="D21" s="79"/>
    </row>
    <row r="22" spans="1:4" s="49" customFormat="1" ht="30" customHeight="1" thickBot="1">
      <c r="A22" s="85" t="s">
        <v>15</v>
      </c>
      <c r="B22" s="86"/>
      <c r="C22" s="129">
        <f>C19+C20+C21</f>
        <v>-20019</v>
      </c>
      <c r="D22" s="116">
        <f>SUM(D19:D21)</f>
        <v>1159187</v>
      </c>
    </row>
    <row r="23" spans="1:4" ht="19.5" customHeight="1">
      <c r="A23" s="75" t="s">
        <v>16</v>
      </c>
      <c r="B23" s="76"/>
      <c r="C23" s="109"/>
      <c r="D23" s="82"/>
    </row>
    <row r="24" spans="1:7" ht="19.5" customHeight="1">
      <c r="A24" s="75" t="s">
        <v>42</v>
      </c>
      <c r="B24" s="76"/>
      <c r="C24" s="109"/>
      <c r="D24" s="118" t="s">
        <v>117</v>
      </c>
      <c r="G24" s="15"/>
    </row>
    <row r="25" spans="1:4" ht="19.5" customHeight="1" thickBot="1">
      <c r="A25" s="75" t="s">
        <v>17</v>
      </c>
      <c r="B25" s="76"/>
      <c r="C25" s="109" t="s">
        <v>65</v>
      </c>
      <c r="D25" s="118" t="s">
        <v>118</v>
      </c>
    </row>
    <row r="26" spans="1:4" ht="30" customHeight="1" thickBot="1">
      <c r="A26" s="85" t="s">
        <v>18</v>
      </c>
      <c r="B26" s="72"/>
      <c r="C26" s="111" t="str">
        <f>C25</f>
        <v>(1149)</v>
      </c>
      <c r="D26" s="116">
        <f>D24+D25</f>
        <v>-1187506</v>
      </c>
    </row>
    <row r="27" spans="1:6" ht="19.5" customHeight="1">
      <c r="A27" s="75" t="s">
        <v>19</v>
      </c>
      <c r="B27" s="76"/>
      <c r="C27" s="109"/>
      <c r="D27" s="82"/>
      <c r="F27" s="7" t="s">
        <v>24</v>
      </c>
    </row>
    <row r="28" spans="1:6" ht="19.5" customHeight="1" thickBot="1">
      <c r="A28" s="75" t="s">
        <v>20</v>
      </c>
      <c r="B28" s="76"/>
      <c r="C28" s="109"/>
      <c r="D28" s="79"/>
      <c r="E28" s="7" t="s">
        <v>24</v>
      </c>
      <c r="F28" s="16"/>
    </row>
    <row r="29" spans="1:4" ht="30" customHeight="1" thickBot="1">
      <c r="A29" s="88" t="s">
        <v>63</v>
      </c>
      <c r="B29" s="89"/>
      <c r="C29" s="112">
        <v>0</v>
      </c>
      <c r="D29" s="79" t="s">
        <v>104</v>
      </c>
    </row>
    <row r="30" spans="1:5" ht="32.25" thickBot="1">
      <c r="A30" s="90" t="s">
        <v>21</v>
      </c>
      <c r="B30" s="91"/>
      <c r="C30" s="113"/>
      <c r="D30" s="87"/>
      <c r="E30" s="15"/>
    </row>
    <row r="31" spans="1:5" ht="30" customHeight="1" thickBot="1">
      <c r="A31" s="92" t="s">
        <v>29</v>
      </c>
      <c r="B31" s="81"/>
      <c r="C31" s="114">
        <f>C22+C26+C29</f>
        <v>-21168</v>
      </c>
      <c r="D31" s="116">
        <f>D22+D26+D29</f>
        <v>-28319</v>
      </c>
      <c r="E31" s="15"/>
    </row>
    <row r="32" spans="1:4" ht="30" customHeight="1" thickBot="1">
      <c r="A32" s="92" t="s">
        <v>22</v>
      </c>
      <c r="B32" s="81"/>
      <c r="C32" s="114">
        <v>57950</v>
      </c>
      <c r="D32" s="93">
        <v>112944</v>
      </c>
    </row>
    <row r="33" spans="1:4" ht="30" customHeight="1" thickBot="1">
      <c r="A33" s="94" t="s">
        <v>23</v>
      </c>
      <c r="B33" s="95"/>
      <c r="C33" s="115">
        <f>C32+C31</f>
        <v>36782</v>
      </c>
      <c r="D33" s="93">
        <f>D31+D32</f>
        <v>84625</v>
      </c>
    </row>
    <row r="34" spans="1:4" ht="44.25" customHeight="1">
      <c r="A34" s="96" t="s">
        <v>69</v>
      </c>
      <c r="B34" s="97"/>
      <c r="C34" s="98" t="s">
        <v>62</v>
      </c>
      <c r="D34" s="99" t="s">
        <v>24</v>
      </c>
    </row>
    <row r="35" spans="1:4" ht="36" customHeight="1">
      <c r="A35" s="96"/>
      <c r="B35" s="97"/>
      <c r="C35" s="98"/>
      <c r="D35" s="99"/>
    </row>
    <row r="36" spans="1:4" ht="18" customHeight="1">
      <c r="A36" s="96" t="s">
        <v>60</v>
      </c>
      <c r="B36" s="100"/>
      <c r="C36" s="101"/>
      <c r="D36" s="99"/>
    </row>
    <row r="37" spans="1:4" ht="22.5" customHeight="1">
      <c r="A37" s="102" t="s">
        <v>24</v>
      </c>
      <c r="B37" s="100"/>
      <c r="C37" s="103"/>
      <c r="D37" s="104"/>
    </row>
    <row r="38" spans="1:4" ht="18.75">
      <c r="A38" s="45"/>
      <c r="B38" s="57"/>
      <c r="C38" s="59"/>
      <c r="D38" s="58"/>
    </row>
    <row r="39" spans="1:4" ht="18.75">
      <c r="A39" s="45"/>
      <c r="B39" s="57"/>
      <c r="C39" s="59"/>
      <c r="D39" s="58"/>
    </row>
    <row r="40" spans="1:4" ht="18.75">
      <c r="A40" s="45"/>
      <c r="B40" s="57"/>
      <c r="C40" s="59"/>
      <c r="D40" s="58"/>
    </row>
    <row r="41" spans="1:4" ht="18.75">
      <c r="A41" s="45"/>
      <c r="B41" s="57"/>
      <c r="C41" s="59"/>
      <c r="D41" s="58"/>
    </row>
    <row r="42" spans="1:4" ht="18.75">
      <c r="A42" s="45"/>
      <c r="B42" s="57"/>
      <c r="C42" s="59"/>
      <c r="D42" s="58"/>
    </row>
    <row r="43" spans="1:4" ht="18.75">
      <c r="A43" s="45"/>
      <c r="B43" s="57"/>
      <c r="C43" s="59"/>
      <c r="D43" s="58"/>
    </row>
    <row r="44" spans="1:4" ht="18.75">
      <c r="A44" s="45"/>
      <c r="B44" s="57"/>
      <c r="C44" s="59"/>
      <c r="D44" s="58"/>
    </row>
    <row r="45" spans="1:4" ht="18.75">
      <c r="A45" s="45"/>
      <c r="B45" s="57"/>
      <c r="C45" s="59"/>
      <c r="D45" s="58"/>
    </row>
    <row r="46" spans="1:4" ht="18.75">
      <c r="A46" s="45"/>
      <c r="B46" s="57"/>
      <c r="C46" s="59"/>
      <c r="D46" s="58"/>
    </row>
    <row r="47" spans="1:4" ht="18.75">
      <c r="A47" s="45"/>
      <c r="B47" s="57"/>
      <c r="C47" s="59"/>
      <c r="D47" s="58"/>
    </row>
    <row r="48" spans="1:4" ht="18.75">
      <c r="A48" s="45"/>
      <c r="B48" s="57"/>
      <c r="C48" s="59"/>
      <c r="D48" s="58"/>
    </row>
    <row r="49" spans="1:4" ht="18.75">
      <c r="A49" s="45"/>
      <c r="B49" s="57"/>
      <c r="C49" s="59"/>
      <c r="D49" s="58"/>
    </row>
    <row r="50" spans="1:4" ht="18.75">
      <c r="A50" s="45"/>
      <c r="B50" s="57"/>
      <c r="C50" s="59"/>
      <c r="D50" s="58"/>
    </row>
    <row r="51" spans="1:4" ht="18.75">
      <c r="A51" s="45"/>
      <c r="B51" s="57"/>
      <c r="C51" s="59"/>
      <c r="D51" s="58"/>
    </row>
    <row r="52" spans="1:4" ht="18.75">
      <c r="A52" s="45"/>
      <c r="B52" s="57"/>
      <c r="C52" s="59"/>
      <c r="D52" s="58"/>
    </row>
    <row r="53" spans="1:4" ht="18.75">
      <c r="A53" s="45"/>
      <c r="B53" s="57"/>
      <c r="C53" s="59"/>
      <c r="D53" s="58"/>
    </row>
    <row r="54" spans="1:4" ht="18.75">
      <c r="A54" s="45"/>
      <c r="B54" s="57"/>
      <c r="C54" s="59"/>
      <c r="D54" s="58"/>
    </row>
    <row r="55" spans="1:4" ht="18.75">
      <c r="A55" s="45"/>
      <c r="B55" s="57"/>
      <c r="C55" s="59"/>
      <c r="D55" s="58"/>
    </row>
    <row r="56" spans="1:4" ht="18.75">
      <c r="A56" s="45"/>
      <c r="B56" s="57"/>
      <c r="C56" s="59"/>
      <c r="D56" s="58"/>
    </row>
    <row r="57" spans="1:4" ht="18.75">
      <c r="A57" s="45"/>
      <c r="B57" s="57"/>
      <c r="C57" s="59"/>
      <c r="D57" s="58"/>
    </row>
    <row r="58" spans="1:4" ht="18.75">
      <c r="A58" s="45"/>
      <c r="B58" s="57"/>
      <c r="C58" s="59"/>
      <c r="D58" s="58"/>
    </row>
    <row r="59" spans="1:4" ht="18.75">
      <c r="A59" s="45"/>
      <c r="B59" s="57"/>
      <c r="C59" s="59"/>
      <c r="D59" s="58"/>
    </row>
    <row r="60" spans="1:4" ht="18.75">
      <c r="A60" s="45"/>
      <c r="B60" s="57"/>
      <c r="C60" s="59"/>
      <c r="D60" s="58"/>
    </row>
    <row r="61" spans="1:4" ht="18.75">
      <c r="A61" s="45"/>
      <c r="B61" s="57"/>
      <c r="C61" s="59"/>
      <c r="D61" s="58"/>
    </row>
    <row r="62" spans="1:4" ht="18.75">
      <c r="A62" s="45"/>
      <c r="B62" s="57"/>
      <c r="C62" s="59"/>
      <c r="D62" s="58"/>
    </row>
    <row r="63" spans="1:4" ht="18.75">
      <c r="A63" s="45"/>
      <c r="B63" s="57"/>
      <c r="C63" s="59"/>
      <c r="D63" s="58"/>
    </row>
    <row r="64" spans="1:4" ht="18.75">
      <c r="A64" s="45"/>
      <c r="B64" s="57"/>
      <c r="C64" s="59"/>
      <c r="D64" s="58"/>
    </row>
    <row r="65" spans="1:4" ht="18.75">
      <c r="A65" s="45"/>
      <c r="B65" s="57"/>
      <c r="C65" s="59"/>
      <c r="D65" s="58"/>
    </row>
    <row r="66" spans="1:4" ht="18.75">
      <c r="A66" s="45"/>
      <c r="B66" s="57"/>
      <c r="C66" s="59"/>
      <c r="D66" s="58"/>
    </row>
    <row r="67" spans="1:4" ht="18.75">
      <c r="A67" s="45"/>
      <c r="B67" s="57"/>
      <c r="C67" s="59"/>
      <c r="D67" s="58"/>
    </row>
    <row r="68" spans="1:4" ht="18.75">
      <c r="A68" s="45"/>
      <c r="B68" s="57"/>
      <c r="C68" s="59"/>
      <c r="D68" s="58"/>
    </row>
    <row r="69" spans="1:4" ht="18.75">
      <c r="A69" s="45"/>
      <c r="B69" s="57"/>
      <c r="C69" s="59"/>
      <c r="D69" s="58"/>
    </row>
    <row r="70" spans="1:4" ht="18.75">
      <c r="A70" s="45"/>
      <c r="B70" s="57"/>
      <c r="C70" s="59"/>
      <c r="D70" s="58"/>
    </row>
    <row r="71" spans="1:4" ht="18.75">
      <c r="A71" s="45"/>
      <c r="B71" s="57"/>
      <c r="C71" s="59"/>
      <c r="D71" s="58"/>
    </row>
    <row r="72" spans="1:4" ht="18.75">
      <c r="A72" s="45"/>
      <c r="B72" s="57"/>
      <c r="C72" s="59"/>
      <c r="D72" s="58"/>
    </row>
    <row r="73" spans="1:4" ht="12.75">
      <c r="A73" s="32"/>
      <c r="B73" s="33"/>
      <c r="C73" s="38"/>
      <c r="D73" s="37"/>
    </row>
    <row r="74" spans="1:4" ht="12.75">
      <c r="A74" s="32"/>
      <c r="B74" s="33"/>
      <c r="C74" s="38"/>
      <c r="D74" s="37"/>
    </row>
    <row r="75" spans="1:4" ht="12.75">
      <c r="A75" s="32"/>
      <c r="B75" s="33"/>
      <c r="C75" s="38"/>
      <c r="D75" s="39"/>
    </row>
    <row r="76" spans="1:4" ht="12.75">
      <c r="A76" s="32"/>
      <c r="B76" s="33"/>
      <c r="C76" s="38"/>
      <c r="D76" s="39"/>
    </row>
    <row r="77" spans="1:4" ht="12.75">
      <c r="A77" s="32"/>
      <c r="B77" s="32"/>
      <c r="C77" s="38"/>
      <c r="D77" s="39"/>
    </row>
    <row r="78" spans="1:4" ht="12.75">
      <c r="A78" s="32"/>
      <c r="B78" s="32"/>
      <c r="C78" s="38"/>
      <c r="D78" s="39"/>
    </row>
    <row r="79" spans="1:4" ht="12.75">
      <c r="A79" s="32"/>
      <c r="B79" s="32"/>
      <c r="C79" s="38"/>
      <c r="D79" s="39"/>
    </row>
    <row r="80" spans="1:4" ht="12.75">
      <c r="A80" s="32"/>
      <c r="B80" s="32"/>
      <c r="C80" s="38"/>
      <c r="D80" s="39"/>
    </row>
    <row r="81" spans="1:4" ht="12.75">
      <c r="A81" s="32"/>
      <c r="B81" s="32"/>
      <c r="C81" s="38"/>
      <c r="D81" s="39"/>
    </row>
    <row r="82" spans="1:4" ht="12.75">
      <c r="A82" s="32"/>
      <c r="B82" s="32"/>
      <c r="C82" s="38"/>
      <c r="D82" s="39"/>
    </row>
    <row r="83" spans="3:4" ht="12.75">
      <c r="C83" s="19"/>
      <c r="D83" s="23"/>
    </row>
    <row r="84" spans="3:4" ht="12.75">
      <c r="C84" s="19"/>
      <c r="D84" s="23"/>
    </row>
    <row r="85" spans="3:4" ht="12.75">
      <c r="C85" s="19"/>
      <c r="D85" s="23"/>
    </row>
    <row r="86" spans="3:4" ht="12.75">
      <c r="C86" s="19"/>
      <c r="D86" s="23"/>
    </row>
    <row r="87" spans="3:4" ht="12.75">
      <c r="C87" s="19"/>
      <c r="D87" s="23"/>
    </row>
    <row r="88" spans="3:4" ht="12.75">
      <c r="C88" s="9"/>
      <c r="D88" s="23"/>
    </row>
    <row r="89" spans="3:4" ht="12.75">
      <c r="C89" s="9"/>
      <c r="D89" s="23"/>
    </row>
    <row r="90" spans="3:4" ht="12.75">
      <c r="C90" s="9"/>
      <c r="D90" s="23"/>
    </row>
    <row r="91" spans="3:4" ht="12.75">
      <c r="C91" s="9"/>
      <c r="D91" s="24"/>
    </row>
    <row r="92" spans="3:4" ht="12.75">
      <c r="C92" s="9"/>
      <c r="D92" s="24"/>
    </row>
    <row r="93" spans="3:4" ht="12.75">
      <c r="C93" s="9"/>
      <c r="D93" s="24"/>
    </row>
    <row r="94" spans="3:4" ht="12.75">
      <c r="C94" s="9"/>
      <c r="D94" s="24"/>
    </row>
    <row r="95" spans="3:4" ht="12.75">
      <c r="C95" s="9"/>
      <c r="D95" s="24"/>
    </row>
    <row r="96" spans="3:4" ht="12.75">
      <c r="C96" s="9"/>
      <c r="D96" s="24"/>
    </row>
    <row r="97" spans="3:4" ht="12.75">
      <c r="C97" s="9"/>
      <c r="D97" s="24"/>
    </row>
    <row r="98" spans="3:4" ht="12.75">
      <c r="C98" s="9"/>
      <c r="D98" s="24"/>
    </row>
    <row r="99" spans="3:4" ht="12.75">
      <c r="C99" s="9"/>
      <c r="D99" s="24"/>
    </row>
    <row r="100" spans="3:4" ht="12.75">
      <c r="C100" s="9"/>
      <c r="D100" s="24"/>
    </row>
    <row r="101" spans="3:4" ht="12.75">
      <c r="C101" s="9"/>
      <c r="D101" s="24"/>
    </row>
    <row r="102" spans="3:4" ht="12.75">
      <c r="C102" s="9"/>
      <c r="D102" s="24"/>
    </row>
    <row r="103" spans="3:4" ht="12.75">
      <c r="C103" s="9"/>
      <c r="D103" s="24"/>
    </row>
    <row r="104" spans="3:4" ht="12.75">
      <c r="C104" s="9"/>
      <c r="D104" s="24"/>
    </row>
    <row r="105" spans="3:4" ht="12.75">
      <c r="C105" s="9"/>
      <c r="D105" s="2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4" zoomScaleNormal="74" zoomScalePageLayoutView="0" workbookViewId="0" topLeftCell="A1">
      <selection activeCell="A1" sqref="A1:IV16384"/>
    </sheetView>
  </sheetViews>
  <sheetFormatPr defaultColWidth="9.00390625" defaultRowHeight="12.75"/>
  <cols>
    <col min="1" max="1" width="52.00390625" style="1" customWidth="1"/>
    <col min="2" max="2" width="23.00390625" style="1" customWidth="1"/>
    <col min="3" max="3" width="24.125" style="1" customWidth="1"/>
    <col min="4" max="4" width="25.75390625" style="1" customWidth="1"/>
    <col min="5" max="5" width="13.75390625" style="1" customWidth="1"/>
    <col min="6" max="6" width="11.75390625" style="1" customWidth="1"/>
    <col min="7" max="16384" width="9.125" style="1" customWidth="1"/>
  </cols>
  <sheetData>
    <row r="1" ht="24.75" customHeight="1">
      <c r="A1" s="31" t="s">
        <v>51</v>
      </c>
    </row>
    <row r="2" spans="1:4" ht="19.5" customHeight="1" thickBot="1">
      <c r="A2" s="43" t="s">
        <v>112</v>
      </c>
      <c r="B2" s="50"/>
      <c r="C2" s="18"/>
      <c r="D2" s="18"/>
    </row>
    <row r="3" spans="1:4" ht="12.75" customHeight="1">
      <c r="A3" s="260" t="s">
        <v>0</v>
      </c>
      <c r="B3" s="257" t="s">
        <v>77</v>
      </c>
      <c r="C3" s="263" t="s">
        <v>108</v>
      </c>
      <c r="D3" s="266" t="s">
        <v>106</v>
      </c>
    </row>
    <row r="4" spans="1:4" ht="12.75" customHeight="1">
      <c r="A4" s="261"/>
      <c r="B4" s="258"/>
      <c r="C4" s="264"/>
      <c r="D4" s="267"/>
    </row>
    <row r="5" spans="1:4" ht="12.75" customHeight="1">
      <c r="A5" s="261"/>
      <c r="B5" s="258"/>
      <c r="C5" s="264"/>
      <c r="D5" s="267"/>
    </row>
    <row r="6" spans="1:4" ht="12.75" customHeight="1" thickBot="1">
      <c r="A6" s="262"/>
      <c r="B6" s="259"/>
      <c r="C6" s="265"/>
      <c r="D6" s="268"/>
    </row>
    <row r="7" spans="1:4" ht="19.5" customHeight="1" thickBot="1">
      <c r="A7" s="126" t="s">
        <v>57</v>
      </c>
      <c r="B7" s="127">
        <v>120250</v>
      </c>
      <c r="C7" s="128">
        <v>-6093</v>
      </c>
      <c r="D7" s="130">
        <f>SUM(B7:C7)</f>
        <v>114157</v>
      </c>
    </row>
    <row r="8" spans="1:4" ht="19.5" customHeight="1" thickBot="1">
      <c r="A8" s="131" t="s">
        <v>50</v>
      </c>
      <c r="B8" s="128"/>
      <c r="C8" s="128"/>
      <c r="D8" s="130">
        <f>SUM(B8:C8)</f>
        <v>0</v>
      </c>
    </row>
    <row r="9" spans="1:4" ht="19.5" customHeight="1">
      <c r="A9" s="132" t="s">
        <v>58</v>
      </c>
      <c r="B9" s="231" t="s">
        <v>56</v>
      </c>
      <c r="C9" s="143">
        <v>-33639</v>
      </c>
      <c r="D9" s="232">
        <f>C9</f>
        <v>-33639</v>
      </c>
    </row>
    <row r="10" spans="1:4" ht="19.5" customHeight="1">
      <c r="A10" s="133" t="s">
        <v>28</v>
      </c>
      <c r="B10" s="229" t="s">
        <v>56</v>
      </c>
      <c r="C10" s="135">
        <v>0</v>
      </c>
      <c r="D10" s="230">
        <f>SUM(B10:C10)</f>
        <v>0</v>
      </c>
    </row>
    <row r="11" spans="1:4" ht="19.5" customHeight="1" thickBot="1">
      <c r="A11" s="133" t="s">
        <v>38</v>
      </c>
      <c r="B11" s="229" t="s">
        <v>56</v>
      </c>
      <c r="C11" s="139">
        <f>C9</f>
        <v>-33639</v>
      </c>
      <c r="D11" s="230">
        <f>C11</f>
        <v>-33639</v>
      </c>
    </row>
    <row r="12" spans="1:5" ht="19.5" customHeight="1" thickBot="1">
      <c r="A12" s="140" t="s">
        <v>120</v>
      </c>
      <c r="B12" s="128">
        <f>B7</f>
        <v>120250</v>
      </c>
      <c r="C12" s="128">
        <f>C7+C11</f>
        <v>-39732</v>
      </c>
      <c r="D12" s="128">
        <f>B12+C12</f>
        <v>80518</v>
      </c>
      <c r="E12" s="17"/>
    </row>
    <row r="13" spans="1:7" ht="19.5" customHeight="1" thickBot="1">
      <c r="A13" s="141"/>
      <c r="B13" s="60"/>
      <c r="C13" s="60"/>
      <c r="D13" s="60"/>
      <c r="G13" s="1" t="s">
        <v>24</v>
      </c>
    </row>
    <row r="14" spans="1:4" s="2" customFormat="1" ht="19.5" customHeight="1" thickBot="1">
      <c r="A14" s="142" t="s">
        <v>107</v>
      </c>
      <c r="B14" s="143">
        <v>120250</v>
      </c>
      <c r="C14" s="143" t="s">
        <v>66</v>
      </c>
      <c r="D14" s="144">
        <f>B14+C14</f>
        <v>-436080</v>
      </c>
    </row>
    <row r="15" spans="1:4" s="2" customFormat="1" ht="19.5" customHeight="1" thickBot="1">
      <c r="A15" s="140" t="s">
        <v>54</v>
      </c>
      <c r="B15" s="128" t="s">
        <v>56</v>
      </c>
      <c r="C15" s="128" t="s">
        <v>56</v>
      </c>
      <c r="D15" s="130"/>
    </row>
    <row r="16" spans="1:4" s="2" customFormat="1" ht="19.5" customHeight="1">
      <c r="A16" s="141" t="s">
        <v>40</v>
      </c>
      <c r="B16" s="60" t="s">
        <v>56</v>
      </c>
      <c r="C16" s="60">
        <v>-98103</v>
      </c>
      <c r="D16" s="134">
        <f>C16</f>
        <v>-98103</v>
      </c>
    </row>
    <row r="17" spans="1:4" s="2" customFormat="1" ht="19.5" customHeight="1">
      <c r="A17" s="145" t="s">
        <v>28</v>
      </c>
      <c r="B17" s="146" t="s">
        <v>56</v>
      </c>
      <c r="C17" s="146" t="s">
        <v>56</v>
      </c>
      <c r="D17" s="146" t="s">
        <v>56</v>
      </c>
    </row>
    <row r="18" spans="1:4" s="2" customFormat="1" ht="19.5" customHeight="1">
      <c r="A18" s="136" t="s">
        <v>113</v>
      </c>
      <c r="B18" s="137" t="s">
        <v>56</v>
      </c>
      <c r="C18" s="137">
        <f>C16</f>
        <v>-98103</v>
      </c>
      <c r="D18" s="147">
        <f>C18</f>
        <v>-98103</v>
      </c>
    </row>
    <row r="19" spans="1:4" s="2" customFormat="1" ht="19.5" customHeight="1">
      <c r="A19" s="145" t="s">
        <v>9</v>
      </c>
      <c r="B19" s="146" t="s">
        <v>56</v>
      </c>
      <c r="C19" s="146" t="s">
        <v>56</v>
      </c>
      <c r="D19" s="146" t="s">
        <v>56</v>
      </c>
    </row>
    <row r="20" spans="1:4" s="2" customFormat="1" ht="19.5" customHeight="1" thickBot="1">
      <c r="A20" s="148" t="s">
        <v>59</v>
      </c>
      <c r="B20" s="146" t="s">
        <v>56</v>
      </c>
      <c r="C20" s="138" t="s">
        <v>56</v>
      </c>
      <c r="D20" s="138" t="s">
        <v>56</v>
      </c>
    </row>
    <row r="21" spans="1:5" s="2" customFormat="1" ht="19.5" customHeight="1" thickBot="1">
      <c r="A21" s="140" t="s">
        <v>121</v>
      </c>
      <c r="B21" s="128">
        <f>B14</f>
        <v>120250</v>
      </c>
      <c r="C21" s="127">
        <f>C14+C18</f>
        <v>-654433</v>
      </c>
      <c r="D21" s="128">
        <f>B21+C21</f>
        <v>-534183</v>
      </c>
      <c r="E21" s="3"/>
    </row>
    <row r="22" spans="1:5" s="2" customFormat="1" ht="12.75">
      <c r="A22" s="41"/>
      <c r="B22" s="42"/>
      <c r="C22" s="42"/>
      <c r="D22" s="40"/>
      <c r="E22" s="3"/>
    </row>
    <row r="23" spans="1:4" ht="24.75" customHeight="1">
      <c r="A23" s="34" t="s">
        <v>67</v>
      </c>
      <c r="B23" s="20"/>
      <c r="C23" s="21"/>
      <c r="D23" s="21"/>
    </row>
    <row r="24" spans="1:4" ht="15">
      <c r="A24" s="35"/>
      <c r="B24" s="20"/>
      <c r="C24" s="21"/>
      <c r="D24" s="21"/>
    </row>
    <row r="25" spans="1:2" ht="15">
      <c r="A25" s="36"/>
      <c r="B25" s="28"/>
    </row>
    <row r="26" spans="1:2" ht="15.75" customHeight="1">
      <c r="A26" s="34" t="s">
        <v>61</v>
      </c>
      <c r="B26" s="28"/>
    </row>
    <row r="27" spans="1:2" ht="14.25">
      <c r="A27" s="29" t="s">
        <v>24</v>
      </c>
      <c r="B27" s="30"/>
    </row>
    <row r="30" ht="12.75">
      <c r="A30" s="1" t="s">
        <v>24</v>
      </c>
    </row>
    <row r="31" spans="1:2" ht="12.75">
      <c r="A31" s="4"/>
      <c r="B31" s="4"/>
    </row>
  </sheetData>
  <sheetProtection/>
  <mergeCells count="4">
    <mergeCell ref="B3:B6"/>
    <mergeCell ref="A3:A6"/>
    <mergeCell ref="C3:C6"/>
    <mergeCell ref="D3:D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Ainur Zhamanova</cp:lastModifiedBy>
  <cp:lastPrinted>2020-11-12T09:18:17Z</cp:lastPrinted>
  <dcterms:created xsi:type="dcterms:W3CDTF">2013-07-30T09:06:25Z</dcterms:created>
  <dcterms:modified xsi:type="dcterms:W3CDTF">2020-11-12T09:19:16Z</dcterms:modified>
  <cp:category/>
  <cp:version/>
  <cp:contentType/>
  <cp:contentStatus/>
</cp:coreProperties>
</file>