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<sst xmlns="http://schemas.openxmlformats.org/spreadsheetml/2006/main" count="147" uniqueCount="107">
  <si>
    <t>в тысячах казахстанских тенге</t>
  </si>
  <si>
    <t>Прим.</t>
  </si>
  <si>
    <t>АКТИВЫ</t>
  </si>
  <si>
    <t>ИТОГО АКТИВЫ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</si>
  <si>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</si>
  <si>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</si>
  <si>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</si>
  <si>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</si>
  <si>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</si>
  <si>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</si>
  <si>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</si>
  <si>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</si>
  <si>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</si>
  <si>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</si>
  <si>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</si>
  <si>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</si>
  <si>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</si>
  <si>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</si>
  <si>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</si>
  <si>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</si>
  <si>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</si>
  <si>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</si>
  <si>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</si>
  <si>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</si>
  <si>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</si>
  <si>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</si>
  <si>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</si>
  <si>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</si>
  <si>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</si>
  <si>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</si>
  <si>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</si>
  <si>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</si>
  <si>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</si>
  <si>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</si>
  <si>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</si>
  <si>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</si>
  <si>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</si>
  <si>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</si>
  <si>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</si>
  <si>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</si>
  <si>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</si>
  <si>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</si>
  <si>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</si>
  <si>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</si>
  <si>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</si>
  <si>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</si>
  <si>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</si>
  <si>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</si>
  <si>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</si>
  <si>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</si>
  <si>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</si>
  <si>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</si>
  <si>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</si>
  <si>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</si>
  <si>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</si>
  <si>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-</t>
  </si>
  <si>
    <t xml:space="preserve">Прибыль(убыток) за период </t>
  </si>
  <si>
    <t>Выпуск акций</t>
  </si>
  <si>
    <t xml:space="preserve">Чистые денежные средства, использованные в финансовой деятельности </t>
  </si>
  <si>
    <t>Промежуточный сокращенный отчет о движении денежных средств (неаудированный),</t>
  </si>
  <si>
    <t>Промежуточный сокращенный отчет об изменении в капитале (неаудированный),</t>
  </si>
  <si>
    <t>Денежные средства, ограниченные в использовании</t>
  </si>
  <si>
    <t>Денежные средства и их эквиваленты</t>
  </si>
  <si>
    <t>Уставный капитал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</si>
  <si>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</si>
  <si>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</si>
  <si>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</si>
  <si>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</si>
  <si>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</si>
  <si>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</si>
  <si>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</si>
  <si>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>Уставный  капитал</t>
  </si>
  <si>
    <t>Промежуточный сокращенный отчет о совокупном доходе  (неаудированный)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</si>
  <si>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</si>
  <si>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</si>
  <si>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</si>
  <si>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Прочие</t>
  </si>
  <si>
    <t>НМА</t>
  </si>
  <si>
    <t>Торговая и прочая дебиторская задолженность</t>
  </si>
  <si>
    <t>Нераспределенная прибыль</t>
  </si>
  <si>
    <t>Долгосрочные оценочные обязательства</t>
  </si>
  <si>
    <t>Торговая и прочая кредиторская  задолженность</t>
  </si>
  <si>
    <t>Пересчитанное сальдо на 01.01.2022г.</t>
  </si>
  <si>
    <t xml:space="preserve">Права на недропользование </t>
  </si>
  <si>
    <t>Товарно-материальные запасы</t>
  </si>
  <si>
    <t>Займы полученные</t>
  </si>
  <si>
    <t>Обязательства по вознаграждениям работникам</t>
  </si>
  <si>
    <t>Прочие краткосрочные обязательства</t>
  </si>
  <si>
    <t>Главный бухгалтер Муздыбаев С.Ж. _______________</t>
  </si>
  <si>
    <t>Выручка</t>
  </si>
  <si>
    <t>Себестоимость реализации</t>
  </si>
  <si>
    <t>Валовая прибыль</t>
  </si>
  <si>
    <t>Расходы по реализации</t>
  </si>
  <si>
    <t>Прочие операционные расходы</t>
  </si>
  <si>
    <t>Прочие операционные доходы</t>
  </si>
  <si>
    <t>Остаток на 01.01.2022 года</t>
  </si>
  <si>
    <t>Пересчитанное сальдо на 01.01.2023г.</t>
  </si>
  <si>
    <t>Изменения в запасах</t>
  </si>
  <si>
    <t>Генеральный директор Нурланов А.Ж. ________________</t>
  </si>
  <si>
    <t>за период,закончившийся 30 июня 2023г.</t>
  </si>
  <si>
    <t>30.06.2023г.</t>
  </si>
  <si>
    <t>Остаток на 30.06.2023 г.</t>
  </si>
  <si>
    <t>30.06.2022г.</t>
  </si>
  <si>
    <t>Изменение торговой и прочей дебиторской задолженности</t>
  </si>
  <si>
    <t>Остаток на  30.06. 2022 г.</t>
  </si>
  <si>
    <t>Остаток на 01.01.2023 г.</t>
  </si>
  <si>
    <t>10</t>
  </si>
</sst>
</file>

<file path=xl/styles.xml><?xml version="1.0" encoding="utf-8"?>
<styleSheet xmlns="http://schemas.openxmlformats.org/spreadsheetml/2006/main">
  <numFmts count="7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_р_._-;\-* #,##0.00_р_._-;_-* \-??_р_._-;_-@_-"/>
    <numFmt numFmtId="183" formatCode="#,##0;\(#,##0\);&quot;-&quot;"/>
    <numFmt numFmtId="184" formatCode="#,##0.0"/>
    <numFmt numFmtId="185" formatCode="#,##0.000"/>
    <numFmt numFmtId="186" formatCode="0.000"/>
    <numFmt numFmtId="187" formatCode="0.000000"/>
    <numFmt numFmtId="188" formatCode="#,##0.000000"/>
    <numFmt numFmtId="189" formatCode="#,##0.0000"/>
    <numFmt numFmtId="190" formatCode="#,##0.00000"/>
    <numFmt numFmtId="191" formatCode="0.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0.0"/>
    <numFmt numFmtId="196" formatCode="#,##0_ ;\-#,##0\ "/>
    <numFmt numFmtId="197" formatCode="_-* #,##0.000_р_._-;\-* #,##0.000_р_._-;_-* &quot;-&quot;???_р_._-;_-@_-"/>
    <numFmt numFmtId="198" formatCode="[$-FC19]d\ mmmm\ yyyy\ &quot;г.&quot;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 ;\-#,##0.00\ "/>
    <numFmt numFmtId="208" formatCode="#,##0;[Red]#,##0"/>
    <numFmt numFmtId="209" formatCode="0.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0.00000000000000"/>
    <numFmt numFmtId="218" formatCode="0.000000000000000"/>
    <numFmt numFmtId="219" formatCode="0.0000000000000000"/>
    <numFmt numFmtId="220" formatCode="0.00000000000000000"/>
    <numFmt numFmtId="221" formatCode="0.000000000000000000"/>
    <numFmt numFmtId="222" formatCode="0.0000000000000000000"/>
    <numFmt numFmtId="223" formatCode="0.00000000000000000000"/>
    <numFmt numFmtId="224" formatCode="0.000000000000000000000"/>
    <numFmt numFmtId="225" formatCode="#,##0_р_.;\(#,##0\)_р_."/>
    <numFmt numFmtId="226" formatCode="#,##0.0_ ;\-#,##0.0\ "/>
  </numFmts>
  <fonts count="82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>
      <alignment horizontal="left"/>
      <protection/>
    </xf>
    <xf numFmtId="183" fontId="4" fillId="21" borderId="1">
      <alignment/>
      <protection/>
    </xf>
    <xf numFmtId="183" fontId="4" fillId="6" borderId="2">
      <alignment/>
      <protection locked="0"/>
    </xf>
    <xf numFmtId="183" fontId="4" fillId="22" borderId="2">
      <alignment/>
      <protection locked="0"/>
    </xf>
    <xf numFmtId="183" fontId="12" fillId="21" borderId="3">
      <alignment horizontal="right"/>
      <protection/>
    </xf>
    <xf numFmtId="183" fontId="12" fillId="21" borderId="4">
      <alignment horizontal="right"/>
      <protection/>
    </xf>
    <xf numFmtId="183" fontId="12" fillId="21" borderId="5">
      <alignment horizontal="right" wrapText="1"/>
      <protection/>
    </xf>
    <xf numFmtId="0" fontId="3" fillId="23" borderId="0">
      <alignment/>
      <protection/>
    </xf>
    <xf numFmtId="182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5" fillId="30" borderId="6" applyNumberFormat="0" applyAlignment="0" applyProtection="0"/>
    <xf numFmtId="0" fontId="56" fillId="31" borderId="7" applyNumberFormat="0" applyAlignment="0" applyProtection="0"/>
    <xf numFmtId="0" fontId="57" fillId="31" borderId="6" applyNumberFormat="0" applyAlignment="0" applyProtection="0"/>
    <xf numFmtId="0" fontId="5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7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4" fontId="4" fillId="0" borderId="0" xfId="0" applyNumberFormat="1" applyFont="1" applyAlignment="1">
      <alignment/>
    </xf>
    <xf numFmtId="181" fontId="4" fillId="0" borderId="0" xfId="86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72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4" fontId="54" fillId="0" borderId="0" xfId="86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73" fillId="0" borderId="0" xfId="86" applyNumberFormat="1" applyFont="1" applyBorder="1" applyAlignment="1">
      <alignment wrapText="1"/>
    </xf>
    <xf numFmtId="3" fontId="74" fillId="0" borderId="0" xfId="0" applyNumberFormat="1" applyFont="1" applyAlignment="1">
      <alignment/>
    </xf>
    <xf numFmtId="194" fontId="73" fillId="0" borderId="0" xfId="86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4" fontId="19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194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165" fontId="19" fillId="0" borderId="0" xfId="0" applyNumberFormat="1" applyFont="1" applyFill="1" applyAlignment="1">
      <alignment/>
    </xf>
    <xf numFmtId="194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75" fillId="0" borderId="0" xfId="86" applyNumberFormat="1" applyFont="1" applyBorder="1" applyAlignment="1">
      <alignment wrapText="1"/>
    </xf>
    <xf numFmtId="3" fontId="76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6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7" fillId="0" borderId="0" xfId="0" applyNumberFormat="1" applyFont="1" applyAlignment="1">
      <alignment horizontal="center" wrapText="1"/>
    </xf>
    <xf numFmtId="1" fontId="78" fillId="0" borderId="0" xfId="86" applyNumberFormat="1" applyFont="1" applyBorder="1" applyAlignment="1">
      <alignment wrapText="1"/>
    </xf>
    <xf numFmtId="196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6" fontId="10" fillId="0" borderId="3" xfId="86" applyNumberFormat="1" applyFont="1" applyFill="1" applyBorder="1" applyAlignment="1">
      <alignment horizontal="right" wrapText="1"/>
    </xf>
    <xf numFmtId="196" fontId="7" fillId="0" borderId="3" xfId="86" applyNumberFormat="1" applyFont="1" applyFill="1" applyBorder="1" applyAlignment="1">
      <alignment horizontal="right"/>
    </xf>
    <xf numFmtId="196" fontId="7" fillId="0" borderId="3" xfId="86" applyNumberFormat="1" applyFont="1" applyFill="1" applyBorder="1" applyAlignment="1">
      <alignment horizontal="right" wrapText="1"/>
    </xf>
    <xf numFmtId="196" fontId="10" fillId="0" borderId="3" xfId="86" applyNumberFormat="1" applyFont="1" applyFill="1" applyBorder="1" applyAlignment="1">
      <alignment horizontal="right"/>
    </xf>
    <xf numFmtId="196" fontId="8" fillId="0" borderId="3" xfId="86" applyNumberFormat="1" applyFont="1" applyFill="1" applyBorder="1" applyAlignment="1">
      <alignment horizontal="right"/>
    </xf>
    <xf numFmtId="196" fontId="9" fillId="0" borderId="3" xfId="86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181" fontId="21" fillId="0" borderId="3" xfId="86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6" fontId="21" fillId="0" borderId="3" xfId="86" applyNumberFormat="1" applyFont="1" applyFill="1" applyBorder="1" applyAlignment="1">
      <alignment horizontal="center"/>
    </xf>
    <xf numFmtId="194" fontId="21" fillId="0" borderId="3" xfId="86" applyNumberFormat="1" applyFont="1" applyFill="1" applyBorder="1" applyAlignment="1">
      <alignment horizontal="center"/>
    </xf>
    <xf numFmtId="196" fontId="19" fillId="0" borderId="3" xfId="86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196" fontId="22" fillId="0" borderId="3" xfId="86" applyNumberFormat="1" applyFont="1" applyFill="1" applyBorder="1" applyAlignment="1">
      <alignment horizontal="center"/>
    </xf>
    <xf numFmtId="194" fontId="22" fillId="0" borderId="3" xfId="86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6" fontId="8" fillId="0" borderId="3" xfId="86" applyNumberFormat="1" applyFont="1" applyBorder="1" applyAlignment="1">
      <alignment horizontal="right" wrapText="1"/>
    </xf>
    <xf numFmtId="196" fontId="6" fillId="0" borderId="3" xfId="86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6" fontId="7" fillId="0" borderId="3" xfId="86" applyNumberFormat="1" applyFont="1" applyFill="1" applyBorder="1" applyAlignment="1">
      <alignment horizontal="center"/>
    </xf>
    <xf numFmtId="196" fontId="79" fillId="0" borderId="3" xfId="86" applyNumberFormat="1" applyFont="1" applyFill="1" applyBorder="1" applyAlignment="1">
      <alignment horizontal="right" wrapText="1"/>
    </xf>
    <xf numFmtId="196" fontId="4" fillId="0" borderId="0" xfId="0" applyNumberFormat="1" applyFont="1" applyAlignment="1">
      <alignment/>
    </xf>
    <xf numFmtId="196" fontId="8" fillId="0" borderId="3" xfId="86" applyNumberFormat="1" applyFont="1" applyFill="1" applyBorder="1" applyAlignment="1">
      <alignment horizontal="right" wrapText="1"/>
    </xf>
    <xf numFmtId="181" fontId="8" fillId="0" borderId="3" xfId="86" applyFont="1" applyFill="1" applyBorder="1" applyAlignment="1">
      <alignment horizontal="right" wrapText="1"/>
    </xf>
    <xf numFmtId="196" fontId="6" fillId="0" borderId="3" xfId="86" applyNumberFormat="1" applyFont="1" applyFill="1" applyBorder="1" applyAlignment="1">
      <alignment horizontal="right" wrapText="1"/>
    </xf>
    <xf numFmtId="207" fontId="7" fillId="0" borderId="3" xfId="86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80" fillId="0" borderId="0" xfId="46" applyFont="1">
      <alignment/>
      <protection/>
    </xf>
    <xf numFmtId="196" fontId="81" fillId="0" borderId="0" xfId="46" applyNumberFormat="1" applyFont="1">
      <alignment/>
      <protection/>
    </xf>
    <xf numFmtId="225" fontId="10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196" fontId="8" fillId="38" borderId="3" xfId="86" applyNumberFormat="1" applyFont="1" applyFill="1" applyBorder="1" applyAlignment="1">
      <alignment horizontal="right" wrapText="1"/>
    </xf>
    <xf numFmtId="225" fontId="7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</cellXfs>
  <cellStyles count="77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1" xfId="68"/>
    <cellStyle name="Обычный 2" xfId="69"/>
    <cellStyle name="Обычный 2 2" xfId="70"/>
    <cellStyle name="Обычный 2 3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4" zoomScaleNormal="74" zoomScalePageLayoutView="0" workbookViewId="0" topLeftCell="A1">
      <selection activeCell="B31" sqref="B31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4.25390625" style="6" customWidth="1"/>
    <col min="4" max="4" width="20.625" style="6" customWidth="1"/>
    <col min="5" max="5" width="23.125" style="5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53" t="s">
        <v>51</v>
      </c>
      <c r="B1" s="44"/>
      <c r="C1" s="44"/>
      <c r="D1" s="44"/>
      <c r="E1" s="45"/>
    </row>
    <row r="2" spans="1:5" ht="18.75">
      <c r="A2" s="129" t="s">
        <v>52</v>
      </c>
      <c r="B2" s="59"/>
      <c r="C2" s="59"/>
      <c r="D2" s="59"/>
      <c r="E2" s="45"/>
    </row>
    <row r="3" spans="1:5" ht="18.75">
      <c r="A3" s="129" t="s">
        <v>99</v>
      </c>
      <c r="B3" s="59"/>
      <c r="C3" s="59"/>
      <c r="D3" s="59"/>
      <c r="E3" s="45"/>
    </row>
    <row r="4" spans="1:5" ht="18.75">
      <c r="A4" s="88" t="s">
        <v>0</v>
      </c>
      <c r="B4" s="94" t="s">
        <v>1</v>
      </c>
      <c r="C4" s="95">
        <v>45107</v>
      </c>
      <c r="D4" s="95">
        <v>44926</v>
      </c>
      <c r="E4" s="45"/>
    </row>
    <row r="5" spans="1:5" ht="18.75">
      <c r="A5" s="96" t="s">
        <v>2</v>
      </c>
      <c r="B5" s="97"/>
      <c r="C5" s="98"/>
      <c r="D5" s="99"/>
      <c r="E5" s="45"/>
    </row>
    <row r="6" spans="1:5" ht="18.75">
      <c r="A6" s="97" t="s">
        <v>31</v>
      </c>
      <c r="B6" s="97"/>
      <c r="C6" s="98"/>
      <c r="D6" s="99"/>
      <c r="E6" s="45"/>
    </row>
    <row r="7" spans="1:5" ht="18.75">
      <c r="A7" s="97" t="s">
        <v>69</v>
      </c>
      <c r="B7" s="100"/>
      <c r="C7" s="101">
        <v>5019553</v>
      </c>
      <c r="D7" s="102">
        <v>4258336</v>
      </c>
      <c r="E7" s="51"/>
    </row>
    <row r="8" spans="1:5" ht="18.75">
      <c r="A8" s="97" t="s">
        <v>77</v>
      </c>
      <c r="B8" s="100"/>
      <c r="C8" s="101">
        <v>130128</v>
      </c>
      <c r="D8" s="102">
        <v>18780</v>
      </c>
      <c r="E8" s="48"/>
    </row>
    <row r="9" spans="1:5" ht="18.75">
      <c r="A9" s="97" t="s">
        <v>83</v>
      </c>
      <c r="B9" s="100"/>
      <c r="C9" s="101">
        <v>198736</v>
      </c>
      <c r="D9" s="102">
        <v>198736</v>
      </c>
      <c r="E9" s="48"/>
    </row>
    <row r="10" spans="1:5" ht="18.75">
      <c r="A10" s="97" t="s">
        <v>61</v>
      </c>
      <c r="B10" s="100" t="s">
        <v>30</v>
      </c>
      <c r="C10" s="103">
        <v>442346</v>
      </c>
      <c r="D10" s="102">
        <v>446739</v>
      </c>
      <c r="E10" s="48"/>
    </row>
    <row r="11" spans="1:5" ht="18.75">
      <c r="A11" s="97" t="s">
        <v>76</v>
      </c>
      <c r="B11" s="100"/>
      <c r="C11" s="103">
        <v>1861554</v>
      </c>
      <c r="D11" s="102">
        <v>608947</v>
      </c>
      <c r="E11" s="48"/>
    </row>
    <row r="12" spans="1:5" ht="18.75">
      <c r="A12" s="97"/>
      <c r="B12" s="100"/>
      <c r="C12" s="103"/>
      <c r="D12" s="102"/>
      <c r="E12" s="48"/>
    </row>
    <row r="13" spans="1:5" s="22" customFormat="1" ht="18.75">
      <c r="A13" s="96" t="s">
        <v>32</v>
      </c>
      <c r="B13" s="104"/>
      <c r="C13" s="105">
        <f>SUM(C7:C12)</f>
        <v>7652317</v>
      </c>
      <c r="D13" s="106">
        <f>SUM(D7:D12)</f>
        <v>5531538</v>
      </c>
      <c r="E13" s="52"/>
    </row>
    <row r="14" spans="1:5" ht="18.75">
      <c r="A14" s="97" t="s">
        <v>84</v>
      </c>
      <c r="B14" s="100"/>
      <c r="C14" s="101">
        <v>10282096</v>
      </c>
      <c r="D14" s="102">
        <v>3093907</v>
      </c>
      <c r="E14" s="48"/>
    </row>
    <row r="15" spans="1:5" ht="18.75">
      <c r="A15" s="97" t="s">
        <v>33</v>
      </c>
      <c r="B15" s="100"/>
      <c r="C15" s="101">
        <v>794207</v>
      </c>
      <c r="D15" s="102">
        <v>563871</v>
      </c>
      <c r="E15" s="48"/>
    </row>
    <row r="16" spans="1:5" ht="18.75">
      <c r="A16" s="97" t="s">
        <v>78</v>
      </c>
      <c r="B16" s="100"/>
      <c r="C16" s="101">
        <v>679875</v>
      </c>
      <c r="D16" s="102">
        <v>209526</v>
      </c>
      <c r="E16" s="48"/>
    </row>
    <row r="17" spans="1:7" ht="18.75">
      <c r="A17" s="97" t="s">
        <v>62</v>
      </c>
      <c r="B17" s="100" t="s">
        <v>29</v>
      </c>
      <c r="C17" s="101">
        <v>2341582</v>
      </c>
      <c r="D17" s="102">
        <v>619859</v>
      </c>
      <c r="E17" s="48"/>
      <c r="F17" s="26"/>
      <c r="G17" s="26"/>
    </row>
    <row r="18" spans="1:5" s="22" customFormat="1" ht="18.75">
      <c r="A18" s="96" t="s">
        <v>34</v>
      </c>
      <c r="B18" s="104"/>
      <c r="C18" s="105">
        <f>SUM(C14:C17)</f>
        <v>14097760</v>
      </c>
      <c r="D18" s="105">
        <f>SUM(D14:D17)</f>
        <v>4487163</v>
      </c>
      <c r="E18" s="52"/>
    </row>
    <row r="19" spans="1:5" s="22" customFormat="1" ht="18.75">
      <c r="A19" s="96" t="s">
        <v>3</v>
      </c>
      <c r="B19" s="104"/>
      <c r="C19" s="105">
        <f>C13+C18</f>
        <v>21750077</v>
      </c>
      <c r="D19" s="106">
        <f>D13+D18</f>
        <v>10018701</v>
      </c>
      <c r="E19" s="47"/>
    </row>
    <row r="20" spans="1:5" s="22" customFormat="1" ht="18.75">
      <c r="A20" s="96" t="s">
        <v>44</v>
      </c>
      <c r="B20" s="104"/>
      <c r="C20" s="105"/>
      <c r="D20" s="107"/>
      <c r="E20" s="46"/>
    </row>
    <row r="21" spans="1:5" ht="20.25" customHeight="1">
      <c r="A21" s="108" t="s">
        <v>63</v>
      </c>
      <c r="B21" s="100" t="s">
        <v>28</v>
      </c>
      <c r="C21" s="101">
        <v>5000000</v>
      </c>
      <c r="D21" s="102">
        <v>5000000</v>
      </c>
      <c r="E21" s="46"/>
    </row>
    <row r="22" spans="1:5" ht="18.75">
      <c r="A22" s="108" t="s">
        <v>79</v>
      </c>
      <c r="B22" s="100"/>
      <c r="C22" s="101">
        <v>425156</v>
      </c>
      <c r="D22" s="102">
        <v>-1259888</v>
      </c>
      <c r="E22" s="46"/>
    </row>
    <row r="23" spans="1:5" s="22" customFormat="1" ht="18.75">
      <c r="A23" s="96" t="s">
        <v>45</v>
      </c>
      <c r="B23" s="104"/>
      <c r="C23" s="105">
        <f>SUM(C21:C22)</f>
        <v>5425156</v>
      </c>
      <c r="D23" s="106">
        <f>SUM(D21:D22)</f>
        <v>3740112</v>
      </c>
      <c r="E23" s="47"/>
    </row>
    <row r="24" spans="1:5" s="22" customFormat="1" ht="18.75">
      <c r="A24" s="96" t="s">
        <v>23</v>
      </c>
      <c r="B24" s="104"/>
      <c r="C24" s="105"/>
      <c r="D24" s="107"/>
      <c r="E24" s="46"/>
    </row>
    <row r="25" spans="1:5" ht="18.75">
      <c r="A25" s="97" t="s">
        <v>85</v>
      </c>
      <c r="B25" s="100" t="s">
        <v>106</v>
      </c>
      <c r="C25" s="101">
        <v>6499557</v>
      </c>
      <c r="D25" s="101">
        <v>2557464</v>
      </c>
      <c r="E25" s="46"/>
    </row>
    <row r="26" spans="1:5" ht="18.75">
      <c r="A26" s="109" t="s">
        <v>80</v>
      </c>
      <c r="B26" s="110"/>
      <c r="C26" s="101">
        <v>340605</v>
      </c>
      <c r="D26" s="101">
        <v>468562</v>
      </c>
      <c r="E26" s="46"/>
    </row>
    <row r="27" spans="1:5" ht="18.75">
      <c r="A27" s="96" t="s">
        <v>4</v>
      </c>
      <c r="B27" s="100"/>
      <c r="C27" s="105">
        <f>SUM(C25:C26)</f>
        <v>6840162</v>
      </c>
      <c r="D27" s="106">
        <f>SUM(D25:D26)</f>
        <v>3026026</v>
      </c>
      <c r="E27" s="47"/>
    </row>
    <row r="28" spans="1:5" ht="18.75">
      <c r="A28" s="97" t="s">
        <v>70</v>
      </c>
      <c r="B28" s="100" t="s">
        <v>106</v>
      </c>
      <c r="C28" s="101">
        <v>1330484</v>
      </c>
      <c r="D28" s="101">
        <v>431048</v>
      </c>
      <c r="E28" s="47"/>
    </row>
    <row r="29" spans="1:6" ht="18.75">
      <c r="A29" s="109" t="s">
        <v>81</v>
      </c>
      <c r="B29" s="110" t="s">
        <v>22</v>
      </c>
      <c r="C29" s="101">
        <v>7697348</v>
      </c>
      <c r="D29" s="101">
        <v>2596123.261</v>
      </c>
      <c r="E29" s="48"/>
      <c r="F29" s="26"/>
    </row>
    <row r="30" spans="1:6" ht="18.75">
      <c r="A30" s="109" t="s">
        <v>86</v>
      </c>
      <c r="B30" s="110" t="s">
        <v>54</v>
      </c>
      <c r="C30" s="101">
        <v>111595</v>
      </c>
      <c r="D30" s="101">
        <v>85245</v>
      </c>
      <c r="E30" s="48"/>
      <c r="F30" s="26"/>
    </row>
    <row r="31" spans="1:5" ht="18.75">
      <c r="A31" s="109" t="s">
        <v>87</v>
      </c>
      <c r="B31" s="100"/>
      <c r="C31" s="101">
        <v>345332</v>
      </c>
      <c r="D31" s="101">
        <v>140146.73900000006</v>
      </c>
      <c r="E31" s="48"/>
    </row>
    <row r="32" spans="1:5" ht="18.75">
      <c r="A32" s="96" t="s">
        <v>9</v>
      </c>
      <c r="B32" s="100"/>
      <c r="C32" s="105">
        <f>SUM(C28:C31)</f>
        <v>9484759</v>
      </c>
      <c r="D32" s="106">
        <f>SUM(D28:D31)</f>
        <v>3252563</v>
      </c>
      <c r="E32" s="47"/>
    </row>
    <row r="33" spans="1:5" s="22" customFormat="1" ht="18.75">
      <c r="A33" s="96" t="s">
        <v>24</v>
      </c>
      <c r="B33" s="104"/>
      <c r="C33" s="105">
        <f>C27+C32</f>
        <v>16324921</v>
      </c>
      <c r="D33" s="106">
        <f>D27+D32</f>
        <v>6278589</v>
      </c>
      <c r="E33" s="47"/>
    </row>
    <row r="34" spans="1:5" s="22" customFormat="1" ht="37.5">
      <c r="A34" s="111" t="s">
        <v>46</v>
      </c>
      <c r="B34" s="104"/>
      <c r="C34" s="105">
        <f>C23+C33</f>
        <v>21750077</v>
      </c>
      <c r="D34" s="106">
        <f>D23+D33</f>
        <v>10018701</v>
      </c>
      <c r="E34" s="47"/>
    </row>
    <row r="35" spans="1:5" ht="18.75">
      <c r="A35" s="44"/>
      <c r="B35" s="44"/>
      <c r="C35" s="48">
        <f>C19-C34</f>
        <v>0</v>
      </c>
      <c r="D35" s="48">
        <f>D19-D34</f>
        <v>0</v>
      </c>
      <c r="E35" s="45"/>
    </row>
    <row r="36" spans="1:5" ht="28.5" customHeight="1">
      <c r="A36" s="44" t="s">
        <v>98</v>
      </c>
      <c r="B36" s="57"/>
      <c r="C36" s="44"/>
      <c r="D36" s="44"/>
      <c r="E36" s="45"/>
    </row>
    <row r="37" spans="1:5" ht="18.75">
      <c r="A37" s="57"/>
      <c r="B37" s="57"/>
      <c r="C37" s="44"/>
      <c r="D37" s="44"/>
      <c r="E37" s="45"/>
    </row>
    <row r="38" spans="1:5" ht="24.75" customHeight="1">
      <c r="A38" s="44" t="s">
        <v>88</v>
      </c>
      <c r="B38" s="57"/>
      <c r="C38" s="44"/>
      <c r="D38" s="44"/>
      <c r="E38" s="45"/>
    </row>
    <row r="39" spans="1:3" ht="18">
      <c r="A39" s="112"/>
      <c r="B39" s="112"/>
      <c r="C39" s="112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0" t="s">
        <v>53</v>
      </c>
      <c r="B1" s="42"/>
      <c r="C1" s="42"/>
      <c r="D1" s="42"/>
    </row>
    <row r="2" spans="1:4" ht="23.25" customHeight="1">
      <c r="A2" s="128" t="s">
        <v>72</v>
      </c>
      <c r="B2" s="92"/>
      <c r="C2" s="92"/>
      <c r="D2" s="93"/>
    </row>
    <row r="3" spans="1:4" ht="23.25" customHeight="1">
      <c r="A3" s="128" t="s">
        <v>99</v>
      </c>
      <c r="B3" s="92"/>
      <c r="C3" s="92"/>
      <c r="D3" s="93"/>
    </row>
    <row r="4" spans="1:4" ht="23.25" customHeight="1">
      <c r="A4" s="89" t="s">
        <v>0</v>
      </c>
      <c r="B4" s="89" t="s">
        <v>1</v>
      </c>
      <c r="C4" s="90" t="s">
        <v>100</v>
      </c>
      <c r="D4" s="90" t="s">
        <v>102</v>
      </c>
    </row>
    <row r="5" spans="1:4" ht="23.25" customHeight="1">
      <c r="A5" s="89" t="s">
        <v>89</v>
      </c>
      <c r="B5" s="141">
        <v>11</v>
      </c>
      <c r="C5" s="145">
        <v>759089</v>
      </c>
      <c r="D5" s="146">
        <v>104539</v>
      </c>
    </row>
    <row r="6" spans="1:4" ht="23.25" customHeight="1">
      <c r="A6" s="89" t="s">
        <v>90</v>
      </c>
      <c r="B6" s="89"/>
      <c r="C6" s="145">
        <v>-1111625</v>
      </c>
      <c r="D6" s="145">
        <v>-2957</v>
      </c>
    </row>
    <row r="7" spans="1:4" ht="23.25" customHeight="1">
      <c r="A7" s="89" t="s">
        <v>91</v>
      </c>
      <c r="B7" s="89"/>
      <c r="C7" s="140">
        <f>C5+C6</f>
        <v>-352536</v>
      </c>
      <c r="D7" s="140">
        <f>D5+D6</f>
        <v>101582</v>
      </c>
    </row>
    <row r="8" spans="1:4" ht="23.25" customHeight="1">
      <c r="A8" s="87" t="s">
        <v>92</v>
      </c>
      <c r="B8" s="89"/>
      <c r="C8" s="81">
        <v>-26443</v>
      </c>
      <c r="D8" s="143">
        <v>-76873</v>
      </c>
    </row>
    <row r="9" spans="1:4" ht="23.25" customHeight="1">
      <c r="A9" s="87" t="s">
        <v>5</v>
      </c>
      <c r="B9" s="130"/>
      <c r="C9" s="81">
        <v>-248604</v>
      </c>
      <c r="D9" s="81">
        <v>-51507</v>
      </c>
    </row>
    <row r="10" spans="1:4" ht="18">
      <c r="A10" s="79" t="s">
        <v>93</v>
      </c>
      <c r="B10" s="130"/>
      <c r="C10" s="81">
        <v>-116136</v>
      </c>
      <c r="D10" s="82">
        <v>-702922</v>
      </c>
    </row>
    <row r="11" spans="1:4" ht="18">
      <c r="A11" s="79" t="s">
        <v>94</v>
      </c>
      <c r="B11" s="130"/>
      <c r="C11" s="81">
        <v>103111</v>
      </c>
      <c r="D11" s="82">
        <v>69175</v>
      </c>
    </row>
    <row r="12" spans="1:4" ht="18">
      <c r="A12" s="78" t="s">
        <v>35</v>
      </c>
      <c r="B12" s="78"/>
      <c r="C12" s="80">
        <f>SUM(C7:C11)</f>
        <v>-640608</v>
      </c>
      <c r="D12" s="80">
        <f>SUM(D7:D11)</f>
        <v>-660545</v>
      </c>
    </row>
    <row r="13" spans="1:4" ht="18">
      <c r="A13" s="79" t="s">
        <v>6</v>
      </c>
      <c r="B13" s="137"/>
      <c r="C13" s="81">
        <v>2577120</v>
      </c>
      <c r="D13" s="82">
        <v>501375</v>
      </c>
    </row>
    <row r="14" spans="1:4" ht="18">
      <c r="A14" s="79" t="s">
        <v>7</v>
      </c>
      <c r="B14" s="130"/>
      <c r="C14" s="81">
        <v>-251468</v>
      </c>
      <c r="D14" s="82">
        <v>-140086</v>
      </c>
    </row>
    <row r="15" spans="1:4" ht="18">
      <c r="A15" s="78" t="s">
        <v>40</v>
      </c>
      <c r="B15" s="79"/>
      <c r="C15" s="83">
        <f>SUM(C12:C14)</f>
        <v>1685044</v>
      </c>
      <c r="D15" s="80">
        <f>SUM(D12:D14)</f>
        <v>-299256</v>
      </c>
    </row>
    <row r="16" spans="1:4" ht="18">
      <c r="A16" s="79" t="s">
        <v>47</v>
      </c>
      <c r="B16" s="78"/>
      <c r="C16" s="80" t="s">
        <v>55</v>
      </c>
      <c r="D16" s="80" t="s">
        <v>55</v>
      </c>
    </row>
    <row r="17" spans="1:4" ht="18">
      <c r="A17" s="79" t="s">
        <v>38</v>
      </c>
      <c r="B17" s="78"/>
      <c r="C17" s="83">
        <f>C15</f>
        <v>1685044</v>
      </c>
      <c r="D17" s="80">
        <f>D15</f>
        <v>-299256</v>
      </c>
    </row>
    <row r="18" spans="1:4" ht="18">
      <c r="A18" s="78" t="s">
        <v>39</v>
      </c>
      <c r="B18" s="79"/>
      <c r="C18" s="81"/>
      <c r="D18" s="81"/>
    </row>
    <row r="19" spans="1:4" ht="18">
      <c r="A19" s="79" t="s">
        <v>48</v>
      </c>
      <c r="B19" s="79"/>
      <c r="C19" s="81">
        <f>C17</f>
        <v>1685044</v>
      </c>
      <c r="D19" s="81">
        <f>D17</f>
        <v>-299256</v>
      </c>
    </row>
    <row r="20" spans="1:4" ht="38.25">
      <c r="A20" s="86" t="s">
        <v>37</v>
      </c>
      <c r="B20" s="78"/>
      <c r="C20" s="136">
        <v>3370.09</v>
      </c>
      <c r="D20" s="136">
        <v>-598.51</v>
      </c>
    </row>
    <row r="21" spans="1:4" ht="18.75">
      <c r="A21" s="43"/>
      <c r="B21" s="54"/>
      <c r="C21" s="55"/>
      <c r="D21" s="56"/>
    </row>
    <row r="22" spans="1:4" ht="18.75">
      <c r="A22" s="91" t="str">
        <f>форма1!A36</f>
        <v>Генеральный директор Нурланов А.Ж. ________________</v>
      </c>
      <c r="B22" s="73"/>
      <c r="C22" s="73"/>
      <c r="D22" s="57"/>
    </row>
    <row r="23" spans="1:4" ht="18.75">
      <c r="A23" s="73"/>
      <c r="B23" s="73"/>
      <c r="C23" s="73"/>
      <c r="D23" s="57"/>
    </row>
    <row r="24" spans="1:4" ht="18.75">
      <c r="A24" s="91" t="str">
        <f>форма1!A38</f>
        <v>Главный бухгалтер Муздыбаев С.Ж. _______________</v>
      </c>
      <c r="B24" s="72"/>
      <c r="C24" s="72"/>
      <c r="D24" s="58"/>
    </row>
    <row r="26" ht="18">
      <c r="C26" s="5">
        <f>C17/500</f>
        <v>3370.088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3.75390625" style="25" customWidth="1"/>
    <col min="5" max="5" width="11.875" style="7" bestFit="1" customWidth="1"/>
    <col min="6" max="16384" width="9.125" style="7" customWidth="1"/>
  </cols>
  <sheetData>
    <row r="1" spans="1:6" s="12" customFormat="1" ht="15.75">
      <c r="A1" s="30" t="s">
        <v>51</v>
      </c>
      <c r="B1" s="63"/>
      <c r="C1" s="64"/>
      <c r="D1" s="65"/>
      <c r="E1" s="11"/>
      <c r="F1" s="10"/>
    </row>
    <row r="2" spans="1:6" s="12" customFormat="1" ht="15.75" customHeight="1">
      <c r="A2" s="126" t="s">
        <v>59</v>
      </c>
      <c r="B2" s="66"/>
      <c r="C2" s="67"/>
      <c r="D2" s="68"/>
      <c r="E2" s="14"/>
      <c r="F2" s="13"/>
    </row>
    <row r="3" spans="1:6" s="12" customFormat="1" ht="19.5" customHeight="1">
      <c r="A3" s="127" t="s">
        <v>99</v>
      </c>
      <c r="B3" s="66"/>
      <c r="C3" s="67"/>
      <c r="D3" s="68"/>
      <c r="E3" s="14"/>
      <c r="F3" s="13"/>
    </row>
    <row r="4" spans="1:6" ht="25.5" customHeight="1">
      <c r="A4" s="77" t="s">
        <v>0</v>
      </c>
      <c r="B4" s="113" t="s">
        <v>1</v>
      </c>
      <c r="C4" s="114">
        <v>45107</v>
      </c>
      <c r="D4" s="114">
        <v>44742</v>
      </c>
      <c r="F4" s="7" t="s">
        <v>21</v>
      </c>
    </row>
    <row r="5" spans="1:4" ht="15.75">
      <c r="A5" s="123" t="s">
        <v>10</v>
      </c>
      <c r="B5" s="115"/>
      <c r="C5" s="116"/>
      <c r="D5" s="117"/>
    </row>
    <row r="6" spans="1:4" ht="20.25" customHeight="1">
      <c r="A6" s="118" t="s">
        <v>40</v>
      </c>
      <c r="B6" s="119"/>
      <c r="C6" s="133">
        <f>форма2!C19</f>
        <v>1685044</v>
      </c>
      <c r="D6" s="120">
        <f>форма2!D17</f>
        <v>-299256</v>
      </c>
    </row>
    <row r="7" spans="1:4" ht="15.75">
      <c r="A7" s="118" t="s">
        <v>49</v>
      </c>
      <c r="B7" s="119"/>
      <c r="C7" s="134"/>
      <c r="D7" s="120" t="s">
        <v>55</v>
      </c>
    </row>
    <row r="8" spans="1:4" ht="15.75">
      <c r="A8" s="118" t="s">
        <v>74</v>
      </c>
      <c r="B8" s="119"/>
      <c r="C8" s="144">
        <v>115525</v>
      </c>
      <c r="D8" s="120">
        <v>36533</v>
      </c>
    </row>
    <row r="9" spans="1:4" ht="15.75">
      <c r="A9" s="118" t="s">
        <v>6</v>
      </c>
      <c r="B9" s="119"/>
      <c r="C9" s="144">
        <v>-2577120</v>
      </c>
      <c r="D9" s="120">
        <v>-501375</v>
      </c>
    </row>
    <row r="10" spans="1:5" ht="15.75">
      <c r="A10" s="118" t="s">
        <v>7</v>
      </c>
      <c r="B10" s="119"/>
      <c r="C10" s="144">
        <v>251468</v>
      </c>
      <c r="D10" s="120">
        <v>140086</v>
      </c>
      <c r="E10" s="132"/>
    </row>
    <row r="11" spans="1:4" ht="21" customHeight="1">
      <c r="A11" s="118" t="s">
        <v>50</v>
      </c>
      <c r="B11" s="119"/>
      <c r="C11" s="144">
        <v>22303</v>
      </c>
      <c r="D11" s="120">
        <v>24849</v>
      </c>
    </row>
    <row r="12" spans="1:4" ht="31.5">
      <c r="A12" s="123" t="s">
        <v>11</v>
      </c>
      <c r="B12" s="124"/>
      <c r="C12" s="135">
        <f>SUM(C6:C11)</f>
        <v>-502780</v>
      </c>
      <c r="D12" s="121">
        <f>SUM(D6:D11)</f>
        <v>-599163</v>
      </c>
    </row>
    <row r="13" spans="1:4" ht="15.75">
      <c r="A13" s="142" t="s">
        <v>97</v>
      </c>
      <c r="B13" s="124"/>
      <c r="C13" s="133">
        <v>-7188189</v>
      </c>
      <c r="D13" s="120"/>
    </row>
    <row r="14" spans="1:4" ht="15.75">
      <c r="A14" s="118" t="s">
        <v>73</v>
      </c>
      <c r="B14" s="119"/>
      <c r="C14" s="133">
        <v>-715586</v>
      </c>
      <c r="D14" s="120">
        <v>-20051</v>
      </c>
    </row>
    <row r="15" spans="1:4" ht="15.75">
      <c r="A15" s="118" t="s">
        <v>103</v>
      </c>
      <c r="B15" s="119"/>
      <c r="C15" s="133">
        <v>-470349</v>
      </c>
      <c r="D15" s="120">
        <v>-288293</v>
      </c>
    </row>
    <row r="16" spans="1:4" ht="16.5" customHeight="1">
      <c r="A16" s="118" t="s">
        <v>65</v>
      </c>
      <c r="B16" s="119"/>
      <c r="C16" s="133">
        <v>-840792</v>
      </c>
      <c r="D16" s="120">
        <v>4097</v>
      </c>
    </row>
    <row r="17" spans="1:5" ht="21" customHeight="1">
      <c r="A17" s="118" t="s">
        <v>67</v>
      </c>
      <c r="B17" s="119"/>
      <c r="C17" s="133">
        <v>5101224.739</v>
      </c>
      <c r="D17" s="120">
        <v>615404</v>
      </c>
      <c r="E17" s="15" t="s">
        <v>21</v>
      </c>
    </row>
    <row r="18" spans="1:6" ht="15.75">
      <c r="A18" s="118" t="s">
        <v>42</v>
      </c>
      <c r="B18" s="119"/>
      <c r="C18" s="133">
        <v>137531</v>
      </c>
      <c r="D18" s="120">
        <v>5516</v>
      </c>
      <c r="F18" s="7" t="s">
        <v>21</v>
      </c>
    </row>
    <row r="19" spans="1:6" ht="21" customHeight="1">
      <c r="A19" s="118" t="s">
        <v>66</v>
      </c>
      <c r="B19" s="119"/>
      <c r="C19" s="133"/>
      <c r="D19" s="120"/>
      <c r="F19" s="7" t="s">
        <v>21</v>
      </c>
    </row>
    <row r="20" spans="1:4" ht="15.75">
      <c r="A20" s="118" t="s">
        <v>68</v>
      </c>
      <c r="B20" s="119"/>
      <c r="C20" s="133">
        <v>205185.26099999994</v>
      </c>
      <c r="D20" s="120">
        <v>-66044</v>
      </c>
    </row>
    <row r="21" spans="1:4" s="49" customFormat="1" ht="18" customHeight="1">
      <c r="A21" s="125" t="s">
        <v>12</v>
      </c>
      <c r="B21" s="122"/>
      <c r="C21" s="135">
        <f>SUM(C12:C20)</f>
        <v>-4273755</v>
      </c>
      <c r="D21" s="121">
        <f>SUM(D12:D20)</f>
        <v>-348534</v>
      </c>
    </row>
    <row r="22" spans="1:4" s="49" customFormat="1" ht="33" customHeight="1">
      <c r="A22" s="123" t="s">
        <v>13</v>
      </c>
      <c r="B22" s="124"/>
      <c r="C22" s="135">
        <f>C21</f>
        <v>-4273755</v>
      </c>
      <c r="D22" s="121">
        <f>D21</f>
        <v>-348534</v>
      </c>
    </row>
    <row r="23" spans="1:4" ht="25.5" customHeight="1">
      <c r="A23" s="118" t="s">
        <v>14</v>
      </c>
      <c r="B23" s="119"/>
      <c r="C23" s="133"/>
      <c r="D23" s="120">
        <v>45178</v>
      </c>
    </row>
    <row r="24" spans="1:4" ht="15.75">
      <c r="A24" s="118" t="s">
        <v>43</v>
      </c>
      <c r="B24" s="119"/>
      <c r="C24" s="133">
        <v>-1004522</v>
      </c>
      <c r="D24" s="120">
        <v>-45178</v>
      </c>
    </row>
    <row r="25" spans="1:4" ht="19.5" customHeight="1">
      <c r="A25" s="118" t="s">
        <v>15</v>
      </c>
      <c r="B25" s="119"/>
      <c r="C25" s="120"/>
      <c r="D25" s="120"/>
    </row>
    <row r="26" spans="1:4" ht="31.5">
      <c r="A26" s="123" t="s">
        <v>16</v>
      </c>
      <c r="B26" s="115"/>
      <c r="C26" s="121">
        <f>SUM(C23:C25)</f>
        <v>-1004522</v>
      </c>
      <c r="D26" s="121">
        <f>SUM(D23:D25)</f>
        <v>0</v>
      </c>
    </row>
    <row r="27" spans="1:6" ht="15.75">
      <c r="A27" s="118" t="s">
        <v>17</v>
      </c>
      <c r="B27" s="119"/>
      <c r="C27" s="120"/>
      <c r="D27" s="120">
        <v>-1613923</v>
      </c>
      <c r="F27" s="7" t="s">
        <v>21</v>
      </c>
    </row>
    <row r="28" spans="1:6" ht="15.75">
      <c r="A28" s="118" t="s">
        <v>75</v>
      </c>
      <c r="B28" s="119"/>
      <c r="C28" s="120">
        <v>7000000</v>
      </c>
      <c r="D28" s="120"/>
      <c r="E28" s="7" t="s">
        <v>21</v>
      </c>
      <c r="F28" s="16"/>
    </row>
    <row r="29" spans="1:6" ht="15.75">
      <c r="A29" s="118" t="s">
        <v>76</v>
      </c>
      <c r="B29" s="119"/>
      <c r="C29" s="120"/>
      <c r="D29" s="120">
        <v>1245</v>
      </c>
      <c r="F29" s="16"/>
    </row>
    <row r="30" spans="1:4" ht="31.5">
      <c r="A30" s="123" t="s">
        <v>58</v>
      </c>
      <c r="B30" s="115"/>
      <c r="C30" s="121">
        <f>SUM(C27:C28)</f>
        <v>7000000</v>
      </c>
      <c r="D30" s="121">
        <f>SUM(D27:D29)</f>
        <v>-1612678</v>
      </c>
    </row>
    <row r="31" spans="1:5" ht="31.5">
      <c r="A31" s="118" t="s">
        <v>18</v>
      </c>
      <c r="B31" s="119"/>
      <c r="C31" s="120"/>
      <c r="D31" s="120">
        <v>2000000</v>
      </c>
      <c r="E31" s="15"/>
    </row>
    <row r="32" spans="1:5" ht="36" customHeight="1">
      <c r="A32" s="125" t="s">
        <v>27</v>
      </c>
      <c r="B32" s="122"/>
      <c r="C32" s="121">
        <f>C22+C26+C30+C31</f>
        <v>1721723</v>
      </c>
      <c r="D32" s="121">
        <f>D22+D26+D30+D31</f>
        <v>38788</v>
      </c>
      <c r="E32" s="15"/>
    </row>
    <row r="33" spans="1:4" ht="37.5" customHeight="1">
      <c r="A33" s="125" t="s">
        <v>19</v>
      </c>
      <c r="B33" s="122"/>
      <c r="C33" s="121">
        <f>форма1!D17</f>
        <v>619859</v>
      </c>
      <c r="D33" s="121">
        <v>59160</v>
      </c>
    </row>
    <row r="34" spans="1:4" ht="36.75" customHeight="1">
      <c r="A34" s="125" t="s">
        <v>20</v>
      </c>
      <c r="B34" s="122"/>
      <c r="C34" s="121">
        <f>форма1!C17</f>
        <v>2341582</v>
      </c>
      <c r="D34" s="121">
        <v>20372</v>
      </c>
    </row>
    <row r="35" spans="1:4" ht="44.25" customHeight="1">
      <c r="A35" s="91" t="str">
        <f>форма2!A22</f>
        <v>Генеральный директор Нурланов А.Ж. ________________</v>
      </c>
      <c r="B35" s="69"/>
      <c r="C35" s="70"/>
      <c r="D35" s="70"/>
    </row>
    <row r="36" spans="1:4" ht="18" customHeight="1">
      <c r="A36" s="73"/>
      <c r="B36" s="69"/>
      <c r="C36" s="70"/>
      <c r="D36" s="70"/>
    </row>
    <row r="37" spans="1:4" ht="18" customHeight="1">
      <c r="A37" s="91" t="str">
        <f>форма2!A24</f>
        <v>Главный бухгалтер Муздыбаев С.Ж. _______________</v>
      </c>
      <c r="B37" s="72"/>
      <c r="C37" s="71"/>
      <c r="D37" s="71"/>
    </row>
    <row r="38" spans="1:4" ht="22.5" customHeight="1">
      <c r="A38" s="73" t="s">
        <v>21</v>
      </c>
      <c r="B38" s="72"/>
      <c r="C38" s="74"/>
      <c r="D38" s="75"/>
    </row>
    <row r="39" spans="1:4" ht="18.75">
      <c r="A39" s="45"/>
      <c r="B39" s="60"/>
      <c r="C39" s="62"/>
      <c r="D39" s="61"/>
    </row>
    <row r="40" spans="1:4" ht="18.75">
      <c r="A40" s="45"/>
      <c r="B40" s="60"/>
      <c r="C40" s="62"/>
      <c r="D40" s="61"/>
    </row>
    <row r="41" spans="1:4" ht="18.75">
      <c r="A41" s="45"/>
      <c r="B41" s="60"/>
      <c r="C41" s="62"/>
      <c r="D41" s="61"/>
    </row>
    <row r="42" spans="1:4" ht="18.75">
      <c r="A42" s="45"/>
      <c r="B42" s="60"/>
      <c r="C42" s="62"/>
      <c r="D42" s="61"/>
    </row>
    <row r="43" spans="1:4" ht="18.75">
      <c r="A43" s="45"/>
      <c r="B43" s="60"/>
      <c r="C43" s="62"/>
      <c r="D43" s="61"/>
    </row>
    <row r="44" spans="1:4" ht="18.75">
      <c r="A44" s="45"/>
      <c r="B44" s="60"/>
      <c r="C44" s="62"/>
      <c r="D44" s="61"/>
    </row>
    <row r="45" spans="1:4" ht="18.75">
      <c r="A45" s="45"/>
      <c r="B45" s="60"/>
      <c r="C45" s="62"/>
      <c r="D45" s="61"/>
    </row>
    <row r="46" spans="1:4" ht="18.75">
      <c r="A46" s="45"/>
      <c r="B46" s="60"/>
      <c r="C46" s="62"/>
      <c r="D46" s="61"/>
    </row>
    <row r="47" spans="1:4" ht="18.75">
      <c r="A47" s="45"/>
      <c r="B47" s="60"/>
      <c r="C47" s="62"/>
      <c r="D47" s="61"/>
    </row>
    <row r="48" spans="1:4" ht="18.75">
      <c r="A48" s="45"/>
      <c r="B48" s="60"/>
      <c r="C48" s="62"/>
      <c r="D48" s="61"/>
    </row>
    <row r="49" spans="1:4" ht="18.75">
      <c r="A49" s="45"/>
      <c r="B49" s="60"/>
      <c r="C49" s="62"/>
      <c r="D49" s="61"/>
    </row>
    <row r="50" spans="1:4" ht="18.75">
      <c r="A50" s="45"/>
      <c r="B50" s="60"/>
      <c r="C50" s="62"/>
      <c r="D50" s="61"/>
    </row>
    <row r="51" spans="1:4" ht="18.75">
      <c r="A51" s="45"/>
      <c r="B51" s="60"/>
      <c r="C51" s="62"/>
      <c r="D51" s="61"/>
    </row>
    <row r="52" spans="1:4" ht="18.75">
      <c r="A52" s="45"/>
      <c r="B52" s="60"/>
      <c r="C52" s="62"/>
      <c r="D52" s="61"/>
    </row>
    <row r="53" spans="1:4" ht="18.75">
      <c r="A53" s="45"/>
      <c r="B53" s="60"/>
      <c r="C53" s="62"/>
      <c r="D53" s="61"/>
    </row>
    <row r="54" spans="1:4" ht="18.75">
      <c r="A54" s="45"/>
      <c r="B54" s="60"/>
      <c r="C54" s="62"/>
      <c r="D54" s="61"/>
    </row>
    <row r="55" spans="1:4" ht="18.75">
      <c r="A55" s="45"/>
      <c r="B55" s="60"/>
      <c r="C55" s="62"/>
      <c r="D55" s="61"/>
    </row>
    <row r="56" spans="1:4" ht="18.75">
      <c r="A56" s="45"/>
      <c r="B56" s="60"/>
      <c r="C56" s="62"/>
      <c r="D56" s="61"/>
    </row>
    <row r="57" spans="1:4" ht="18.75">
      <c r="A57" s="45"/>
      <c r="B57" s="60"/>
      <c r="C57" s="62"/>
      <c r="D57" s="61"/>
    </row>
    <row r="58" spans="1:4" ht="18.75">
      <c r="A58" s="45"/>
      <c r="B58" s="60"/>
      <c r="C58" s="62"/>
      <c r="D58" s="61"/>
    </row>
    <row r="59" spans="1:4" ht="18.75">
      <c r="A59" s="45"/>
      <c r="B59" s="60"/>
      <c r="C59" s="62"/>
      <c r="D59" s="61"/>
    </row>
    <row r="60" spans="1:4" ht="18.75">
      <c r="A60" s="45"/>
      <c r="B60" s="60"/>
      <c r="C60" s="62"/>
      <c r="D60" s="61"/>
    </row>
    <row r="61" spans="1:4" ht="18.75">
      <c r="A61" s="45"/>
      <c r="B61" s="60"/>
      <c r="C61" s="62"/>
      <c r="D61" s="61"/>
    </row>
    <row r="62" spans="1:4" ht="18.75">
      <c r="A62" s="45"/>
      <c r="B62" s="60"/>
      <c r="C62" s="62"/>
      <c r="D62" s="61"/>
    </row>
    <row r="63" spans="1:4" ht="18.75">
      <c r="A63" s="45"/>
      <c r="B63" s="60"/>
      <c r="C63" s="62"/>
      <c r="D63" s="61"/>
    </row>
    <row r="64" spans="1:4" ht="18.75">
      <c r="A64" s="45"/>
      <c r="B64" s="60"/>
      <c r="C64" s="62"/>
      <c r="D64" s="61"/>
    </row>
    <row r="65" spans="1:4" ht="18.75">
      <c r="A65" s="45"/>
      <c r="B65" s="60"/>
      <c r="C65" s="62"/>
      <c r="D65" s="61"/>
    </row>
    <row r="66" spans="1:4" ht="18.75">
      <c r="A66" s="45"/>
      <c r="B66" s="60"/>
      <c r="C66" s="62"/>
      <c r="D66" s="61"/>
    </row>
    <row r="67" spans="1:4" ht="18.75">
      <c r="A67" s="45"/>
      <c r="B67" s="60"/>
      <c r="C67" s="62"/>
      <c r="D67" s="61"/>
    </row>
    <row r="68" spans="1:4" ht="18.75">
      <c r="A68" s="45"/>
      <c r="B68" s="60"/>
      <c r="C68" s="62"/>
      <c r="D68" s="61"/>
    </row>
    <row r="69" spans="1:4" ht="18.75">
      <c r="A69" s="45"/>
      <c r="B69" s="60"/>
      <c r="C69" s="62"/>
      <c r="D69" s="61"/>
    </row>
    <row r="70" spans="1:4" ht="18.75">
      <c r="A70" s="45"/>
      <c r="B70" s="60"/>
      <c r="C70" s="62"/>
      <c r="D70" s="61"/>
    </row>
    <row r="71" spans="1:4" ht="18.75">
      <c r="A71" s="45"/>
      <c r="B71" s="60"/>
      <c r="C71" s="62"/>
      <c r="D71" s="61"/>
    </row>
    <row r="72" spans="1:4" ht="18.75">
      <c r="A72" s="45"/>
      <c r="B72" s="60"/>
      <c r="C72" s="62"/>
      <c r="D72" s="61"/>
    </row>
    <row r="73" spans="1:4" ht="18.75">
      <c r="A73" s="45"/>
      <c r="B73" s="60"/>
      <c r="C73" s="62"/>
      <c r="D73" s="61"/>
    </row>
    <row r="74" spans="1:4" ht="12.75">
      <c r="A74" s="31"/>
      <c r="B74" s="32"/>
      <c r="C74" s="36"/>
      <c r="D74" s="35"/>
    </row>
    <row r="75" spans="1:4" ht="12.75">
      <c r="A75" s="31"/>
      <c r="B75" s="32"/>
      <c r="C75" s="36"/>
      <c r="D75" s="35"/>
    </row>
    <row r="76" spans="1:4" ht="12.75">
      <c r="A76" s="31"/>
      <c r="B76" s="32"/>
      <c r="C76" s="36"/>
      <c r="D76" s="37"/>
    </row>
    <row r="77" spans="1:4" ht="12.75">
      <c r="A77" s="31"/>
      <c r="B77" s="32"/>
      <c r="C77" s="36"/>
      <c r="D77" s="37"/>
    </row>
    <row r="78" spans="1:4" ht="12.75">
      <c r="A78" s="31"/>
      <c r="B78" s="31"/>
      <c r="C78" s="36"/>
      <c r="D78" s="37"/>
    </row>
    <row r="79" spans="1:4" ht="12.75">
      <c r="A79" s="31"/>
      <c r="B79" s="31"/>
      <c r="C79" s="36"/>
      <c r="D79" s="37"/>
    </row>
    <row r="80" spans="1:4" ht="12.75">
      <c r="A80" s="31"/>
      <c r="B80" s="31"/>
      <c r="C80" s="36"/>
      <c r="D80" s="37"/>
    </row>
    <row r="81" spans="1:4" ht="12.75">
      <c r="A81" s="31"/>
      <c r="B81" s="31"/>
      <c r="C81" s="36"/>
      <c r="D81" s="37"/>
    </row>
    <row r="82" spans="1:4" ht="12.75">
      <c r="A82" s="31"/>
      <c r="B82" s="31"/>
      <c r="C82" s="36"/>
      <c r="D82" s="37"/>
    </row>
    <row r="83" spans="1:4" ht="12.75">
      <c r="A83" s="31"/>
      <c r="B83" s="31"/>
      <c r="C83" s="36"/>
      <c r="D83" s="37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19"/>
      <c r="D86" s="23"/>
    </row>
    <row r="87" spans="3:4" ht="12.75">
      <c r="C87" s="19"/>
      <c r="D87" s="23"/>
    </row>
    <row r="88" spans="3:4" ht="12.75">
      <c r="C88" s="19"/>
      <c r="D88" s="23"/>
    </row>
    <row r="89" spans="3:4" ht="12.75">
      <c r="C89" s="9"/>
      <c r="D89" s="23"/>
    </row>
    <row r="90" spans="3:4" ht="12.75">
      <c r="C90" s="9"/>
      <c r="D90" s="23"/>
    </row>
    <row r="91" spans="3:4" ht="12.75">
      <c r="C91" s="9"/>
      <c r="D91" s="23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  <row r="105" spans="3:4" ht="12.75">
      <c r="C105" s="9"/>
      <c r="D105" s="24"/>
    </row>
    <row r="106" spans="3:4" ht="12.75">
      <c r="C106" s="9"/>
      <c r="D106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0" t="s">
        <v>51</v>
      </c>
      <c r="B1" s="30"/>
    </row>
    <row r="2" spans="1:5" ht="19.5" customHeight="1">
      <c r="A2" s="127" t="s">
        <v>60</v>
      </c>
      <c r="B2" s="41"/>
      <c r="C2" s="50"/>
      <c r="D2" s="18"/>
      <c r="E2" s="18"/>
    </row>
    <row r="3" spans="1:5" ht="19.5" customHeight="1">
      <c r="A3" s="127" t="s">
        <v>99</v>
      </c>
      <c r="B3" s="41"/>
      <c r="C3" s="50"/>
      <c r="D3" s="18"/>
      <c r="E3" s="18"/>
    </row>
    <row r="4" spans="1:5" ht="12.75" customHeight="1">
      <c r="A4" s="149" t="s">
        <v>0</v>
      </c>
      <c r="B4" s="150" t="s">
        <v>1</v>
      </c>
      <c r="C4" s="147" t="s">
        <v>71</v>
      </c>
      <c r="D4" s="148" t="s">
        <v>64</v>
      </c>
      <c r="E4" s="151" t="s">
        <v>26</v>
      </c>
    </row>
    <row r="5" spans="1:5" ht="12.75" customHeight="1">
      <c r="A5" s="149"/>
      <c r="B5" s="150"/>
      <c r="C5" s="147"/>
      <c r="D5" s="148"/>
      <c r="E5" s="151"/>
    </row>
    <row r="6" spans="1:5" ht="12.75" customHeight="1">
      <c r="A6" s="149"/>
      <c r="B6" s="150"/>
      <c r="C6" s="147"/>
      <c r="D6" s="148"/>
      <c r="E6" s="151"/>
    </row>
    <row r="7" spans="1:5" ht="12.75" customHeight="1">
      <c r="A7" s="149"/>
      <c r="B7" s="150"/>
      <c r="C7" s="147"/>
      <c r="D7" s="148"/>
      <c r="E7" s="151"/>
    </row>
    <row r="8" spans="1:5" ht="21" customHeight="1">
      <c r="A8" s="78" t="s">
        <v>95</v>
      </c>
      <c r="B8" s="78"/>
      <c r="C8" s="80">
        <v>5000000</v>
      </c>
      <c r="D8" s="80">
        <v>-1531891</v>
      </c>
      <c r="E8" s="80">
        <v>4459447</v>
      </c>
    </row>
    <row r="9" spans="1:5" ht="18" customHeight="1">
      <c r="A9" s="78" t="s">
        <v>82</v>
      </c>
      <c r="B9" s="78"/>
      <c r="C9" s="80"/>
      <c r="D9" s="80"/>
      <c r="E9" s="80"/>
    </row>
    <row r="10" spans="1:5" ht="12.75" customHeight="1">
      <c r="A10" s="79" t="s">
        <v>56</v>
      </c>
      <c r="B10" s="79"/>
      <c r="C10" s="81" t="s">
        <v>55</v>
      </c>
      <c r="D10" s="82">
        <f>форма2!D17</f>
        <v>-299256</v>
      </c>
      <c r="E10" s="81">
        <f>SUM(C10:D10)</f>
        <v>-299256</v>
      </c>
    </row>
    <row r="11" spans="1:5" ht="12.75" customHeight="1">
      <c r="A11" s="78" t="s">
        <v>36</v>
      </c>
      <c r="B11" s="78"/>
      <c r="C11" s="83" t="s">
        <v>55</v>
      </c>
      <c r="D11" s="80">
        <f>D10</f>
        <v>-299256</v>
      </c>
      <c r="E11" s="83">
        <f>SUM(C11:D11)</f>
        <v>-299256</v>
      </c>
    </row>
    <row r="12" spans="1:6" ht="20.25" customHeight="1">
      <c r="A12" s="78" t="s">
        <v>104</v>
      </c>
      <c r="B12" s="78"/>
      <c r="C12" s="80">
        <f>C8</f>
        <v>5000000</v>
      </c>
      <c r="D12" s="80">
        <f>D8+D11</f>
        <v>-1831147</v>
      </c>
      <c r="E12" s="83">
        <f>SUM(C12:D12)</f>
        <v>3168853</v>
      </c>
      <c r="F12" s="17"/>
    </row>
    <row r="13" spans="1:8" ht="13.5" customHeight="1">
      <c r="A13" s="79"/>
      <c r="B13" s="79"/>
      <c r="C13" s="84"/>
      <c r="D13" s="85"/>
      <c r="E13" s="85"/>
      <c r="H13" s="1" t="s">
        <v>21</v>
      </c>
    </row>
    <row r="14" spans="1:6" s="2" customFormat="1" ht="19.5" customHeight="1">
      <c r="A14" s="78" t="s">
        <v>105</v>
      </c>
      <c r="B14" s="78"/>
      <c r="C14" s="131">
        <v>5000000</v>
      </c>
      <c r="D14" s="131">
        <f>форма1!D22</f>
        <v>-1259888</v>
      </c>
      <c r="E14" s="131">
        <f>SUM(C14:D14)</f>
        <v>3740112</v>
      </c>
      <c r="F14" s="76"/>
    </row>
    <row r="15" spans="1:5" s="2" customFormat="1" ht="19.5" customHeight="1">
      <c r="A15" s="78" t="s">
        <v>96</v>
      </c>
      <c r="B15" s="78"/>
      <c r="C15" s="80" t="s">
        <v>55</v>
      </c>
      <c r="D15" s="80" t="s">
        <v>55</v>
      </c>
      <c r="E15" s="80" t="s">
        <v>55</v>
      </c>
    </row>
    <row r="16" spans="1:5" s="2" customFormat="1" ht="12.75">
      <c r="A16" s="79" t="s">
        <v>41</v>
      </c>
      <c r="B16" s="79"/>
      <c r="C16" s="81" t="s">
        <v>55</v>
      </c>
      <c r="D16" s="81">
        <f>форма2!C17</f>
        <v>1685044</v>
      </c>
      <c r="E16" s="81">
        <f>SUM(C16:D16)</f>
        <v>1685044</v>
      </c>
    </row>
    <row r="17" spans="1:6" s="2" customFormat="1" ht="12.75">
      <c r="A17" s="78" t="s">
        <v>25</v>
      </c>
      <c r="B17" s="78"/>
      <c r="C17" s="83" t="s">
        <v>55</v>
      </c>
      <c r="D17" s="83">
        <f>D16</f>
        <v>1685044</v>
      </c>
      <c r="E17" s="83">
        <f>SUM(C17:D17)</f>
        <v>1685044</v>
      </c>
      <c r="F17" s="76"/>
    </row>
    <row r="18" spans="1:5" s="2" customFormat="1" ht="12.75">
      <c r="A18" s="79" t="s">
        <v>8</v>
      </c>
      <c r="B18" s="79"/>
      <c r="C18" s="81" t="s">
        <v>55</v>
      </c>
      <c r="D18" s="81" t="s">
        <v>55</v>
      </c>
      <c r="E18" s="81" t="s">
        <v>55</v>
      </c>
    </row>
    <row r="19" spans="1:5" s="2" customFormat="1" ht="12.75">
      <c r="A19" s="79" t="s">
        <v>57</v>
      </c>
      <c r="B19" s="79"/>
      <c r="C19" s="81" t="s">
        <v>55</v>
      </c>
      <c r="D19" s="81" t="s">
        <v>55</v>
      </c>
      <c r="E19" s="81" t="str">
        <f>C19</f>
        <v>-</v>
      </c>
    </row>
    <row r="20" spans="1:6" s="2" customFormat="1" ht="19.5" customHeight="1">
      <c r="A20" s="78" t="s">
        <v>101</v>
      </c>
      <c r="B20" s="78"/>
      <c r="C20" s="80">
        <f>C14</f>
        <v>5000000</v>
      </c>
      <c r="D20" s="80">
        <f>D14+D17</f>
        <v>425156</v>
      </c>
      <c r="E20" s="80">
        <f>SUM(C20:D20)</f>
        <v>5425156</v>
      </c>
      <c r="F20" s="3"/>
    </row>
    <row r="21" spans="1:6" s="2" customFormat="1" ht="12.75">
      <c r="A21" s="39"/>
      <c r="B21" s="39"/>
      <c r="C21" s="40"/>
      <c r="D21" s="40"/>
      <c r="E21" s="38"/>
      <c r="F21" s="3"/>
    </row>
    <row r="22" spans="1:5" ht="24.75" customHeight="1">
      <c r="A22" s="91" t="str">
        <f>форма3!A35</f>
        <v>Генеральный директор Нурланов А.Ж. ________________</v>
      </c>
      <c r="B22" s="33"/>
      <c r="C22" s="20"/>
      <c r="D22" s="21"/>
      <c r="E22" s="21"/>
    </row>
    <row r="23" spans="1:5" ht="15.75">
      <c r="A23" s="73"/>
      <c r="B23" s="34"/>
      <c r="C23" s="20"/>
      <c r="D23" s="21"/>
      <c r="E23" s="21"/>
    </row>
    <row r="24" spans="1:3" ht="15.75" customHeight="1">
      <c r="A24" s="91" t="str">
        <f>форма3!A37</f>
        <v>Главный бухгалтер Муздыбаев С.Ж. _______________</v>
      </c>
      <c r="B24" s="33"/>
      <c r="C24" s="27"/>
    </row>
    <row r="25" spans="1:3" ht="14.25">
      <c r="A25" s="28" t="s">
        <v>21</v>
      </c>
      <c r="B25" s="28"/>
      <c r="C25" s="29"/>
    </row>
    <row r="27" spans="2:5" ht="12.75">
      <c r="B27" s="1" t="s">
        <v>21</v>
      </c>
      <c r="C27" s="138">
        <f>форма1!C21</f>
        <v>5000000</v>
      </c>
      <c r="D27" s="138">
        <f>форма1!C22</f>
        <v>425156</v>
      </c>
      <c r="E27" s="138">
        <f>форма1!C23</f>
        <v>5425156</v>
      </c>
    </row>
    <row r="28" spans="1:5" ht="12.75">
      <c r="A28" s="1" t="s">
        <v>21</v>
      </c>
      <c r="C28" s="138"/>
      <c r="D28" s="138"/>
      <c r="E28" s="138"/>
    </row>
    <row r="29" spans="1:5" ht="12.75">
      <c r="A29" s="4"/>
      <c r="B29" s="4"/>
      <c r="C29" s="139">
        <f>C20-C27</f>
        <v>0</v>
      </c>
      <c r="D29" s="138">
        <v>0</v>
      </c>
      <c r="E29" s="138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Sapar.Muzdybayev</cp:lastModifiedBy>
  <cp:lastPrinted>2022-05-16T12:42:31Z</cp:lastPrinted>
  <dcterms:created xsi:type="dcterms:W3CDTF">2013-07-30T09:06:25Z</dcterms:created>
  <dcterms:modified xsi:type="dcterms:W3CDTF">2023-08-14T11:05:54Z</dcterms:modified>
  <cp:category/>
  <cp:version/>
  <cp:contentType/>
  <cp:contentStatus/>
</cp:coreProperties>
</file>