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 refMode="R1C1"/>
</workbook>
</file>

<file path=xl/sharedStrings.xml><?xml version="1.0" encoding="utf-8"?>
<sst xmlns="http://schemas.openxmlformats.org/spreadsheetml/2006/main" count="137" uniqueCount="106">
  <si>
    <t>в тысячах казахстанских тенге</t>
  </si>
  <si>
    <t>Прим.</t>
  </si>
  <si>
    <t>АКТИВЫ</t>
  </si>
  <si>
    <t>ИТОГО АКТИВЫ</t>
  </si>
  <si>
    <t>Итого долгосрочные обязательства</t>
  </si>
  <si>
    <t>Общие и административные расходы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</si>
  <si>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</si>
  <si>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</si>
  <si>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</si>
  <si>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</si>
  <si>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</si>
  <si>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</si>
  <si>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</si>
  <si>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</si>
  <si>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</si>
  <si>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</si>
  <si>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</si>
  <si>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</si>
  <si>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</si>
  <si>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</si>
  <si>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</si>
  <si>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</si>
  <si>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</si>
  <si>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</si>
  <si>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</si>
  <si>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Итого совокупный убыток за период</t>
  </si>
  <si>
    <t>итого</t>
  </si>
  <si>
    <t>Чистое увеличение (уменьшение) денежных средств и денежных эквивалентов</t>
  </si>
  <si>
    <t>7</t>
  </si>
  <si>
    <t>6</t>
  </si>
  <si>
    <t>5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</si>
  <si>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</si>
  <si>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</si>
  <si>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</si>
  <si>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</si>
  <si>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Операционная прибыль/( убыток)</t>
  </si>
  <si>
    <t>Итого совокупный прибыль(убыток) за период</t>
  </si>
  <si>
    <t>Прибыль(убыток) на акцию, основной и разводненный (выраженный в казахстанских тенге на акцию)</t>
  </si>
  <si>
    <t>Прибыль(убыток) за период</t>
  </si>
  <si>
    <t>Прибыль(убыток) за период,причитающийся: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</si>
  <si>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</si>
  <si>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</si>
  <si>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</si>
  <si>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</si>
  <si>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СОБСТВЕННЫЙ КАПИТАЛ</t>
  </si>
  <si>
    <t>ИТОГО СОБСТВЕННЫЙ КАПИТАЛ</t>
  </si>
  <si>
    <t>ИТОГО  СОБСТВЕННЫЙ КАПИТАЛ И ОБЯЗАТЕЛЬСТВА</t>
  </si>
  <si>
    <t>Экономия/(расходы) по подоходному  налогу</t>
  </si>
  <si>
    <t>Акционерам Компании</t>
  </si>
  <si>
    <t>Поправки:</t>
  </si>
  <si>
    <t>Курсовые разницы по денежным средствам и денежным эквивалентам</t>
  </si>
  <si>
    <t>АО "МАРГАНЕЦ ЖАЙРЕМА"</t>
  </si>
  <si>
    <t xml:space="preserve">Промежуточный сокращенный отчет о финансовом положении (неаудированный) </t>
  </si>
  <si>
    <t>АО "МАРГАНЕЦ ЖАЙРЕМА "</t>
  </si>
  <si>
    <t>8</t>
  </si>
  <si>
    <t>-</t>
  </si>
  <si>
    <t xml:space="preserve">Прибыль(убыток) за период </t>
  </si>
  <si>
    <t>Выпуск акций</t>
  </si>
  <si>
    <t xml:space="preserve">Чистые денежные средства, использованные в финансовой деятельности </t>
  </si>
  <si>
    <t>Промежуточный сокращенный отчет о движении денежных средств (неаудированный),</t>
  </si>
  <si>
    <t>Промежуточный сокращенный отчет об изменении в капитале (неаудированный),</t>
  </si>
  <si>
    <t>Денежные средства, ограниченные в использовании</t>
  </si>
  <si>
    <t>Денежные средства и их эквиваленты</t>
  </si>
  <si>
    <t>Уставный капитал</t>
  </si>
  <si>
    <t>Накопленный убыток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</si>
  <si>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</si>
  <si>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</si>
  <si>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</si>
  <si>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</si>
  <si>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Основные средства</t>
  </si>
  <si>
    <t>Займы</t>
  </si>
  <si>
    <t>Уставный  капитал</t>
  </si>
  <si>
    <t>Промежуточный сокращенный отчет о совокупном доходе  (неаудированный)</t>
  </si>
  <si>
    <t>Изменения в краткосрочных активах</t>
  </si>
  <si>
    <t>Износ и обесценение основных средств и нематериальных активов</t>
  </si>
  <si>
    <t>Займ полученный</t>
  </si>
  <si>
    <t>Прочие</t>
  </si>
  <si>
    <t>НМА</t>
  </si>
  <si>
    <t>Торговая и прочая дебиторская задолженность</t>
  </si>
  <si>
    <t>Нераспределенная прибыль</t>
  </si>
  <si>
    <t>Долгосрочные оценочные обязательства</t>
  </si>
  <si>
    <t>Торговая и прочая кредиторская  задолженность</t>
  </si>
  <si>
    <t xml:space="preserve">Права на недропользование </t>
  </si>
  <si>
    <t>Товарно-материальные запасы</t>
  </si>
  <si>
    <t>Займы полученные</t>
  </si>
  <si>
    <t>Обязательства по вознаграждениям работникам</t>
  </si>
  <si>
    <t>Прочие краткосрочные обязательства</t>
  </si>
  <si>
    <t>Главный бухгалтер Муздыбаев С.Ж. _______________</t>
  </si>
  <si>
    <t>Выручка</t>
  </si>
  <si>
    <t>Себестоимость реализации</t>
  </si>
  <si>
    <t>Валовая прибыль</t>
  </si>
  <si>
    <t>Расходы по реализации</t>
  </si>
  <si>
    <t>Прочие операционные расходы</t>
  </si>
  <si>
    <t>Прочие операционные доходы</t>
  </si>
  <si>
    <t>Пересчитанное сальдо на 01.01.2023г.</t>
  </si>
  <si>
    <t>Изменения в запасах</t>
  </si>
  <si>
    <t>Генеральный директор Нурланов А.Ж. ________________</t>
  </si>
  <si>
    <t>Изменение торговой и прочей дебиторской задолженности</t>
  </si>
  <si>
    <t>10</t>
  </si>
  <si>
    <t>31.03.2024г.</t>
  </si>
  <si>
    <t>31.03.2023г.</t>
  </si>
  <si>
    <t>Остаток на 01.01.2023 года</t>
  </si>
  <si>
    <t>за период,закончившийся 31 марта 2024г.</t>
  </si>
  <si>
    <t>Остаток на  31.12.2023 г.</t>
  </si>
  <si>
    <t>Остаток на 01.01.2024 г.</t>
  </si>
  <si>
    <t>Остаток на 31.03.2024 г.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</si>
</sst>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.00_р_._-;\-* #,##0.00_р_._-;_-* \-??_р_._-;_-@_-"/>
    <numFmt numFmtId="183" formatCode="#,##0;\(#,##0\);&quot;-&quot;"/>
    <numFmt numFmtId="184" formatCode="#,##0.0"/>
    <numFmt numFmtId="185" formatCode="#,##0.000"/>
    <numFmt numFmtId="186" formatCode="0.000"/>
    <numFmt numFmtId="187" formatCode="0.000000"/>
    <numFmt numFmtId="188" formatCode="#,##0.000000"/>
    <numFmt numFmtId="189" formatCode="#,##0.0000"/>
    <numFmt numFmtId="190" formatCode="#,##0.00000"/>
    <numFmt numFmtId="191" formatCode="0.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0.0"/>
    <numFmt numFmtId="196" formatCode="#,##0_ ;\-#,##0\ "/>
    <numFmt numFmtId="197" formatCode="_-* #,##0.000_р_._-;\-* #,##0.000_р_._-;_-* &quot;-&quot;???_р_._-;_-@_-"/>
    <numFmt numFmtId="198" formatCode="[$-FC19]d\ mmmm\ yyyy\ &quot;г.&quot;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 ;\-#,##0.00\ "/>
    <numFmt numFmtId="208" formatCode="#,##0;[Red]#,##0"/>
    <numFmt numFmtId="209" formatCode="0.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0.00000000000000"/>
    <numFmt numFmtId="218" formatCode="0.000000000000000"/>
    <numFmt numFmtId="219" formatCode="0.0000000000000000"/>
    <numFmt numFmtId="220" formatCode="0.00000000000000000"/>
    <numFmt numFmtId="221" formatCode="0.000000000000000000"/>
    <numFmt numFmtId="222" formatCode="0.0000000000000000000"/>
    <numFmt numFmtId="223" formatCode="0.00000000000000000000"/>
    <numFmt numFmtId="224" formatCode="0.000000000000000000000"/>
    <numFmt numFmtId="225" formatCode="#,##0_р_.;\(#,##0\)_р_."/>
    <numFmt numFmtId="226" formatCode="#,##0.0_ ;\-#,##0.0\ "/>
  </numFmts>
  <fonts count="81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>
      <alignment horizontal="left"/>
      <protection/>
    </xf>
    <xf numFmtId="183" fontId="4" fillId="21" borderId="1">
      <alignment/>
      <protection/>
    </xf>
    <xf numFmtId="183" fontId="4" fillId="6" borderId="2">
      <alignment/>
      <protection locked="0"/>
    </xf>
    <xf numFmtId="183" fontId="4" fillId="22" borderId="2">
      <alignment/>
      <protection locked="0"/>
    </xf>
    <xf numFmtId="183" fontId="12" fillId="21" borderId="3">
      <alignment horizontal="right"/>
      <protection/>
    </xf>
    <xf numFmtId="183" fontId="12" fillId="21" borderId="4">
      <alignment horizontal="right"/>
      <protection/>
    </xf>
    <xf numFmtId="183" fontId="12" fillId="21" borderId="5">
      <alignment horizontal="right" wrapText="1"/>
      <protection/>
    </xf>
    <xf numFmtId="0" fontId="3" fillId="23" borderId="0">
      <alignment/>
      <protection/>
    </xf>
    <xf numFmtId="182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4" fillId="30" borderId="6" applyNumberFormat="0" applyAlignment="0" applyProtection="0"/>
    <xf numFmtId="0" fontId="55" fillId="31" borderId="7" applyNumberFormat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8" fillId="0" borderId="14" applyNumberFormat="0" applyFill="0" applyAlignment="0" applyProtection="0"/>
    <xf numFmtId="0" fontId="6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0" fillId="3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1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71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194" fontId="53" fillId="0" borderId="0" xfId="86" applyNumberFormat="1" applyFont="1" applyBorder="1" applyAlignment="1">
      <alignment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46" applyFont="1">
      <alignment/>
      <protection/>
    </xf>
    <xf numFmtId="49" fontId="15" fillId="0" borderId="0" xfId="0" applyNumberFormat="1" applyFont="1" applyAlignment="1">
      <alignment wrapText="1"/>
    </xf>
    <xf numFmtId="0" fontId="15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72" fillId="0" borderId="0" xfId="86" applyNumberFormat="1" applyFont="1" applyBorder="1" applyAlignment="1">
      <alignment wrapText="1"/>
    </xf>
    <xf numFmtId="3" fontId="73" fillId="0" borderId="0" xfId="0" applyNumberFormat="1" applyFont="1" applyAlignment="1">
      <alignment/>
    </xf>
    <xf numFmtId="194" fontId="72" fillId="0" borderId="0" xfId="86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vertical="center"/>
    </xf>
    <xf numFmtId="0" fontId="18" fillId="37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4" fontId="1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7" fillId="0" borderId="0" xfId="46" applyFont="1" applyBorder="1" applyAlignment="1">
      <alignment/>
      <protection/>
    </xf>
    <xf numFmtId="0" fontId="19" fillId="0" borderId="0" xfId="0" applyFont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8" fillId="37" borderId="0" xfId="0" applyFont="1" applyFill="1" applyAlignment="1">
      <alignment/>
    </xf>
    <xf numFmtId="4" fontId="18" fillId="0" borderId="0" xfId="0" applyNumberFormat="1" applyFont="1" applyAlignment="1">
      <alignment wrapText="1"/>
    </xf>
    <xf numFmtId="0" fontId="17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1" fontId="74" fillId="0" borderId="0" xfId="86" applyNumberFormat="1" applyFont="1" applyBorder="1" applyAlignment="1">
      <alignment wrapText="1"/>
    </xf>
    <xf numFmtId="3" fontId="75" fillId="0" borderId="0" xfId="0" applyNumberFormat="1" applyFont="1" applyAlignment="1">
      <alignment/>
    </xf>
    <xf numFmtId="0" fontId="8" fillId="0" borderId="0" xfId="46" applyFont="1">
      <alignment/>
      <protection/>
    </xf>
    <xf numFmtId="0" fontId="22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8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6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6" fillId="0" borderId="0" xfId="0" applyNumberFormat="1" applyFont="1" applyAlignment="1">
      <alignment horizontal="center" wrapText="1"/>
    </xf>
    <xf numFmtId="1" fontId="77" fillId="0" borderId="0" xfId="86" applyNumberFormat="1" applyFont="1" applyBorder="1" applyAlignment="1">
      <alignment wrapText="1"/>
    </xf>
    <xf numFmtId="196" fontId="4" fillId="0" borderId="0" xfId="46" applyNumberFormat="1" applyFont="1">
      <alignment/>
      <protection/>
    </xf>
    <xf numFmtId="0" fontId="22" fillId="0" borderId="3" xfId="0" applyFont="1" applyBorder="1" applyAlignment="1">
      <alignment/>
    </xf>
    <xf numFmtId="0" fontId="10" fillId="0" borderId="3" xfId="46" applyFont="1" applyFill="1" applyBorder="1">
      <alignment/>
      <protection/>
    </xf>
    <xf numFmtId="0" fontId="7" fillId="0" borderId="3" xfId="46" applyFont="1" applyFill="1" applyBorder="1">
      <alignment/>
      <protection/>
    </xf>
    <xf numFmtId="196" fontId="10" fillId="0" borderId="3" xfId="86" applyNumberFormat="1" applyFont="1" applyFill="1" applyBorder="1" applyAlignment="1">
      <alignment horizontal="right" wrapText="1"/>
    </xf>
    <xf numFmtId="196" fontId="7" fillId="0" borderId="3" xfId="86" applyNumberFormat="1" applyFont="1" applyFill="1" applyBorder="1" applyAlignment="1">
      <alignment horizontal="right"/>
    </xf>
    <xf numFmtId="196" fontId="7" fillId="0" borderId="3" xfId="86" applyNumberFormat="1" applyFont="1" applyFill="1" applyBorder="1" applyAlignment="1">
      <alignment horizontal="right" wrapText="1"/>
    </xf>
    <xf numFmtId="196" fontId="10" fillId="0" borderId="3" xfId="86" applyNumberFormat="1" applyFont="1" applyFill="1" applyBorder="1" applyAlignment="1">
      <alignment horizontal="right"/>
    </xf>
    <xf numFmtId="196" fontId="8" fillId="0" borderId="3" xfId="86" applyNumberFormat="1" applyFont="1" applyFill="1" applyBorder="1" applyAlignment="1">
      <alignment horizontal="right"/>
    </xf>
    <xf numFmtId="196" fontId="9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left" vertical="top" wrapText="1"/>
      <protection/>
    </xf>
    <xf numFmtId="0" fontId="7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14" fontId="20" fillId="0" borderId="3" xfId="0" applyNumberFormat="1" applyFont="1" applyFill="1" applyBorder="1" applyAlignment="1">
      <alignment horizontal="center"/>
    </xf>
    <xf numFmtId="14" fontId="21" fillId="0" borderId="3" xfId="0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/>
    </xf>
    <xf numFmtId="49" fontId="20" fillId="0" borderId="3" xfId="0" applyNumberFormat="1" applyFont="1" applyFill="1" applyBorder="1" applyAlignment="1">
      <alignment/>
    </xf>
    <xf numFmtId="181" fontId="20" fillId="0" borderId="3" xfId="86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center"/>
    </xf>
    <xf numFmtId="196" fontId="20" fillId="0" borderId="3" xfId="86" applyNumberFormat="1" applyFont="1" applyFill="1" applyBorder="1" applyAlignment="1">
      <alignment horizontal="center"/>
    </xf>
    <xf numFmtId="194" fontId="20" fillId="0" borderId="3" xfId="86" applyNumberFormat="1" applyFont="1" applyFill="1" applyBorder="1" applyAlignment="1">
      <alignment horizontal="center"/>
    </xf>
    <xf numFmtId="196" fontId="18" fillId="0" borderId="3" xfId="86" applyNumberFormat="1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196" fontId="21" fillId="0" borderId="3" xfId="86" applyNumberFormat="1" applyFont="1" applyFill="1" applyBorder="1" applyAlignment="1">
      <alignment horizontal="center"/>
    </xf>
    <xf numFmtId="194" fontId="21" fillId="0" borderId="3" xfId="86" applyNumberFormat="1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>
      <alignment horizontal="left" wrapText="1"/>
    </xf>
    <xf numFmtId="49" fontId="20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8" fillId="0" borderId="3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49" fontId="8" fillId="0" borderId="3" xfId="0" applyNumberFormat="1" applyFont="1" applyBorder="1" applyAlignment="1">
      <alignment horizontal="center" wrapText="1"/>
    </xf>
    <xf numFmtId="196" fontId="8" fillId="0" borderId="3" xfId="86" applyNumberFormat="1" applyFont="1" applyBorder="1" applyAlignment="1">
      <alignment horizontal="right" wrapText="1"/>
    </xf>
    <xf numFmtId="196" fontId="6" fillId="0" borderId="3" xfId="86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96" fontId="7" fillId="0" borderId="3" xfId="86" applyNumberFormat="1" applyFont="1" applyFill="1" applyBorder="1" applyAlignment="1">
      <alignment horizontal="center"/>
    </xf>
    <xf numFmtId="196" fontId="78" fillId="0" borderId="3" xfId="86" applyNumberFormat="1" applyFont="1" applyFill="1" applyBorder="1" applyAlignment="1">
      <alignment horizontal="right" wrapText="1"/>
    </xf>
    <xf numFmtId="196" fontId="8" fillId="0" borderId="3" xfId="86" applyNumberFormat="1" applyFont="1" applyFill="1" applyBorder="1" applyAlignment="1">
      <alignment horizontal="right" wrapText="1"/>
    </xf>
    <xf numFmtId="181" fontId="8" fillId="0" borderId="3" xfId="86" applyFont="1" applyFill="1" applyBorder="1" applyAlignment="1">
      <alignment horizontal="right" wrapText="1"/>
    </xf>
    <xf numFmtId="196" fontId="6" fillId="0" borderId="3" xfId="86" applyNumberFormat="1" applyFont="1" applyFill="1" applyBorder="1" applyAlignment="1">
      <alignment horizontal="right" wrapText="1"/>
    </xf>
    <xf numFmtId="207" fontId="7" fillId="0" borderId="3" xfId="86" applyNumberFormat="1" applyFont="1" applyFill="1" applyBorder="1" applyAlignment="1">
      <alignment horizontal="right"/>
    </xf>
    <xf numFmtId="0" fontId="7" fillId="0" borderId="3" xfId="46" applyFont="1" applyFill="1" applyBorder="1" applyAlignment="1">
      <alignment horizontal="center"/>
      <protection/>
    </xf>
    <xf numFmtId="0" fontId="79" fillId="0" borderId="0" xfId="46" applyFont="1">
      <alignment/>
      <protection/>
    </xf>
    <xf numFmtId="196" fontId="80" fillId="0" borderId="0" xfId="46" applyNumberFormat="1" applyFont="1">
      <alignment/>
      <protection/>
    </xf>
    <xf numFmtId="225" fontId="10" fillId="0" borderId="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196" fontId="8" fillId="38" borderId="3" xfId="86" applyNumberFormat="1" applyFont="1" applyFill="1" applyBorder="1" applyAlignment="1">
      <alignment horizontal="right" wrapText="1"/>
    </xf>
    <xf numFmtId="225" fontId="7" fillId="0" borderId="3" xfId="0" applyNumberFormat="1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3" xfId="46" applyFont="1" applyFill="1" applyBorder="1" applyAlignment="1">
      <alignment horizontal="center" vertical="top"/>
      <protection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top"/>
    </xf>
    <xf numFmtId="0" fontId="7" fillId="0" borderId="3" xfId="46" applyFont="1" applyFill="1" applyBorder="1" applyAlignment="1">
      <alignment horizontal="center" vertical="top" wrapText="1"/>
      <protection/>
    </xf>
    <xf numFmtId="194" fontId="5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7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- Акцент3 2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1" xfId="68"/>
    <cellStyle name="Обычный 2" xfId="69"/>
    <cellStyle name="Обычный 2 2" xfId="70"/>
    <cellStyle name="Обычный 2 3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par.muzdybayev\Desktop\&#1044;&#1060;&#1054;%202022\1%20&#1082;&#1074;%202024\&#1092;&#1086;&#1088;&#1084;&#1099;%20&#1044;&#1060;&#1054;_&#1054;&#1060;&#1054;_31.03.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</sheetNames>
    <sheetDataSet>
      <sheetData sheetId="0">
        <row r="46">
          <cell r="E46">
            <v>8183012</v>
          </cell>
          <cell r="F46">
            <v>6891357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4" zoomScaleNormal="74" zoomScalePageLayoutView="0" workbookViewId="0" topLeftCell="A1">
      <selection activeCell="J7" sqref="J7:J32"/>
    </sheetView>
  </sheetViews>
  <sheetFormatPr defaultColWidth="11.375" defaultRowHeight="12.75"/>
  <cols>
    <col min="1" max="1" width="64.00390625" style="6" customWidth="1"/>
    <col min="2" max="2" width="9.375" style="6" customWidth="1"/>
    <col min="3" max="3" width="24.25390625" style="6" customWidth="1"/>
    <col min="4" max="4" width="20.625" style="6" customWidth="1"/>
    <col min="5" max="9" width="11.375" style="5" customWidth="1"/>
    <col min="10" max="10" width="18.125" style="5" bestFit="1" customWidth="1"/>
    <col min="11" max="16384" width="11.375" style="5" customWidth="1"/>
  </cols>
  <sheetData>
    <row r="1" spans="1:4" ht="18.75">
      <c r="A1" s="42" t="s">
        <v>51</v>
      </c>
      <c r="B1" s="37"/>
      <c r="C1" s="37"/>
      <c r="D1" s="37"/>
    </row>
    <row r="2" spans="1:4" ht="18.75">
      <c r="A2" s="118" t="s">
        <v>52</v>
      </c>
      <c r="B2" s="48"/>
      <c r="C2" s="48"/>
      <c r="D2" s="48"/>
    </row>
    <row r="3" spans="1:4" ht="18.75">
      <c r="A3" s="118" t="s">
        <v>102</v>
      </c>
      <c r="B3" s="48"/>
      <c r="C3" s="48"/>
      <c r="D3" s="48"/>
    </row>
    <row r="4" spans="1:4" ht="18.75">
      <c r="A4" s="77" t="s">
        <v>0</v>
      </c>
      <c r="B4" s="83" t="s">
        <v>1</v>
      </c>
      <c r="C4" s="84">
        <v>45382</v>
      </c>
      <c r="D4" s="84">
        <v>45291</v>
      </c>
    </row>
    <row r="5" spans="1:4" ht="18.75">
      <c r="A5" s="85" t="s">
        <v>2</v>
      </c>
      <c r="B5" s="86"/>
      <c r="C5" s="87"/>
      <c r="D5" s="88"/>
    </row>
    <row r="6" spans="1:4" ht="18.75">
      <c r="A6" s="86" t="s">
        <v>31</v>
      </c>
      <c r="B6" s="86"/>
      <c r="C6" s="87"/>
      <c r="D6" s="88"/>
    </row>
    <row r="7" spans="1:10" ht="18.75">
      <c r="A7" s="86" t="s">
        <v>69</v>
      </c>
      <c r="B7" s="89"/>
      <c r="C7" s="90">
        <f>'[2]Ф1'!$E$46-C9</f>
        <v>7930306</v>
      </c>
      <c r="D7" s="91">
        <f>'[2]Ф1'!$F$46-D9</f>
        <v>6638651</v>
      </c>
      <c r="J7" s="139"/>
    </row>
    <row r="8" spans="1:4" ht="18.75">
      <c r="A8" s="86" t="s">
        <v>77</v>
      </c>
      <c r="B8" s="89"/>
      <c r="C8" s="90">
        <v>15684</v>
      </c>
      <c r="D8" s="91">
        <v>15992</v>
      </c>
    </row>
    <row r="9" spans="1:4" ht="18.75">
      <c r="A9" s="86" t="s">
        <v>82</v>
      </c>
      <c r="B9" s="89"/>
      <c r="C9" s="90">
        <v>252706</v>
      </c>
      <c r="D9" s="91">
        <v>252706</v>
      </c>
    </row>
    <row r="10" spans="1:4" ht="18.75">
      <c r="A10" s="86" t="s">
        <v>61</v>
      </c>
      <c r="B10" s="89" t="s">
        <v>30</v>
      </c>
      <c r="C10" s="92">
        <v>579219</v>
      </c>
      <c r="D10" s="91">
        <v>575733</v>
      </c>
    </row>
    <row r="11" spans="1:4" ht="18.75">
      <c r="A11" s="86" t="s">
        <v>76</v>
      </c>
      <c r="B11" s="89"/>
      <c r="C11" s="91">
        <v>0</v>
      </c>
      <c r="D11" s="91">
        <v>0</v>
      </c>
    </row>
    <row r="12" spans="1:4" ht="18.75">
      <c r="A12" s="86"/>
      <c r="B12" s="89"/>
      <c r="C12" s="92"/>
      <c r="D12" s="91"/>
    </row>
    <row r="13" spans="1:4" s="16" customFormat="1" ht="18.75">
      <c r="A13" s="85" t="s">
        <v>32</v>
      </c>
      <c r="B13" s="93"/>
      <c r="C13" s="94">
        <f>SUM(C7:C12)</f>
        <v>8777915</v>
      </c>
      <c r="D13" s="95">
        <f>SUM(D7:D12)</f>
        <v>7483082</v>
      </c>
    </row>
    <row r="14" spans="1:4" ht="18.75">
      <c r="A14" s="86" t="s">
        <v>83</v>
      </c>
      <c r="B14" s="89"/>
      <c r="C14" s="90">
        <v>13470316</v>
      </c>
      <c r="D14" s="91">
        <v>12581307</v>
      </c>
    </row>
    <row r="15" spans="1:10" ht="18.75">
      <c r="A15" s="86" t="s">
        <v>33</v>
      </c>
      <c r="B15" s="89"/>
      <c r="C15" s="90">
        <v>3576768</v>
      </c>
      <c r="D15" s="91">
        <v>3243913</v>
      </c>
      <c r="J15" s="139"/>
    </row>
    <row r="16" spans="1:10" ht="18.75">
      <c r="A16" s="86" t="s">
        <v>78</v>
      </c>
      <c r="B16" s="89"/>
      <c r="C16" s="90">
        <v>8800</v>
      </c>
      <c r="D16" s="91">
        <v>7565</v>
      </c>
      <c r="J16" s="139"/>
    </row>
    <row r="17" spans="1:4" ht="18.75">
      <c r="A17" s="86" t="s">
        <v>62</v>
      </c>
      <c r="B17" s="89" t="s">
        <v>29</v>
      </c>
      <c r="C17" s="90">
        <v>14583</v>
      </c>
      <c r="D17" s="91">
        <v>12886</v>
      </c>
    </row>
    <row r="18" spans="1:4" s="16" customFormat="1" ht="18.75">
      <c r="A18" s="85" t="s">
        <v>34</v>
      </c>
      <c r="B18" s="93"/>
      <c r="C18" s="94">
        <f>SUM(C14:C17)</f>
        <v>17070467</v>
      </c>
      <c r="D18" s="94">
        <f>SUM(D14:D17)</f>
        <v>15845671</v>
      </c>
    </row>
    <row r="19" spans="1:4" s="16" customFormat="1" ht="18.75">
      <c r="A19" s="85" t="s">
        <v>3</v>
      </c>
      <c r="B19" s="93"/>
      <c r="C19" s="94">
        <f>C13+C18</f>
        <v>25848382</v>
      </c>
      <c r="D19" s="95">
        <f>D13+D18</f>
        <v>23328753</v>
      </c>
    </row>
    <row r="20" spans="1:4" s="16" customFormat="1" ht="18.75">
      <c r="A20" s="85" t="s">
        <v>44</v>
      </c>
      <c r="B20" s="93"/>
      <c r="C20" s="94"/>
      <c r="D20" s="96"/>
    </row>
    <row r="21" spans="1:4" ht="20.25" customHeight="1">
      <c r="A21" s="97" t="s">
        <v>63</v>
      </c>
      <c r="B21" s="89" t="s">
        <v>28</v>
      </c>
      <c r="C21" s="90">
        <v>5000000</v>
      </c>
      <c r="D21" s="91">
        <v>5000000</v>
      </c>
    </row>
    <row r="22" spans="1:4" ht="18.75">
      <c r="A22" s="97" t="s">
        <v>79</v>
      </c>
      <c r="B22" s="89"/>
      <c r="C22" s="90">
        <v>-5940043</v>
      </c>
      <c r="D22" s="91">
        <v>-4106636</v>
      </c>
    </row>
    <row r="23" spans="1:4" s="16" customFormat="1" ht="18.75">
      <c r="A23" s="85" t="s">
        <v>45</v>
      </c>
      <c r="B23" s="93"/>
      <c r="C23" s="94">
        <f>SUM(C21:C22)</f>
        <v>-940043</v>
      </c>
      <c r="D23" s="95">
        <f>SUM(D21:D22)</f>
        <v>893364</v>
      </c>
    </row>
    <row r="24" spans="1:4" s="16" customFormat="1" ht="18.75">
      <c r="A24" s="85" t="s">
        <v>23</v>
      </c>
      <c r="B24" s="93"/>
      <c r="C24" s="94"/>
      <c r="D24" s="96"/>
    </row>
    <row r="25" spans="1:4" ht="18.75">
      <c r="A25" s="86" t="s">
        <v>84</v>
      </c>
      <c r="B25" s="89" t="s">
        <v>98</v>
      </c>
      <c r="C25" s="90">
        <v>14216022</v>
      </c>
      <c r="D25" s="90">
        <v>12624093</v>
      </c>
    </row>
    <row r="26" spans="1:4" ht="18.75">
      <c r="A26" s="98" t="s">
        <v>80</v>
      </c>
      <c r="B26" s="99"/>
      <c r="C26" s="90">
        <v>340605</v>
      </c>
      <c r="D26" s="90">
        <v>340605</v>
      </c>
    </row>
    <row r="27" spans="1:4" ht="18.75">
      <c r="A27" s="85" t="s">
        <v>4</v>
      </c>
      <c r="B27" s="89"/>
      <c r="C27" s="94">
        <f>SUM(C25:C26)</f>
        <v>14556627</v>
      </c>
      <c r="D27" s="95">
        <f>SUM(D25:D26)</f>
        <v>12964698</v>
      </c>
    </row>
    <row r="28" spans="1:4" ht="18.75">
      <c r="A28" s="86" t="s">
        <v>70</v>
      </c>
      <c r="B28" s="89" t="s">
        <v>98</v>
      </c>
      <c r="C28" s="90">
        <v>905640</v>
      </c>
      <c r="D28" s="90">
        <v>498025</v>
      </c>
    </row>
    <row r="29" spans="1:10" ht="18.75">
      <c r="A29" s="98" t="s">
        <v>81</v>
      </c>
      <c r="B29" s="99" t="s">
        <v>22</v>
      </c>
      <c r="C29" s="90">
        <v>9097848</v>
      </c>
      <c r="D29" s="90">
        <v>7676538</v>
      </c>
      <c r="J29" s="140"/>
    </row>
    <row r="30" spans="1:4" ht="18.75">
      <c r="A30" s="98" t="s">
        <v>85</v>
      </c>
      <c r="B30" s="99" t="s">
        <v>54</v>
      </c>
      <c r="C30" s="90">
        <v>187827</v>
      </c>
      <c r="D30" s="90">
        <v>145917</v>
      </c>
    </row>
    <row r="31" spans="1:10" ht="18.75">
      <c r="A31" s="98" t="s">
        <v>86</v>
      </c>
      <c r="B31" s="89"/>
      <c r="C31" s="90">
        <v>2040483</v>
      </c>
      <c r="D31" s="90">
        <v>1150211</v>
      </c>
      <c r="J31" s="140"/>
    </row>
    <row r="32" spans="1:4" ht="18.75">
      <c r="A32" s="85" t="s">
        <v>9</v>
      </c>
      <c r="B32" s="89"/>
      <c r="C32" s="94">
        <f>SUM(C28:C31)</f>
        <v>12231798</v>
      </c>
      <c r="D32" s="95">
        <f>SUM(D28:D31)</f>
        <v>9470691</v>
      </c>
    </row>
    <row r="33" spans="1:4" s="16" customFormat="1" ht="18.75">
      <c r="A33" s="85" t="s">
        <v>24</v>
      </c>
      <c r="B33" s="93"/>
      <c r="C33" s="94">
        <f>C27+C32</f>
        <v>26788425</v>
      </c>
      <c r="D33" s="95">
        <f>D27+D32</f>
        <v>22435389</v>
      </c>
    </row>
    <row r="34" spans="1:4" s="16" customFormat="1" ht="37.5">
      <c r="A34" s="100" t="s">
        <v>46</v>
      </c>
      <c r="B34" s="93"/>
      <c r="C34" s="94">
        <f>C23+C33</f>
        <v>25848382</v>
      </c>
      <c r="D34" s="95">
        <f>D23+D33</f>
        <v>23328753</v>
      </c>
    </row>
    <row r="35" spans="1:4" ht="18.75">
      <c r="A35" s="37"/>
      <c r="B35" s="37"/>
      <c r="C35" s="39">
        <f>C19-C34</f>
        <v>0</v>
      </c>
      <c r="D35" s="39">
        <f>D19-D34</f>
        <v>0</v>
      </c>
    </row>
    <row r="36" spans="1:4" ht="28.5" customHeight="1">
      <c r="A36" s="37" t="s">
        <v>96</v>
      </c>
      <c r="B36" s="46"/>
      <c r="C36" s="37"/>
      <c r="D36" s="37"/>
    </row>
    <row r="37" spans="1:4" ht="18.75">
      <c r="A37" s="46"/>
      <c r="B37" s="46"/>
      <c r="C37" s="37"/>
      <c r="D37" s="37"/>
    </row>
    <row r="38" spans="1:4" ht="24.75" customHeight="1">
      <c r="A38" s="37" t="s">
        <v>87</v>
      </c>
      <c r="B38" s="46"/>
      <c r="C38" s="37"/>
      <c r="D38" s="37"/>
    </row>
    <row r="39" spans="1:3" ht="18">
      <c r="A39" s="101"/>
      <c r="B39" s="101"/>
      <c r="C39" s="101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7">
      <selection activeCell="A4" sqref="A4"/>
    </sheetView>
  </sheetViews>
  <sheetFormatPr defaultColWidth="9.00390625" defaultRowHeight="12.75"/>
  <cols>
    <col min="1" max="1" width="44.875" style="5" customWidth="1"/>
    <col min="2" max="2" width="8.75390625" style="5" customWidth="1"/>
    <col min="3" max="3" width="15.625" style="5" customWidth="1"/>
    <col min="4" max="4" width="14.625" style="5" customWidth="1"/>
    <col min="5" max="16384" width="9.125" style="5" customWidth="1"/>
  </cols>
  <sheetData>
    <row r="1" spans="1:4" ht="18.75">
      <c r="A1" s="23" t="s">
        <v>53</v>
      </c>
      <c r="B1" s="35"/>
      <c r="C1" s="35"/>
      <c r="D1" s="35"/>
    </row>
    <row r="2" spans="1:4" ht="23.25" customHeight="1">
      <c r="A2" s="117" t="s">
        <v>72</v>
      </c>
      <c r="B2" s="81"/>
      <c r="C2" s="81"/>
      <c r="D2" s="82"/>
    </row>
    <row r="3" spans="1:4" ht="23.25" customHeight="1">
      <c r="A3" s="117" t="str">
        <f>форма1!A3</f>
        <v>за период,закончившийся 31 марта 2024г.</v>
      </c>
      <c r="B3" s="81"/>
      <c r="C3" s="81"/>
      <c r="D3" s="82"/>
    </row>
    <row r="4" spans="1:4" ht="23.25" customHeight="1">
      <c r="A4" s="78" t="s">
        <v>0</v>
      </c>
      <c r="B4" s="78" t="s">
        <v>1</v>
      </c>
      <c r="C4" s="79" t="s">
        <v>99</v>
      </c>
      <c r="D4" s="79" t="s">
        <v>100</v>
      </c>
    </row>
    <row r="5" spans="1:4" ht="23.25" customHeight="1">
      <c r="A5" s="78" t="s">
        <v>88</v>
      </c>
      <c r="B5" s="129">
        <v>11</v>
      </c>
      <c r="C5" s="132">
        <v>903108.93</v>
      </c>
      <c r="D5" s="133">
        <v>459980</v>
      </c>
    </row>
    <row r="6" spans="1:4" ht="23.25" customHeight="1">
      <c r="A6" s="78" t="s">
        <v>89</v>
      </c>
      <c r="B6" s="78"/>
      <c r="C6" s="132">
        <v>-2888123</v>
      </c>
      <c r="D6" s="132">
        <v>-577262</v>
      </c>
    </row>
    <row r="7" spans="1:4" ht="23.25" customHeight="1">
      <c r="A7" s="78" t="s">
        <v>90</v>
      </c>
      <c r="B7" s="78"/>
      <c r="C7" s="128">
        <f>C5+C6</f>
        <v>-1985014.0699999998</v>
      </c>
      <c r="D7" s="128">
        <f>D5+D6</f>
        <v>-117282</v>
      </c>
    </row>
    <row r="8" spans="1:4" ht="23.25" customHeight="1">
      <c r="A8" s="76" t="s">
        <v>91</v>
      </c>
      <c r="B8" s="78"/>
      <c r="C8" s="132">
        <v>-19437</v>
      </c>
      <c r="D8" s="132">
        <v>-11037</v>
      </c>
    </row>
    <row r="9" spans="1:4" ht="23.25" customHeight="1">
      <c r="A9" s="76" t="s">
        <v>5</v>
      </c>
      <c r="B9" s="119"/>
      <c r="C9" s="132">
        <v>-108596</v>
      </c>
      <c r="D9" s="132">
        <v>-91401</v>
      </c>
    </row>
    <row r="10" spans="1:4" ht="18">
      <c r="A10" s="68" t="s">
        <v>92</v>
      </c>
      <c r="B10" s="119"/>
      <c r="C10" s="132">
        <v>-56237</v>
      </c>
      <c r="D10" s="132">
        <v>-44514</v>
      </c>
    </row>
    <row r="11" spans="1:4" ht="18">
      <c r="A11" s="68" t="s">
        <v>93</v>
      </c>
      <c r="B11" s="119"/>
      <c r="C11" s="70">
        <v>61978</v>
      </c>
      <c r="D11" s="71">
        <v>20435</v>
      </c>
    </row>
    <row r="12" spans="1:4" ht="18">
      <c r="A12" s="67" t="s">
        <v>35</v>
      </c>
      <c r="B12" s="67"/>
      <c r="C12" s="128">
        <f>SUM(C7:C11)</f>
        <v>-2107306.07</v>
      </c>
      <c r="D12" s="128">
        <f>SUM(D7:D11)</f>
        <v>-243799</v>
      </c>
    </row>
    <row r="13" spans="1:4" ht="18">
      <c r="A13" s="68" t="s">
        <v>6</v>
      </c>
      <c r="B13" s="125"/>
      <c r="C13" s="70">
        <v>913019</v>
      </c>
      <c r="D13" s="71">
        <v>981040</v>
      </c>
    </row>
    <row r="14" spans="1:4" ht="18">
      <c r="A14" s="68" t="s">
        <v>7</v>
      </c>
      <c r="B14" s="119"/>
      <c r="C14" s="132">
        <v>-639120</v>
      </c>
      <c r="D14" s="132">
        <v>-139908</v>
      </c>
    </row>
    <row r="15" spans="1:4" ht="18">
      <c r="A15" s="67" t="s">
        <v>40</v>
      </c>
      <c r="B15" s="68"/>
      <c r="C15" s="128">
        <f>SUM(C12:C14)</f>
        <v>-1833407.0699999998</v>
      </c>
      <c r="D15" s="128">
        <f>SUM(D12:D14)</f>
        <v>597333</v>
      </c>
    </row>
    <row r="16" spans="1:4" ht="18">
      <c r="A16" s="68" t="s">
        <v>47</v>
      </c>
      <c r="B16" s="67"/>
      <c r="C16" s="69" t="s">
        <v>55</v>
      </c>
      <c r="D16" s="69" t="s">
        <v>55</v>
      </c>
    </row>
    <row r="17" spans="1:4" ht="18">
      <c r="A17" s="68" t="s">
        <v>38</v>
      </c>
      <c r="B17" s="67"/>
      <c r="C17" s="128">
        <f>C15</f>
        <v>-1833407.0699999998</v>
      </c>
      <c r="D17" s="128">
        <f>D15</f>
        <v>597333</v>
      </c>
    </row>
    <row r="18" spans="1:4" ht="18">
      <c r="A18" s="67" t="s">
        <v>39</v>
      </c>
      <c r="B18" s="68"/>
      <c r="C18" s="70"/>
      <c r="D18" s="70"/>
    </row>
    <row r="19" spans="1:4" ht="18">
      <c r="A19" s="68" t="s">
        <v>48</v>
      </c>
      <c r="B19" s="68"/>
      <c r="C19" s="132">
        <f>C17</f>
        <v>-1833407.0699999998</v>
      </c>
      <c r="D19" s="132">
        <f>D17</f>
        <v>597333</v>
      </c>
    </row>
    <row r="20" spans="1:4" ht="38.25">
      <c r="A20" s="75" t="s">
        <v>37</v>
      </c>
      <c r="B20" s="67"/>
      <c r="C20" s="124">
        <v>-3666.81</v>
      </c>
      <c r="D20" s="124">
        <v>1194.67</v>
      </c>
    </row>
    <row r="21" spans="1:4" ht="18.75">
      <c r="A21" s="36"/>
      <c r="B21" s="43"/>
      <c r="C21" s="44"/>
      <c r="D21" s="45"/>
    </row>
    <row r="22" spans="1:4" ht="18.75">
      <c r="A22" s="80" t="str">
        <f>форма1!A36</f>
        <v>Генеральный директор Нурланов А.Ж. ________________</v>
      </c>
      <c r="B22" s="62"/>
      <c r="C22" s="62"/>
      <c r="D22" s="46"/>
    </row>
    <row r="23" spans="1:4" ht="18.75">
      <c r="A23" s="62"/>
      <c r="B23" s="62"/>
      <c r="C23" s="62"/>
      <c r="D23" s="46"/>
    </row>
    <row r="24" spans="1:4" ht="18.75">
      <c r="A24" s="80" t="str">
        <f>форма1!A38</f>
        <v>Главный бухгалтер Муздыбаев С.Ж. _______________</v>
      </c>
      <c r="B24" s="61"/>
      <c r="C24" s="61"/>
      <c r="D24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9">
      <selection activeCell="F32" sqref="F32"/>
    </sheetView>
  </sheetViews>
  <sheetFormatPr defaultColWidth="9.00390625" defaultRowHeight="12.75"/>
  <cols>
    <col min="1" max="1" width="70.875" style="7" customWidth="1"/>
    <col min="2" max="2" width="10.625" style="7" hidden="1" customWidth="1"/>
    <col min="3" max="3" width="14.75390625" style="8" customWidth="1"/>
    <col min="4" max="4" width="13.75390625" style="19" customWidth="1"/>
    <col min="5" max="16384" width="9.125" style="7" customWidth="1"/>
  </cols>
  <sheetData>
    <row r="1" spans="1:4" s="10" customFormat="1" ht="15.75">
      <c r="A1" s="23" t="s">
        <v>51</v>
      </c>
      <c r="B1" s="52"/>
      <c r="C1" s="53"/>
      <c r="D1" s="54"/>
    </row>
    <row r="2" spans="1:4" s="10" customFormat="1" ht="15.75" customHeight="1">
      <c r="A2" s="115" t="s">
        <v>59</v>
      </c>
      <c r="B2" s="55"/>
      <c r="C2" s="56"/>
      <c r="D2" s="57"/>
    </row>
    <row r="3" spans="1:4" s="10" customFormat="1" ht="19.5" customHeight="1">
      <c r="A3" s="116" t="str">
        <f>форма1!A3</f>
        <v>за период,закончившийся 31 марта 2024г.</v>
      </c>
      <c r="B3" s="55"/>
      <c r="C3" s="56"/>
      <c r="D3" s="57"/>
    </row>
    <row r="4" spans="1:4" ht="25.5" customHeight="1">
      <c r="A4" s="66" t="s">
        <v>0</v>
      </c>
      <c r="B4" s="102" t="s">
        <v>1</v>
      </c>
      <c r="C4" s="103">
        <v>45382</v>
      </c>
      <c r="D4" s="103">
        <v>45016</v>
      </c>
    </row>
    <row r="5" spans="1:4" ht="15.75">
      <c r="A5" s="112" t="s">
        <v>10</v>
      </c>
      <c r="B5" s="104"/>
      <c r="C5" s="105"/>
      <c r="D5" s="106"/>
    </row>
    <row r="6" spans="1:4" ht="20.25" customHeight="1">
      <c r="A6" s="107" t="s">
        <v>40</v>
      </c>
      <c r="B6" s="108"/>
      <c r="C6" s="121">
        <f>форма2!C19</f>
        <v>-1833407.0699999998</v>
      </c>
      <c r="D6" s="109">
        <f>форма2!D17</f>
        <v>597333</v>
      </c>
    </row>
    <row r="7" spans="1:4" ht="15.75">
      <c r="A7" s="107" t="s">
        <v>49</v>
      </c>
      <c r="B7" s="108"/>
      <c r="C7" s="122"/>
      <c r="D7" s="109"/>
    </row>
    <row r="8" spans="1:4" ht="15.75">
      <c r="A8" s="107" t="s">
        <v>74</v>
      </c>
      <c r="B8" s="108"/>
      <c r="C8" s="131">
        <v>225141</v>
      </c>
      <c r="D8" s="109">
        <v>53147</v>
      </c>
    </row>
    <row r="9" spans="1:4" ht="15.75">
      <c r="A9" s="107" t="s">
        <v>6</v>
      </c>
      <c r="B9" s="108"/>
      <c r="C9" s="131">
        <f>-форма2!C13</f>
        <v>-913019</v>
      </c>
      <c r="D9" s="109">
        <v>-981040</v>
      </c>
    </row>
    <row r="10" spans="1:4" ht="15.75">
      <c r="A10" s="107" t="s">
        <v>7</v>
      </c>
      <c r="B10" s="108"/>
      <c r="C10" s="131">
        <f>-форма2!C14</f>
        <v>639120</v>
      </c>
      <c r="D10" s="109">
        <v>139908</v>
      </c>
    </row>
    <row r="11" spans="1:4" ht="21" customHeight="1">
      <c r="A11" s="107" t="s">
        <v>50</v>
      </c>
      <c r="B11" s="108"/>
      <c r="C11" s="131">
        <v>46352</v>
      </c>
      <c r="D11" s="109">
        <v>-2407</v>
      </c>
    </row>
    <row r="12" spans="1:4" ht="31.5">
      <c r="A12" s="112" t="s">
        <v>11</v>
      </c>
      <c r="B12" s="113"/>
      <c r="C12" s="123">
        <f>SUM(C6:C11)</f>
        <v>-1835813.0699999998</v>
      </c>
      <c r="D12" s="110">
        <f>SUM(D6:D11)</f>
        <v>-193059</v>
      </c>
    </row>
    <row r="13" spans="1:4" ht="15.75">
      <c r="A13" s="130" t="s">
        <v>95</v>
      </c>
      <c r="B13" s="113"/>
      <c r="C13" s="121">
        <v>-889009</v>
      </c>
      <c r="D13" s="109">
        <v>-2949824</v>
      </c>
    </row>
    <row r="14" spans="1:4" ht="15.75">
      <c r="A14" s="107" t="s">
        <v>73</v>
      </c>
      <c r="B14" s="108"/>
      <c r="C14" s="121">
        <v>-332855</v>
      </c>
      <c r="D14" s="109">
        <v>36948</v>
      </c>
    </row>
    <row r="15" spans="1:4" ht="15.75">
      <c r="A15" s="107" t="s">
        <v>97</v>
      </c>
      <c r="B15" s="108"/>
      <c r="C15" s="121">
        <v>123283</v>
      </c>
      <c r="D15" s="109"/>
    </row>
    <row r="16" spans="1:4" ht="16.5" customHeight="1">
      <c r="A16" s="107" t="s">
        <v>65</v>
      </c>
      <c r="B16" s="108"/>
      <c r="C16" s="121">
        <v>-389759.93</v>
      </c>
      <c r="D16" s="109">
        <v>-318743</v>
      </c>
    </row>
    <row r="17" spans="1:4" ht="21" customHeight="1">
      <c r="A17" s="107" t="s">
        <v>67</v>
      </c>
      <c r="B17" s="108"/>
      <c r="C17" s="121">
        <v>1421310</v>
      </c>
      <c r="D17" s="109">
        <v>1598874</v>
      </c>
    </row>
    <row r="18" spans="1:4" ht="15.75">
      <c r="A18" s="107" t="s">
        <v>42</v>
      </c>
      <c r="B18" s="108"/>
      <c r="C18" s="121">
        <v>40924</v>
      </c>
      <c r="D18" s="109">
        <v>81524</v>
      </c>
    </row>
    <row r="19" spans="1:4" ht="21" customHeight="1">
      <c r="A19" s="107" t="s">
        <v>66</v>
      </c>
      <c r="B19" s="108"/>
      <c r="C19" s="121"/>
      <c r="D19" s="109"/>
    </row>
    <row r="20" spans="1:4" ht="15.75">
      <c r="A20" s="107" t="s">
        <v>68</v>
      </c>
      <c r="B20" s="108"/>
      <c r="C20" s="121">
        <v>890272</v>
      </c>
      <c r="D20" s="109"/>
    </row>
    <row r="21" spans="1:4" s="40" customFormat="1" ht="18" customHeight="1">
      <c r="A21" s="114" t="s">
        <v>12</v>
      </c>
      <c r="B21" s="111"/>
      <c r="C21" s="123">
        <f>SUM(C12:C20)</f>
        <v>-971648</v>
      </c>
      <c r="D21" s="110">
        <f>SUM(D12:D20)</f>
        <v>-1744280</v>
      </c>
    </row>
    <row r="22" spans="1:4" s="40" customFormat="1" ht="33" customHeight="1">
      <c r="A22" s="112" t="s">
        <v>13</v>
      </c>
      <c r="B22" s="113"/>
      <c r="C22" s="123">
        <f>C21</f>
        <v>-971648</v>
      </c>
      <c r="D22" s="110">
        <f>D21</f>
        <v>-1744280</v>
      </c>
    </row>
    <row r="23" spans="1:4" ht="25.5" customHeight="1">
      <c r="A23" s="107" t="s">
        <v>14</v>
      </c>
      <c r="B23" s="108"/>
      <c r="C23" s="121"/>
      <c r="D23" s="109"/>
    </row>
    <row r="24" spans="1:4" ht="15.75">
      <c r="A24" s="107" t="s">
        <v>43</v>
      </c>
      <c r="B24" s="108"/>
      <c r="C24" s="121">
        <v>-1291655</v>
      </c>
      <c r="D24" s="109">
        <v>-435332</v>
      </c>
    </row>
    <row r="25" spans="1:4" ht="19.5" customHeight="1">
      <c r="A25" s="107" t="s">
        <v>15</v>
      </c>
      <c r="B25" s="108"/>
      <c r="C25" s="109"/>
      <c r="D25" s="109"/>
    </row>
    <row r="26" spans="1:4" ht="31.5">
      <c r="A26" s="112" t="s">
        <v>16</v>
      </c>
      <c r="B26" s="104"/>
      <c r="C26" s="110">
        <f>SUM(C23:C25)</f>
        <v>-1291655</v>
      </c>
      <c r="D26" s="110">
        <f>SUM(D23:D25)</f>
        <v>-435332</v>
      </c>
    </row>
    <row r="27" spans="1:4" ht="15.75">
      <c r="A27" s="107" t="s">
        <v>17</v>
      </c>
      <c r="B27" s="108"/>
      <c r="C27" s="109"/>
      <c r="D27" s="109"/>
    </row>
    <row r="28" spans="1:4" ht="15.75">
      <c r="A28" s="107" t="s">
        <v>75</v>
      </c>
      <c r="B28" s="108"/>
      <c r="C28" s="109">
        <v>2265000</v>
      </c>
      <c r="D28" s="109">
        <v>2500000</v>
      </c>
    </row>
    <row r="29" spans="1:4" ht="15.75">
      <c r="A29" s="107" t="s">
        <v>76</v>
      </c>
      <c r="B29" s="108"/>
      <c r="C29" s="109"/>
      <c r="D29" s="109"/>
    </row>
    <row r="30" spans="1:4" ht="31.5">
      <c r="A30" s="112" t="s">
        <v>58</v>
      </c>
      <c r="B30" s="104"/>
      <c r="C30" s="110">
        <f>SUM(C27:C28)</f>
        <v>2265000</v>
      </c>
      <c r="D30" s="110">
        <f>SUM(D27:D29)</f>
        <v>2500000</v>
      </c>
    </row>
    <row r="31" spans="1:4" ht="31.5">
      <c r="A31" s="107" t="s">
        <v>18</v>
      </c>
      <c r="B31" s="108"/>
      <c r="C31" s="109"/>
      <c r="D31" s="109">
        <v>2407</v>
      </c>
    </row>
    <row r="32" spans="1:6" ht="36" customHeight="1">
      <c r="A32" s="114" t="s">
        <v>27</v>
      </c>
      <c r="B32" s="111"/>
      <c r="C32" s="110">
        <f>C22+C26+C30+C31</f>
        <v>1697</v>
      </c>
      <c r="D32" s="110">
        <f>D22+D26+D30+D31</f>
        <v>322795</v>
      </c>
      <c r="F32" s="141"/>
    </row>
    <row r="33" spans="1:6" ht="37.5" customHeight="1">
      <c r="A33" s="114" t="s">
        <v>19</v>
      </c>
      <c r="B33" s="111"/>
      <c r="C33" s="110">
        <f>форма1!D17</f>
        <v>12886</v>
      </c>
      <c r="D33" s="110">
        <v>619859</v>
      </c>
      <c r="F33" s="141"/>
    </row>
    <row r="34" spans="1:4" ht="36.75" customHeight="1">
      <c r="A34" s="114" t="s">
        <v>20</v>
      </c>
      <c r="B34" s="111"/>
      <c r="C34" s="110">
        <f>форма1!C17</f>
        <v>14583</v>
      </c>
      <c r="D34" s="110">
        <v>942654</v>
      </c>
    </row>
    <row r="35" spans="1:4" ht="44.25" customHeight="1">
      <c r="A35" s="80" t="str">
        <f>форма2!A22</f>
        <v>Генеральный директор Нурланов А.Ж. ________________</v>
      </c>
      <c r="B35" s="58"/>
      <c r="C35" s="59"/>
      <c r="D35" s="59"/>
    </row>
    <row r="36" spans="1:4" ht="18" customHeight="1">
      <c r="A36" s="62"/>
      <c r="B36" s="58"/>
      <c r="C36" s="59"/>
      <c r="D36" s="59"/>
    </row>
    <row r="37" spans="1:4" ht="18" customHeight="1">
      <c r="A37" s="80" t="str">
        <f>форма2!A24</f>
        <v>Главный бухгалтер Муздыбаев С.Ж. _______________</v>
      </c>
      <c r="B37" s="61"/>
      <c r="C37" s="60"/>
      <c r="D37" s="60"/>
    </row>
    <row r="38" spans="1:4" ht="22.5" customHeight="1">
      <c r="A38" s="62" t="s">
        <v>21</v>
      </c>
      <c r="B38" s="61"/>
      <c r="C38" s="63"/>
      <c r="D38" s="64"/>
    </row>
    <row r="39" spans="1:4" ht="18.75">
      <c r="A39" s="38"/>
      <c r="B39" s="49"/>
      <c r="C39" s="51"/>
      <c r="D39" s="50"/>
    </row>
    <row r="40" spans="1:4" ht="18.75">
      <c r="A40" s="38"/>
      <c r="B40" s="49"/>
      <c r="C40" s="51"/>
      <c r="D40" s="50"/>
    </row>
    <row r="41" spans="1:4" ht="18.75">
      <c r="A41" s="38"/>
      <c r="B41" s="49"/>
      <c r="C41" s="51"/>
      <c r="D41" s="50"/>
    </row>
    <row r="42" spans="1:4" ht="18.75">
      <c r="A42" s="38"/>
      <c r="B42" s="49"/>
      <c r="C42" s="51"/>
      <c r="D42" s="50"/>
    </row>
    <row r="43" spans="1:4" ht="18.75">
      <c r="A43" s="38"/>
      <c r="B43" s="49"/>
      <c r="C43" s="51"/>
      <c r="D43" s="50"/>
    </row>
    <row r="44" spans="1:4" ht="18.75">
      <c r="A44" s="38"/>
      <c r="B44" s="49"/>
      <c r="C44" s="51"/>
      <c r="D44" s="50"/>
    </row>
    <row r="45" spans="1:4" ht="18.75">
      <c r="A45" s="38"/>
      <c r="B45" s="49"/>
      <c r="C45" s="51"/>
      <c r="D45" s="50"/>
    </row>
    <row r="46" spans="1:4" ht="18.75">
      <c r="A46" s="38"/>
      <c r="B46" s="49"/>
      <c r="C46" s="51"/>
      <c r="D46" s="50"/>
    </row>
    <row r="47" spans="1:4" ht="18.75">
      <c r="A47" s="38"/>
      <c r="B47" s="49"/>
      <c r="C47" s="51"/>
      <c r="D47" s="50"/>
    </row>
    <row r="48" spans="1:4" ht="18.75">
      <c r="A48" s="38"/>
      <c r="B48" s="49"/>
      <c r="C48" s="51"/>
      <c r="D48" s="50"/>
    </row>
    <row r="49" spans="1:4" ht="18.75">
      <c r="A49" s="38"/>
      <c r="B49" s="49"/>
      <c r="C49" s="51"/>
      <c r="D49" s="50"/>
    </row>
    <row r="50" spans="1:4" ht="18.75">
      <c r="A50" s="38"/>
      <c r="B50" s="49"/>
      <c r="C50" s="51"/>
      <c r="D50" s="50"/>
    </row>
    <row r="51" spans="1:4" ht="18.75">
      <c r="A51" s="38"/>
      <c r="B51" s="49"/>
      <c r="C51" s="51"/>
      <c r="D51" s="50"/>
    </row>
    <row r="52" spans="1:4" ht="18.75">
      <c r="A52" s="38"/>
      <c r="B52" s="49"/>
      <c r="C52" s="51"/>
      <c r="D52" s="50"/>
    </row>
    <row r="53" spans="1:4" ht="18.75">
      <c r="A53" s="38"/>
      <c r="B53" s="49"/>
      <c r="C53" s="51"/>
      <c r="D53" s="50"/>
    </row>
    <row r="54" spans="1:4" ht="18.75">
      <c r="A54" s="38"/>
      <c r="B54" s="49"/>
      <c r="C54" s="51"/>
      <c r="D54" s="50"/>
    </row>
    <row r="55" spans="1:4" ht="18.75">
      <c r="A55" s="38"/>
      <c r="B55" s="49"/>
      <c r="C55" s="51"/>
      <c r="D55" s="50"/>
    </row>
    <row r="56" spans="1:4" ht="18.75">
      <c r="A56" s="38"/>
      <c r="B56" s="49"/>
      <c r="C56" s="51"/>
      <c r="D56" s="50"/>
    </row>
    <row r="57" spans="1:4" ht="18.75">
      <c r="A57" s="38"/>
      <c r="B57" s="49"/>
      <c r="C57" s="51"/>
      <c r="D57" s="50"/>
    </row>
    <row r="58" spans="1:4" ht="18.75">
      <c r="A58" s="38"/>
      <c r="B58" s="49"/>
      <c r="C58" s="51"/>
      <c r="D58" s="50"/>
    </row>
    <row r="59" spans="1:4" ht="18.75">
      <c r="A59" s="38"/>
      <c r="B59" s="49"/>
      <c r="C59" s="51"/>
      <c r="D59" s="50"/>
    </row>
    <row r="60" spans="1:4" ht="18.75">
      <c r="A60" s="38"/>
      <c r="B60" s="49"/>
      <c r="C60" s="51"/>
      <c r="D60" s="50"/>
    </row>
    <row r="61" spans="1:4" ht="18.75">
      <c r="A61" s="38"/>
      <c r="B61" s="49"/>
      <c r="C61" s="51"/>
      <c r="D61" s="50"/>
    </row>
    <row r="62" spans="1:4" ht="18.75">
      <c r="A62" s="38"/>
      <c r="B62" s="49"/>
      <c r="C62" s="51"/>
      <c r="D62" s="50"/>
    </row>
    <row r="63" spans="1:4" ht="18.75">
      <c r="A63" s="38"/>
      <c r="B63" s="49"/>
      <c r="C63" s="51"/>
      <c r="D63" s="50"/>
    </row>
    <row r="64" spans="1:4" ht="18.75">
      <c r="A64" s="38"/>
      <c r="B64" s="49"/>
      <c r="C64" s="51"/>
      <c r="D64" s="50"/>
    </row>
    <row r="65" spans="1:4" ht="18.75">
      <c r="A65" s="38"/>
      <c r="B65" s="49"/>
      <c r="C65" s="51"/>
      <c r="D65" s="50"/>
    </row>
    <row r="66" spans="1:4" ht="18.75">
      <c r="A66" s="38"/>
      <c r="B66" s="49"/>
      <c r="C66" s="51"/>
      <c r="D66" s="50"/>
    </row>
    <row r="67" spans="1:4" ht="18.75">
      <c r="A67" s="38"/>
      <c r="B67" s="49"/>
      <c r="C67" s="51"/>
      <c r="D67" s="50"/>
    </row>
    <row r="68" spans="1:4" ht="18.75">
      <c r="A68" s="38"/>
      <c r="B68" s="49"/>
      <c r="C68" s="51"/>
      <c r="D68" s="50"/>
    </row>
    <row r="69" spans="1:4" ht="18.75">
      <c r="A69" s="38"/>
      <c r="B69" s="49"/>
      <c r="C69" s="51"/>
      <c r="D69" s="50"/>
    </row>
    <row r="70" spans="1:4" ht="18.75">
      <c r="A70" s="38"/>
      <c r="B70" s="49"/>
      <c r="C70" s="51"/>
      <c r="D70" s="50"/>
    </row>
    <row r="71" spans="1:4" ht="18.75">
      <c r="A71" s="38"/>
      <c r="B71" s="49"/>
      <c r="C71" s="51"/>
      <c r="D71" s="50"/>
    </row>
    <row r="72" spans="1:4" ht="18.75">
      <c r="A72" s="38"/>
      <c r="B72" s="49"/>
      <c r="C72" s="51"/>
      <c r="D72" s="50"/>
    </row>
    <row r="73" spans="1:4" ht="18.75">
      <c r="A73" s="38"/>
      <c r="B73" s="49"/>
      <c r="C73" s="51"/>
      <c r="D73" s="50"/>
    </row>
    <row r="74" spans="1:4" ht="12.75">
      <c r="A74" s="24"/>
      <c r="B74" s="25"/>
      <c r="C74" s="29"/>
      <c r="D74" s="28"/>
    </row>
    <row r="75" spans="1:4" ht="12.75">
      <c r="A75" s="24"/>
      <c r="B75" s="25"/>
      <c r="C75" s="29"/>
      <c r="D75" s="28"/>
    </row>
    <row r="76" spans="1:4" ht="12.75">
      <c r="A76" s="24"/>
      <c r="B76" s="25"/>
      <c r="C76" s="29"/>
      <c r="D76" s="30"/>
    </row>
    <row r="77" spans="1:4" ht="12.75">
      <c r="A77" s="24"/>
      <c r="B77" s="25"/>
      <c r="C77" s="29"/>
      <c r="D77" s="30"/>
    </row>
    <row r="78" spans="1:4" ht="12.75">
      <c r="A78" s="24"/>
      <c r="B78" s="24"/>
      <c r="C78" s="29"/>
      <c r="D78" s="30"/>
    </row>
    <row r="79" spans="1:4" ht="12.75">
      <c r="A79" s="24"/>
      <c r="B79" s="24"/>
      <c r="C79" s="29"/>
      <c r="D79" s="30"/>
    </row>
    <row r="80" spans="1:4" ht="12.75">
      <c r="A80" s="24"/>
      <c r="B80" s="24"/>
      <c r="C80" s="29"/>
      <c r="D80" s="30"/>
    </row>
    <row r="81" spans="1:4" ht="12.75">
      <c r="A81" s="24"/>
      <c r="B81" s="24"/>
      <c r="C81" s="29"/>
      <c r="D81" s="30"/>
    </row>
    <row r="82" spans="1:4" ht="12.75">
      <c r="A82" s="24"/>
      <c r="B82" s="24"/>
      <c r="C82" s="29"/>
      <c r="D82" s="30"/>
    </row>
    <row r="83" spans="1:4" ht="12.75">
      <c r="A83" s="24"/>
      <c r="B83" s="24"/>
      <c r="C83" s="29"/>
      <c r="D83" s="30"/>
    </row>
    <row r="84" spans="3:4" ht="12.75">
      <c r="C84" s="13"/>
      <c r="D84" s="17"/>
    </row>
    <row r="85" spans="3:4" ht="12.75">
      <c r="C85" s="13"/>
      <c r="D85" s="17"/>
    </row>
    <row r="86" spans="3:4" ht="12.75">
      <c r="C86" s="13"/>
      <c r="D86" s="17"/>
    </row>
    <row r="87" spans="3:4" ht="12.75">
      <c r="C87" s="13"/>
      <c r="D87" s="17"/>
    </row>
    <row r="88" spans="3:4" ht="12.75">
      <c r="C88" s="13"/>
      <c r="D88" s="17"/>
    </row>
    <row r="89" spans="3:4" ht="12.75">
      <c r="C89" s="9"/>
      <c r="D89" s="17"/>
    </row>
    <row r="90" spans="3:4" ht="12.75">
      <c r="C90" s="9"/>
      <c r="D90" s="17"/>
    </row>
    <row r="91" spans="3:4" ht="12.75">
      <c r="C91" s="9"/>
      <c r="D91" s="17"/>
    </row>
    <row r="92" spans="3:4" ht="12.75">
      <c r="C92" s="9"/>
      <c r="D92" s="18"/>
    </row>
    <row r="93" spans="3:4" ht="12.75">
      <c r="C93" s="9"/>
      <c r="D93" s="18"/>
    </row>
    <row r="94" spans="3:4" ht="12.75">
      <c r="C94" s="9"/>
      <c r="D94" s="18"/>
    </row>
    <row r="95" spans="3:4" ht="12.75">
      <c r="C95" s="9"/>
      <c r="D95" s="18"/>
    </row>
    <row r="96" spans="3:4" ht="12.75">
      <c r="C96" s="9"/>
      <c r="D96" s="18"/>
    </row>
    <row r="97" spans="3:4" ht="12.75">
      <c r="C97" s="9"/>
      <c r="D97" s="18"/>
    </row>
    <row r="98" spans="3:4" ht="12.75">
      <c r="C98" s="9"/>
      <c r="D98" s="18"/>
    </row>
    <row r="99" spans="3:4" ht="12.75">
      <c r="C99" s="9"/>
      <c r="D99" s="18"/>
    </row>
    <row r="100" spans="3:4" ht="12.75">
      <c r="C100" s="9"/>
      <c r="D100" s="18"/>
    </row>
    <row r="101" spans="3:4" ht="12.75">
      <c r="C101" s="9"/>
      <c r="D101" s="18"/>
    </row>
    <row r="102" spans="3:4" ht="12.75">
      <c r="C102" s="9"/>
      <c r="D102" s="18"/>
    </row>
    <row r="103" spans="3:4" ht="12.75">
      <c r="C103" s="9"/>
      <c r="D103" s="18"/>
    </row>
    <row r="104" spans="3:4" ht="12.75">
      <c r="C104" s="9"/>
      <c r="D104" s="18"/>
    </row>
    <row r="105" spans="3:4" ht="12.75">
      <c r="C105" s="9"/>
      <c r="D105" s="18"/>
    </row>
    <row r="106" spans="3:4" ht="12.75">
      <c r="C106" s="9"/>
      <c r="D106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4" sqref="A4:A7"/>
    </sheetView>
  </sheetViews>
  <sheetFormatPr defaultColWidth="9.00390625" defaultRowHeight="12.75"/>
  <cols>
    <col min="1" max="1" width="38.375" style="1" customWidth="1"/>
    <col min="2" max="2" width="9.25390625" style="1" customWidth="1"/>
    <col min="3" max="3" width="14.875" style="1" customWidth="1"/>
    <col min="4" max="4" width="19.25390625" style="1" customWidth="1"/>
    <col min="5" max="5" width="11.625" style="1" customWidth="1"/>
    <col min="6" max="6" width="13.75390625" style="1" customWidth="1"/>
    <col min="7" max="7" width="11.75390625" style="1" customWidth="1"/>
    <col min="8" max="16384" width="9.125" style="1" customWidth="1"/>
  </cols>
  <sheetData>
    <row r="1" spans="1:2" ht="15.75">
      <c r="A1" s="23" t="s">
        <v>51</v>
      </c>
      <c r="B1" s="23"/>
    </row>
    <row r="2" spans="1:5" ht="19.5" customHeight="1">
      <c r="A2" s="116" t="s">
        <v>60</v>
      </c>
      <c r="B2" s="34"/>
      <c r="C2" s="41"/>
      <c r="D2" s="12"/>
      <c r="E2" s="12"/>
    </row>
    <row r="3" spans="1:5" ht="19.5" customHeight="1">
      <c r="A3" s="116" t="str">
        <f>форма1!A3</f>
        <v>за период,закончившийся 31 марта 2024г.</v>
      </c>
      <c r="B3" s="34"/>
      <c r="C3" s="41"/>
      <c r="D3" s="12"/>
      <c r="E3" s="12"/>
    </row>
    <row r="4" spans="1:5" ht="12.75" customHeight="1">
      <c r="A4" s="136" t="s">
        <v>0</v>
      </c>
      <c r="B4" s="137" t="s">
        <v>1</v>
      </c>
      <c r="C4" s="134" t="s">
        <v>71</v>
      </c>
      <c r="D4" s="135" t="s">
        <v>64</v>
      </c>
      <c r="E4" s="138" t="s">
        <v>26</v>
      </c>
    </row>
    <row r="5" spans="1:5" ht="12.75" customHeight="1">
      <c r="A5" s="136"/>
      <c r="B5" s="137"/>
      <c r="C5" s="134"/>
      <c r="D5" s="135"/>
      <c r="E5" s="138"/>
    </row>
    <row r="6" spans="1:5" ht="12.75" customHeight="1">
      <c r="A6" s="136"/>
      <c r="B6" s="137"/>
      <c r="C6" s="134"/>
      <c r="D6" s="135"/>
      <c r="E6" s="138"/>
    </row>
    <row r="7" spans="1:5" ht="12.75" customHeight="1">
      <c r="A7" s="136"/>
      <c r="B7" s="137"/>
      <c r="C7" s="134"/>
      <c r="D7" s="135"/>
      <c r="E7" s="138"/>
    </row>
    <row r="8" spans="1:5" ht="21" customHeight="1">
      <c r="A8" s="67" t="s">
        <v>101</v>
      </c>
      <c r="B8" s="67"/>
      <c r="C8" s="69">
        <v>5000000</v>
      </c>
      <c r="D8" s="69">
        <v>-1259888</v>
      </c>
      <c r="E8" s="69">
        <f>SUM(C8:D8)</f>
        <v>3740112</v>
      </c>
    </row>
    <row r="9" spans="1:5" ht="18" customHeight="1">
      <c r="A9" s="67" t="s">
        <v>94</v>
      </c>
      <c r="B9" s="67"/>
      <c r="C9" s="69"/>
      <c r="D9" s="69"/>
      <c r="E9" s="69"/>
    </row>
    <row r="10" spans="1:5" ht="12.75" customHeight="1">
      <c r="A10" s="68" t="s">
        <v>56</v>
      </c>
      <c r="B10" s="68"/>
      <c r="C10" s="70" t="s">
        <v>55</v>
      </c>
      <c r="D10" s="71">
        <v>-3017367</v>
      </c>
      <c r="E10" s="70">
        <f>SUM(C10:D10)</f>
        <v>-3017367</v>
      </c>
    </row>
    <row r="11" spans="1:5" ht="12.75" customHeight="1">
      <c r="A11" s="67" t="s">
        <v>36</v>
      </c>
      <c r="B11" s="67"/>
      <c r="C11" s="72" t="s">
        <v>55</v>
      </c>
      <c r="D11" s="69">
        <f>D10</f>
        <v>-3017367</v>
      </c>
      <c r="E11" s="72">
        <f>SUM(C11:D11)</f>
        <v>-3017367</v>
      </c>
    </row>
    <row r="12" spans="1:6" ht="20.25" customHeight="1">
      <c r="A12" s="67" t="s">
        <v>103</v>
      </c>
      <c r="B12" s="67"/>
      <c r="C12" s="69">
        <f>C8</f>
        <v>5000000</v>
      </c>
      <c r="D12" s="69">
        <f>D8+D11</f>
        <v>-4277255</v>
      </c>
      <c r="E12" s="72">
        <f>SUM(C12:D12)</f>
        <v>722745</v>
      </c>
      <c r="F12" s="11"/>
    </row>
    <row r="13" spans="1:8" ht="13.5" customHeight="1">
      <c r="A13" s="68"/>
      <c r="B13" s="68"/>
      <c r="C13" s="73"/>
      <c r="D13" s="74"/>
      <c r="E13" s="74"/>
      <c r="H13" s="1" t="s">
        <v>21</v>
      </c>
    </row>
    <row r="14" spans="1:6" s="2" customFormat="1" ht="19.5" customHeight="1">
      <c r="A14" s="67" t="s">
        <v>104</v>
      </c>
      <c r="B14" s="67"/>
      <c r="C14" s="120">
        <v>5000000</v>
      </c>
      <c r="D14" s="120">
        <f>форма1!D22</f>
        <v>-4106636</v>
      </c>
      <c r="E14" s="120">
        <f>SUM(C14:D14)</f>
        <v>893364</v>
      </c>
      <c r="F14" s="65"/>
    </row>
    <row r="15" spans="1:5" s="2" customFormat="1" ht="19.5" customHeight="1">
      <c r="A15" s="67" t="s">
        <v>94</v>
      </c>
      <c r="B15" s="67"/>
      <c r="C15" s="69" t="s">
        <v>55</v>
      </c>
      <c r="D15" s="69" t="s">
        <v>55</v>
      </c>
      <c r="E15" s="69" t="s">
        <v>55</v>
      </c>
    </row>
    <row r="16" spans="1:5" s="2" customFormat="1" ht="12.75">
      <c r="A16" s="68" t="s">
        <v>41</v>
      </c>
      <c r="B16" s="68"/>
      <c r="C16" s="70" t="s">
        <v>55</v>
      </c>
      <c r="D16" s="70">
        <f>форма2!C19</f>
        <v>-1833407.0699999998</v>
      </c>
      <c r="E16" s="70">
        <f>SUM(C16:D16)</f>
        <v>-1833407.0699999998</v>
      </c>
    </row>
    <row r="17" spans="1:6" s="2" customFormat="1" ht="12.75">
      <c r="A17" s="67" t="s">
        <v>25</v>
      </c>
      <c r="B17" s="67"/>
      <c r="C17" s="72" t="s">
        <v>55</v>
      </c>
      <c r="D17" s="72">
        <f>D16</f>
        <v>-1833407.0699999998</v>
      </c>
      <c r="E17" s="72">
        <f>SUM(C17:D17)</f>
        <v>-1833407.0699999998</v>
      </c>
      <c r="F17" s="65"/>
    </row>
    <row r="18" spans="1:5" s="2" customFormat="1" ht="12.75">
      <c r="A18" s="68" t="s">
        <v>8</v>
      </c>
      <c r="B18" s="68"/>
      <c r="C18" s="70" t="s">
        <v>55</v>
      </c>
      <c r="D18" s="70" t="s">
        <v>55</v>
      </c>
      <c r="E18" s="70" t="s">
        <v>55</v>
      </c>
    </row>
    <row r="19" spans="1:5" s="2" customFormat="1" ht="12.75">
      <c r="A19" s="68" t="s">
        <v>57</v>
      </c>
      <c r="B19" s="68"/>
      <c r="C19" s="70" t="s">
        <v>55</v>
      </c>
      <c r="D19" s="70" t="s">
        <v>55</v>
      </c>
      <c r="E19" s="70" t="str">
        <f>C19</f>
        <v>-</v>
      </c>
    </row>
    <row r="20" spans="1:6" s="2" customFormat="1" ht="19.5" customHeight="1">
      <c r="A20" s="67" t="s">
        <v>105</v>
      </c>
      <c r="B20" s="67"/>
      <c r="C20" s="69">
        <f>C14</f>
        <v>5000000</v>
      </c>
      <c r="D20" s="69">
        <f>D14+D17</f>
        <v>-5940043.07</v>
      </c>
      <c r="E20" s="69">
        <f>SUM(C20:D20)</f>
        <v>-940043.0700000003</v>
      </c>
      <c r="F20" s="3"/>
    </row>
    <row r="21" spans="1:6" s="2" customFormat="1" ht="12.75">
      <c r="A21" s="32"/>
      <c r="B21" s="32"/>
      <c r="C21" s="33"/>
      <c r="D21" s="33"/>
      <c r="E21" s="31"/>
      <c r="F21" s="3"/>
    </row>
    <row r="22" spans="1:5" ht="24.75" customHeight="1">
      <c r="A22" s="80" t="str">
        <f>форма3!A35</f>
        <v>Генеральный директор Нурланов А.Ж. ________________</v>
      </c>
      <c r="B22" s="26"/>
      <c r="C22" s="14"/>
      <c r="D22" s="15"/>
      <c r="E22" s="15"/>
    </row>
    <row r="23" spans="1:5" ht="15.75">
      <c r="A23" s="62"/>
      <c r="B23" s="27"/>
      <c r="C23" s="14"/>
      <c r="D23" s="15"/>
      <c r="E23" s="15"/>
    </row>
    <row r="24" spans="1:3" ht="15.75" customHeight="1">
      <c r="A24" s="80" t="str">
        <f>форма3!A37</f>
        <v>Главный бухгалтер Муздыбаев С.Ж. _______________</v>
      </c>
      <c r="B24" s="26"/>
      <c r="C24" s="20"/>
    </row>
    <row r="25" spans="1:3" ht="14.25">
      <c r="A25" s="21" t="s">
        <v>21</v>
      </c>
      <c r="B25" s="21"/>
      <c r="C25" s="22"/>
    </row>
    <row r="27" spans="2:5" ht="12.75">
      <c r="B27" s="1" t="s">
        <v>21</v>
      </c>
      <c r="C27" s="126">
        <f>форма1!C21</f>
        <v>5000000</v>
      </c>
      <c r="D27" s="126">
        <f>форма1!C22</f>
        <v>-5940043</v>
      </c>
      <c r="E27" s="126">
        <f>форма1!C23</f>
        <v>-940043</v>
      </c>
    </row>
    <row r="28" spans="1:5" ht="12.75">
      <c r="A28" s="1" t="s">
        <v>21</v>
      </c>
      <c r="C28" s="126"/>
      <c r="D28" s="126"/>
      <c r="E28" s="126"/>
    </row>
    <row r="29" spans="1:5" ht="12.75">
      <c r="A29" s="4"/>
      <c r="B29" s="4"/>
      <c r="C29" s="127">
        <f>C20-C27</f>
        <v>0</v>
      </c>
      <c r="D29" s="126">
        <v>0</v>
      </c>
      <c r="E29" s="126">
        <v>0</v>
      </c>
    </row>
  </sheetData>
  <sheetProtection/>
  <mergeCells count="5">
    <mergeCell ref="C4:C7"/>
    <mergeCell ref="D4:D7"/>
    <mergeCell ref="A4:A7"/>
    <mergeCell ref="B4:B7"/>
    <mergeCell ref="E4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Sapar Muzdybayev</cp:lastModifiedBy>
  <cp:lastPrinted>2023-11-14T11:11:18Z</cp:lastPrinted>
  <dcterms:created xsi:type="dcterms:W3CDTF">2013-07-30T09:06:25Z</dcterms:created>
  <dcterms:modified xsi:type="dcterms:W3CDTF">2024-05-15T10:22:59Z</dcterms:modified>
  <cp:category/>
  <cp:version/>
  <cp:contentType/>
  <cp:contentStatus/>
</cp:coreProperties>
</file>