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форма1" sheetId="1" r:id="rId1"/>
    <sheet name="форма2" sheetId="2" r:id="rId2"/>
    <sheet name="форма3" sheetId="3" r:id="rId3"/>
    <sheet name="форма4" sheetId="4" r:id="rId4"/>
  </sheets>
  <externalReferences>
    <externalReference r:id="rId7"/>
  </externalReferences>
  <definedNames>
    <definedName name="Companies">'[1]Admin (H)'!$B$6:$B$181</definedName>
    <definedName name="ErrorSelectedLang">'[1]Dic (H)'!$A$1145</definedName>
    <definedName name="JVCode">'[1]Admin (H)'!$B$187:$B$204</definedName>
    <definedName name="RP">'[1]Admin (H)'!$AA$6:$AA$208</definedName>
    <definedName name="SelectEnglish">'[1]Dic (H)'!$B$1080</definedName>
    <definedName name="SelectRussian">'[1]Dic (H)'!$C$1080</definedName>
  </definedNames>
  <calcPr fullCalcOnLoad="1"/>
</workbook>
</file>

<file path=xl/sharedStrings.xml><?xml version="1.0" encoding="utf-8"?>
<sst xmlns="http://schemas.openxmlformats.org/spreadsheetml/2006/main" count="169" uniqueCount="106">
  <si>
    <t>в тысячах казахстанских тенге</t>
  </si>
  <si>
    <t>Прим.</t>
  </si>
  <si>
    <t>АКТИВЫ</t>
  </si>
  <si>
    <t>ИТОГО АКТИВЫ</t>
  </si>
  <si>
    <t>Долгосрочные обязательства</t>
  </si>
  <si>
    <t>Обязательство по возмещению исторических затрат</t>
  </si>
  <si>
    <t>Итого долгосрочные обязательства</t>
  </si>
  <si>
    <t>Общие и административные расходы</t>
  </si>
  <si>
    <t>Финансовые доходы</t>
  </si>
  <si>
    <t>Финансовые расходы</t>
  </si>
  <si>
    <t>Дивиденды объявленные</t>
  </si>
  <si>
    <t>Итого краткосрочные обязательства</t>
  </si>
  <si>
    <t>Движение денежных средств по операционной деятельности</t>
  </si>
  <si>
    <t>Движение денежных средств по операционной деятельности до изменений оборотного капитала</t>
  </si>
  <si>
    <t>Денежные средства, полученные от операционной деятельности</t>
  </si>
  <si>
    <t>Чистые денежные средства, полученные от операционной деятельности</t>
  </si>
  <si>
    <t>Движение денежных средств по инвестиционной деятельности</t>
  </si>
  <si>
    <t xml:space="preserve">Депозиты размещенные </t>
  </si>
  <si>
    <t>Чистые денежные средства, использованные в инвестиционной деятельности</t>
  </si>
  <si>
    <t xml:space="preserve">Движение денежных средств по финансовой деятельности </t>
  </si>
  <si>
    <t>Влияние изменений обменного курса на денежные средства и денежные  эквиваленты</t>
  </si>
  <si>
    <t>Денежные средства и денежные эквиваленты на начало периода</t>
  </si>
  <si>
    <t>Денежные средства и денежные эквиваленты на конец периода</t>
  </si>
  <si>
    <t xml:space="preserve"> </t>
  </si>
  <si>
    <t>9</t>
  </si>
  <si>
    <t>ОБЯЗАТЕЛЬСТВА</t>
  </si>
  <si>
    <t>ИТОГО ОБЯЗАТЕЛЬСТВА</t>
  </si>
  <si>
    <t>Итого совокупный убыток за период</t>
  </si>
  <si>
    <t>итого</t>
  </si>
  <si>
    <t>Чистое увеличение (уменьшение) денежных средств и денежных эквивалентов</t>
  </si>
  <si>
    <t>7</t>
  </si>
  <si>
    <t>6</t>
  </si>
  <si>
    <t>5</t>
  </si>
  <si>
    <t>4</t>
  </si>
  <si>
    <t>Долгосрочные активы</t>
  </si>
  <si>
    <t>Итого долгосрочные активы</t>
  </si>
  <si>
    <t>Краткосрочные активы</t>
  </si>
  <si>
    <t>Итого краткосрочные активы</t>
  </si>
  <si>
    <t>Операционная прибыль/( убыток)</t>
  </si>
  <si>
    <t>Итого совокупный прибыль(убыток) за период</t>
  </si>
  <si>
    <t>Прибыль(убыток) на акцию, основной и разводненный (выраженный в казахстанских тенге на акцию)</t>
  </si>
  <si>
    <t>Прибыль(убыток) за период</t>
  </si>
  <si>
    <t>Прибыль(убыток) за период,причитающийся:</t>
  </si>
  <si>
    <t>Прибыль(убыток) до налогообложения</t>
  </si>
  <si>
    <t xml:space="preserve">Прибыль(Убыток) за период </t>
  </si>
  <si>
    <t>Изменение налогов к уплате</t>
  </si>
  <si>
    <t>Приобретение основных средств</t>
  </si>
  <si>
    <t>СОБСТВЕННЫЙ КАПИТАЛ</t>
  </si>
  <si>
    <t>ИТОГО СОБСТВЕННЫЙ КАПИТАЛ</t>
  </si>
  <si>
    <t>ИТОГО  СОБСТВЕННЫЙ КАПИТАЛ И ОБЯЗАТЕЛЬСТВА</t>
  </si>
  <si>
    <t>Экономия/(расходы) по подоходному  налогу</t>
  </si>
  <si>
    <t>Акционерам Компании</t>
  </si>
  <si>
    <t>Активы,связанные со вскрышными работами</t>
  </si>
  <si>
    <t>Поправки:</t>
  </si>
  <si>
    <t>Курсовые разницы по денежным средствам и денежным эквивалентам</t>
  </si>
  <si>
    <t>АО "МАРГАНЕЦ ЖАЙРЕМА"</t>
  </si>
  <si>
    <t xml:space="preserve">Промежуточный сокращенный отчет о финансовом положении (неаудированный) </t>
  </si>
  <si>
    <t>АО "МАРГАНЕЦ ЖАЙРЕМА "</t>
  </si>
  <si>
    <t>8</t>
  </si>
  <si>
    <t>Главный бухгалтер Жаманова А.Н. _______________</t>
  </si>
  <si>
    <t>Пересчитанное сальдо на 01.01.2020г.</t>
  </si>
  <si>
    <t>НМА(право на недропользование)</t>
  </si>
  <si>
    <t>-</t>
  </si>
  <si>
    <t xml:space="preserve">Прибыль(убыток) за период </t>
  </si>
  <si>
    <t>Выпуск акций</t>
  </si>
  <si>
    <t xml:space="preserve">  </t>
  </si>
  <si>
    <t xml:space="preserve">Чистые денежные средства, использованные в финансовой деятельности </t>
  </si>
  <si>
    <t>Балансовая стоимость одной простой акции,выраженная в тенге</t>
  </si>
  <si>
    <t>Промежуточный сокращенный отчет о движении денежных средств (неаудированный),</t>
  </si>
  <si>
    <t>Промежуточный сокращенный отчет об изменении в капитале (неаудированный),</t>
  </si>
  <si>
    <t>Генеральный директор Абдраманов Д.К.  ________________</t>
  </si>
  <si>
    <t>Кредиторская задолженность</t>
  </si>
  <si>
    <t>Прочие текущие обязательства</t>
  </si>
  <si>
    <t>10</t>
  </si>
  <si>
    <t>Денежные средства, ограниченные в использовании</t>
  </si>
  <si>
    <t>НДС к возмещению</t>
  </si>
  <si>
    <t>Денежные средства и их эквиваленты</t>
  </si>
  <si>
    <t>Уставный капитал</t>
  </si>
  <si>
    <t>Накопленный убыток</t>
  </si>
  <si>
    <t>Оценочные обязательства</t>
  </si>
  <si>
    <t>Изменение в НДС к возмещению</t>
  </si>
  <si>
    <t>Изменения в обязательстве по возмещению исторических затрат</t>
  </si>
  <si>
    <t>Изменения в кредиторской задолженности</t>
  </si>
  <si>
    <t>Изменения в прочих текущих обязательствах</t>
  </si>
  <si>
    <t>Основные средства</t>
  </si>
  <si>
    <t>Займы</t>
  </si>
  <si>
    <t xml:space="preserve">Прочие краткосрочные активы </t>
  </si>
  <si>
    <t>8232.20</t>
  </si>
  <si>
    <t>(491.64)</t>
  </si>
  <si>
    <t>Уставный  капитал</t>
  </si>
  <si>
    <t>Остаток на  31.03. 2020 г.</t>
  </si>
  <si>
    <t>Остаток на 01.01.2021 г.</t>
  </si>
  <si>
    <t>Пересчитанное сальдо на 01.01.2021г.</t>
  </si>
  <si>
    <t>Остаток на 31.03.2021 г.</t>
  </si>
  <si>
    <t>Остаток на 01.01.2020 года</t>
  </si>
  <si>
    <t>за период,закончившийся 31 марта 2021г.</t>
  </si>
  <si>
    <t>31.03.2021г.</t>
  </si>
  <si>
    <t>31.03.2020г.</t>
  </si>
  <si>
    <t>Промежуточный сокращенный отчет о совокупном доходе  (неаудированный)</t>
  </si>
  <si>
    <t>Изменения в краткосрочных активах</t>
  </si>
  <si>
    <t>Износ и обесценение основных средств и нематериальных активов</t>
  </si>
  <si>
    <t>Займ полученный</t>
  </si>
  <si>
    <t>(179.97)</t>
  </si>
  <si>
    <t>Прочие расходы,нетто</t>
  </si>
  <si>
    <t>Прочие доходы,нетто</t>
  </si>
  <si>
    <t>8412.17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</si>
</sst>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_р_._-;\-* #,##0.00_р_._-;_-* \-??_р_._-;_-@_-"/>
    <numFmt numFmtId="181" formatCode="#,##0;\(#,##0\);&quot;-&quot;"/>
    <numFmt numFmtId="182" formatCode="#,##0.0"/>
    <numFmt numFmtId="183" formatCode="#,##0.000"/>
    <numFmt numFmtId="184" formatCode="0.000"/>
    <numFmt numFmtId="185" formatCode="0.000000"/>
    <numFmt numFmtId="186" formatCode="#,##0.000000"/>
    <numFmt numFmtId="187" formatCode="#,##0.0000"/>
    <numFmt numFmtId="188" formatCode="#,##0.00000"/>
    <numFmt numFmtId="189" formatCode="0.0000"/>
    <numFmt numFmtId="190" formatCode="_-* #,##0.000_р_._-;\-* #,##0.000_р_._-;_-* &quot;-&quot;??_р_._-;_-@_-"/>
    <numFmt numFmtId="191" formatCode="_-* #,##0.0_р_._-;\-* #,##0.0_р_._-;_-* &quot;-&quot;??_р_._-;_-@_-"/>
    <numFmt numFmtId="192" formatCode="_-* #,##0_р_._-;\-* #,##0_р_._-;_-* &quot;-&quot;??_р_._-;_-@_-"/>
    <numFmt numFmtId="193" formatCode="0.0"/>
    <numFmt numFmtId="194" formatCode="#,##0_ ;\-#,##0\ "/>
    <numFmt numFmtId="195" formatCode="_-* #,##0.000_р_._-;\-* #,##0.000_р_._-;_-* &quot;-&quot;???_р_._-;_-@_-"/>
    <numFmt numFmtId="196" formatCode="[$-FC19]d\ mmmm\ yyyy\ &quot;г.&quot;"/>
    <numFmt numFmtId="197" formatCode="_-* #,##0.0000_р_._-;\-* #,##0.0000_р_._-;_-* &quot;-&quot;??_р_._-;_-@_-"/>
    <numFmt numFmtId="198" formatCode="_-* #,##0.00000_р_._-;\-* #,##0.00000_р_._-;_-* &quot;-&quot;??_р_._-;_-@_-"/>
    <numFmt numFmtId="199" formatCode="_-* #,##0.000000_р_._-;\-* #,##0.000000_р_._-;_-* &quot;-&quot;??_р_._-;_-@_-"/>
    <numFmt numFmtId="200" formatCode="_-* #,##0.0000000_р_._-;\-* #,##0.0000000_р_._-;_-* &quot;-&quot;?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_ ;\-#,##0.00\ "/>
    <numFmt numFmtId="206" formatCode="#,##0;[Red]#,##0"/>
  </numFmts>
  <fonts count="72">
    <font>
      <sz val="10"/>
      <name val="Arial Cyr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name val="Arial"/>
      <family val="2"/>
    </font>
    <font>
      <sz val="10"/>
      <name val="Arial"/>
      <family val="2"/>
    </font>
    <font>
      <sz val="14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4"/>
      <name val="Arial Cyr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FF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/>
      <top style="thin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>
      <alignment horizontal="left"/>
      <protection/>
    </xf>
    <xf numFmtId="181" fontId="4" fillId="21" borderId="1">
      <alignment/>
      <protection/>
    </xf>
    <xf numFmtId="181" fontId="4" fillId="6" borderId="2">
      <alignment/>
      <protection locked="0"/>
    </xf>
    <xf numFmtId="181" fontId="4" fillId="22" borderId="2">
      <alignment/>
      <protection locked="0"/>
    </xf>
    <xf numFmtId="181" fontId="12" fillId="21" borderId="3">
      <alignment horizontal="right"/>
      <protection/>
    </xf>
    <xf numFmtId="181" fontId="12" fillId="21" borderId="4">
      <alignment horizontal="right"/>
      <protection/>
    </xf>
    <xf numFmtId="181" fontId="12" fillId="21" borderId="5">
      <alignment horizontal="right" wrapText="1"/>
      <protection/>
    </xf>
    <xf numFmtId="0" fontId="3" fillId="23" borderId="0">
      <alignment/>
      <protection/>
    </xf>
    <xf numFmtId="180" fontId="0" fillId="0" borderId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0" fillId="30" borderId="6" applyNumberFormat="0" applyAlignment="0" applyProtection="0"/>
    <xf numFmtId="0" fontId="51" fillId="31" borderId="7" applyNumberFormat="0" applyAlignment="0" applyProtection="0"/>
    <xf numFmtId="0" fontId="52" fillId="31" borderId="6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7" fillId="32" borderId="12" applyNumberFormat="0" applyAlignment="0" applyProtection="0"/>
    <xf numFmtId="0" fontId="58" fillId="0" borderId="0" applyNumberFormat="0" applyFill="0" applyBorder="0" applyAlignment="0" applyProtection="0"/>
    <xf numFmtId="0" fontId="59" fillId="33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0" fillId="34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5" borderId="13" applyNumberFormat="0" applyFont="0" applyAlignment="0" applyProtection="0"/>
    <xf numFmtId="9" fontId="0" fillId="0" borderId="0" applyFont="0" applyFill="0" applyBorder="0" applyAlignment="0" applyProtection="0"/>
    <xf numFmtId="0" fontId="62" fillId="0" borderId="14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64" fillId="36" borderId="0" applyNumberFormat="0" applyBorder="0" applyAlignment="0" applyProtection="0"/>
  </cellStyleXfs>
  <cellXfs count="142">
    <xf numFmtId="0" fontId="0" fillId="0" borderId="0" xfId="0" applyAlignment="1">
      <alignment/>
    </xf>
    <xf numFmtId="0" fontId="7" fillId="0" borderId="0" xfId="46" applyFont="1">
      <alignment/>
      <protection/>
    </xf>
    <xf numFmtId="0" fontId="4" fillId="0" borderId="0" xfId="46" applyFont="1">
      <alignment/>
      <protection/>
    </xf>
    <xf numFmtId="3" fontId="4" fillId="0" borderId="0" xfId="46" applyNumberFormat="1" applyFont="1">
      <alignment/>
      <protection/>
    </xf>
    <xf numFmtId="0" fontId="11" fillId="0" borderId="0" xfId="46" applyFont="1">
      <alignment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3" fillId="0" borderId="0" xfId="46" applyFont="1">
      <alignment/>
      <protection/>
    </xf>
    <xf numFmtId="0" fontId="3" fillId="0" borderId="0" xfId="0" applyFont="1" applyAlignment="1">
      <alignment/>
    </xf>
    <xf numFmtId="0" fontId="14" fillId="37" borderId="0" xfId="0" applyFont="1" applyFill="1" applyAlignment="1">
      <alignment/>
    </xf>
    <xf numFmtId="0" fontId="3" fillId="37" borderId="0" xfId="0" applyFont="1" applyFill="1" applyAlignment="1">
      <alignment/>
    </xf>
    <xf numFmtId="192" fontId="4" fillId="0" borderId="0" xfId="0" applyNumberFormat="1" applyFont="1" applyAlignment="1">
      <alignment/>
    </xf>
    <xf numFmtId="179" fontId="4" fillId="0" borderId="0" xfId="84" applyFont="1" applyAlignment="1">
      <alignment/>
    </xf>
    <xf numFmtId="3" fontId="7" fillId="0" borderId="0" xfId="46" applyNumberFormat="1" applyFont="1">
      <alignment/>
      <protection/>
    </xf>
    <xf numFmtId="0" fontId="8" fillId="0" borderId="0" xfId="46" applyFont="1" applyAlignment="1">
      <alignment/>
      <protection/>
    </xf>
    <xf numFmtId="3" fontId="65" fillId="0" borderId="0" xfId="0" applyNumberFormat="1" applyFont="1" applyAlignment="1">
      <alignment/>
    </xf>
    <xf numFmtId="0" fontId="9" fillId="0" borderId="0" xfId="46" applyFont="1" applyBorder="1">
      <alignment/>
      <protection/>
    </xf>
    <xf numFmtId="3" fontId="9" fillId="0" borderId="0" xfId="46" applyNumberFormat="1" applyFont="1" applyBorder="1" applyAlignment="1">
      <alignment horizontal="center"/>
      <protection/>
    </xf>
    <xf numFmtId="0" fontId="15" fillId="0" borderId="0" xfId="0" applyFont="1" applyAlignment="1">
      <alignment/>
    </xf>
    <xf numFmtId="192" fontId="49" fillId="0" borderId="0" xfId="84" applyNumberFormat="1" applyFont="1" applyBorder="1" applyAlignment="1">
      <alignment wrapText="1"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92" fontId="5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0" fontId="9" fillId="0" borderId="0" xfId="46" applyFont="1">
      <alignment/>
      <protection/>
    </xf>
    <xf numFmtId="49" fontId="16" fillId="0" borderId="0" xfId="0" applyNumberFormat="1" applyFont="1" applyAlignment="1">
      <alignment wrapText="1"/>
    </xf>
    <xf numFmtId="0" fontId="16" fillId="0" borderId="0" xfId="46" applyFont="1">
      <alignment/>
      <protection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1" fontId="66" fillId="0" borderId="0" xfId="84" applyNumberFormat="1" applyFont="1" applyBorder="1" applyAlignment="1">
      <alignment wrapText="1"/>
    </xf>
    <xf numFmtId="3" fontId="67" fillId="0" borderId="0" xfId="0" applyNumberFormat="1" applyFont="1" applyAlignment="1">
      <alignment/>
    </xf>
    <xf numFmtId="192" fontId="66" fillId="0" borderId="0" xfId="84" applyNumberFormat="1" applyFont="1" applyBorder="1" applyAlignment="1">
      <alignment wrapText="1"/>
    </xf>
    <xf numFmtId="3" fontId="7" fillId="0" borderId="0" xfId="46" applyNumberFormat="1" applyFont="1" applyFill="1" applyBorder="1" applyAlignment="1">
      <alignment horizontal="right"/>
      <protection/>
    </xf>
    <xf numFmtId="0" fontId="7" fillId="0" borderId="0" xfId="46" applyFont="1" applyFill="1" applyBorder="1">
      <alignment/>
      <protection/>
    </xf>
    <xf numFmtId="3" fontId="7" fillId="0" borderId="0" xfId="0" applyNumberFormat="1" applyFont="1" applyFill="1" applyBorder="1" applyAlignment="1">
      <alignment horizontal="right" wrapText="1"/>
    </xf>
    <xf numFmtId="0" fontId="17" fillId="0" borderId="0" xfId="0" applyFont="1" applyAlignment="1">
      <alignment vertical="center"/>
    </xf>
    <xf numFmtId="0" fontId="19" fillId="37" borderId="0" xfId="0" applyFont="1" applyFill="1" applyAlignment="1">
      <alignment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92" fontId="19" fillId="0" borderId="0" xfId="0" applyNumberFormat="1" applyFont="1" applyAlignment="1">
      <alignment/>
    </xf>
    <xf numFmtId="192" fontId="20" fillId="0" borderId="0" xfId="0" applyNumberFormat="1" applyFont="1" applyAlignment="1">
      <alignment/>
    </xf>
    <xf numFmtId="192" fontId="19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8" fillId="0" borderId="0" xfId="46" applyFont="1" applyBorder="1" applyAlignment="1">
      <alignment/>
      <protection/>
    </xf>
    <xf numFmtId="43" fontId="19" fillId="0" borderId="0" xfId="0" applyNumberFormat="1" applyFont="1" applyFill="1" applyAlignment="1">
      <alignment/>
    </xf>
    <xf numFmtId="192" fontId="20" fillId="0" borderId="0" xfId="0" applyNumberFormat="1" applyFont="1" applyFill="1" applyAlignment="1">
      <alignment/>
    </xf>
    <xf numFmtId="0" fontId="20" fillId="0" borderId="0" xfId="0" applyFont="1" applyAlignment="1">
      <alignment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right" vertical="center"/>
    </xf>
    <xf numFmtId="4" fontId="19" fillId="0" borderId="0" xfId="0" applyNumberFormat="1" applyFont="1" applyFill="1" applyBorder="1" applyAlignment="1">
      <alignment horizontal="right" vertical="center"/>
    </xf>
    <xf numFmtId="0" fontId="19" fillId="37" borderId="0" xfId="0" applyFont="1" applyFill="1" applyAlignment="1">
      <alignment/>
    </xf>
    <xf numFmtId="4" fontId="19" fillId="0" borderId="0" xfId="0" applyNumberFormat="1" applyFont="1" applyAlignment="1">
      <alignment wrapText="1"/>
    </xf>
    <xf numFmtId="0" fontId="18" fillId="0" borderId="0" xfId="0" applyFont="1" applyFill="1" applyAlignment="1">
      <alignment/>
    </xf>
    <xf numFmtId="49" fontId="19" fillId="0" borderId="0" xfId="0" applyNumberFormat="1" applyFont="1" applyAlignment="1">
      <alignment/>
    </xf>
    <xf numFmtId="1" fontId="68" fillId="0" borderId="0" xfId="84" applyNumberFormat="1" applyFont="1" applyBorder="1" applyAlignment="1">
      <alignment wrapText="1"/>
    </xf>
    <xf numFmtId="3" fontId="69" fillId="0" borderId="0" xfId="0" applyNumberFormat="1" applyFont="1" applyAlignment="1">
      <alignment/>
    </xf>
    <xf numFmtId="0" fontId="8" fillId="0" borderId="0" xfId="46" applyFont="1">
      <alignment/>
      <protection/>
    </xf>
    <xf numFmtId="0" fontId="23" fillId="0" borderId="0" xfId="0" applyFont="1" applyFill="1" applyAlignment="1">
      <alignment/>
    </xf>
    <xf numFmtId="0" fontId="8" fillId="0" borderId="0" xfId="46" applyFont="1" applyBorder="1">
      <alignment/>
      <protection/>
    </xf>
    <xf numFmtId="0" fontId="8" fillId="37" borderId="0" xfId="0" applyFont="1" applyFill="1" applyAlignment="1">
      <alignment/>
    </xf>
    <xf numFmtId="0" fontId="23" fillId="37" borderId="0" xfId="0" applyFont="1" applyFill="1" applyAlignment="1">
      <alignment/>
    </xf>
    <xf numFmtId="0" fontId="8" fillId="37" borderId="0" xfId="0" applyFont="1" applyFill="1" applyBorder="1" applyAlignment="1">
      <alignment/>
    </xf>
    <xf numFmtId="49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" fontId="8" fillId="0" borderId="0" xfId="84" applyNumberFormat="1" applyFont="1" applyBorder="1" applyAlignment="1">
      <alignment wrapText="1"/>
    </xf>
    <xf numFmtId="49" fontId="8" fillId="0" borderId="0" xfId="0" applyNumberFormat="1" applyFont="1" applyAlignment="1">
      <alignment horizontal="center" wrapText="1"/>
    </xf>
    <xf numFmtId="3" fontId="8" fillId="0" borderId="0" xfId="0" applyNumberFormat="1" applyFont="1" applyAlignment="1">
      <alignment horizontal="center" wrapText="1"/>
    </xf>
    <xf numFmtId="0" fontId="8" fillId="37" borderId="0" xfId="0" applyFont="1" applyFill="1" applyAlignment="1">
      <alignment/>
    </xf>
    <xf numFmtId="3" fontId="70" fillId="0" borderId="0" xfId="0" applyNumberFormat="1" applyFont="1" applyAlignment="1">
      <alignment horizontal="center" wrapText="1"/>
    </xf>
    <xf numFmtId="1" fontId="71" fillId="0" borderId="0" xfId="84" applyNumberFormat="1" applyFont="1" applyBorder="1" applyAlignment="1">
      <alignment wrapText="1"/>
    </xf>
    <xf numFmtId="194" fontId="4" fillId="0" borderId="0" xfId="46" applyNumberFormat="1" applyFont="1">
      <alignment/>
      <protection/>
    </xf>
    <xf numFmtId="0" fontId="23" fillId="0" borderId="3" xfId="0" applyFont="1" applyBorder="1" applyAlignment="1">
      <alignment/>
    </xf>
    <xf numFmtId="0" fontId="10" fillId="0" borderId="3" xfId="46" applyFont="1" applyFill="1" applyBorder="1">
      <alignment/>
      <protection/>
    </xf>
    <xf numFmtId="0" fontId="7" fillId="0" borderId="3" xfId="46" applyFont="1" applyFill="1" applyBorder="1">
      <alignment/>
      <protection/>
    </xf>
    <xf numFmtId="194" fontId="10" fillId="0" borderId="3" xfId="84" applyNumberFormat="1" applyFont="1" applyFill="1" applyBorder="1" applyAlignment="1">
      <alignment horizontal="right" wrapText="1"/>
    </xf>
    <xf numFmtId="194" fontId="7" fillId="0" borderId="3" xfId="84" applyNumberFormat="1" applyFont="1" applyFill="1" applyBorder="1" applyAlignment="1">
      <alignment horizontal="right"/>
    </xf>
    <xf numFmtId="194" fontId="7" fillId="0" borderId="3" xfId="84" applyNumberFormat="1" applyFont="1" applyFill="1" applyBorder="1" applyAlignment="1">
      <alignment horizontal="right" wrapText="1"/>
    </xf>
    <xf numFmtId="194" fontId="10" fillId="0" borderId="3" xfId="84" applyNumberFormat="1" applyFont="1" applyFill="1" applyBorder="1" applyAlignment="1">
      <alignment horizontal="right"/>
    </xf>
    <xf numFmtId="194" fontId="8" fillId="0" borderId="3" xfId="84" applyNumberFormat="1" applyFont="1" applyFill="1" applyBorder="1" applyAlignment="1">
      <alignment horizontal="right"/>
    </xf>
    <xf numFmtId="194" fontId="9" fillId="0" borderId="3" xfId="84" applyNumberFormat="1" applyFont="1" applyFill="1" applyBorder="1" applyAlignment="1">
      <alignment horizontal="right"/>
    </xf>
    <xf numFmtId="0" fontId="7" fillId="0" borderId="3" xfId="46" applyFont="1" applyFill="1" applyBorder="1" applyAlignment="1">
      <alignment horizontal="left" vertical="top" wrapText="1"/>
      <protection/>
    </xf>
    <xf numFmtId="0" fontId="7" fillId="0" borderId="3" xfId="0" applyFont="1" applyFill="1" applyBorder="1" applyAlignment="1">
      <alignment wrapText="1"/>
    </xf>
    <xf numFmtId="0" fontId="20" fillId="0" borderId="3" xfId="0" applyFont="1" applyFill="1" applyBorder="1" applyAlignment="1">
      <alignment/>
    </xf>
    <xf numFmtId="0" fontId="10" fillId="0" borderId="3" xfId="0" applyFont="1" applyFill="1" applyBorder="1" applyAlignment="1">
      <alignment wrapText="1"/>
    </xf>
    <xf numFmtId="0" fontId="10" fillId="0" borderId="3" xfId="0" applyFont="1" applyFill="1" applyBorder="1" applyAlignment="1">
      <alignment horizontal="right" wrapText="1"/>
    </xf>
    <xf numFmtId="0" fontId="8" fillId="0" borderId="0" xfId="0" applyFont="1" applyFill="1" applyAlignment="1">
      <alignment/>
    </xf>
    <xf numFmtId="0" fontId="19" fillId="0" borderId="0" xfId="0" applyFont="1" applyBorder="1" applyAlignment="1">
      <alignment vertical="center"/>
    </xf>
    <xf numFmtId="0" fontId="19" fillId="0" borderId="0" xfId="0" applyFont="1" applyFill="1" applyBorder="1" applyAlignment="1">
      <alignment/>
    </xf>
    <xf numFmtId="14" fontId="21" fillId="0" borderId="3" xfId="0" applyNumberFormat="1" applyFont="1" applyFill="1" applyBorder="1" applyAlignment="1">
      <alignment horizontal="center"/>
    </xf>
    <xf numFmtId="14" fontId="22" fillId="0" borderId="3" xfId="0" applyNumberFormat="1" applyFont="1" applyFill="1" applyBorder="1" applyAlignment="1">
      <alignment horizontal="center"/>
    </xf>
    <xf numFmtId="49" fontId="22" fillId="0" borderId="3" xfId="0" applyNumberFormat="1" applyFont="1" applyFill="1" applyBorder="1" applyAlignment="1">
      <alignment/>
    </xf>
    <xf numFmtId="49" fontId="21" fillId="0" borderId="3" xfId="0" applyNumberFormat="1" applyFont="1" applyFill="1" applyBorder="1" applyAlignment="1">
      <alignment/>
    </xf>
    <xf numFmtId="179" fontId="21" fillId="0" borderId="3" xfId="84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49" fontId="21" fillId="0" borderId="3" xfId="0" applyNumberFormat="1" applyFont="1" applyFill="1" applyBorder="1" applyAlignment="1">
      <alignment horizontal="center"/>
    </xf>
    <xf numFmtId="194" fontId="21" fillId="0" borderId="3" xfId="84" applyNumberFormat="1" applyFont="1" applyFill="1" applyBorder="1" applyAlignment="1">
      <alignment horizontal="center"/>
    </xf>
    <xf numFmtId="192" fontId="21" fillId="0" borderId="3" xfId="84" applyNumberFormat="1" applyFont="1" applyFill="1" applyBorder="1" applyAlignment="1">
      <alignment horizontal="center"/>
    </xf>
    <xf numFmtId="194" fontId="19" fillId="0" borderId="3" xfId="84" applyNumberFormat="1" applyFont="1" applyFill="1" applyBorder="1" applyAlignment="1">
      <alignment horizontal="center"/>
    </xf>
    <xf numFmtId="49" fontId="22" fillId="0" borderId="3" xfId="0" applyNumberFormat="1" applyFont="1" applyFill="1" applyBorder="1" applyAlignment="1">
      <alignment horizontal="center"/>
    </xf>
    <xf numFmtId="194" fontId="22" fillId="0" borderId="3" xfId="84" applyNumberFormat="1" applyFont="1" applyFill="1" applyBorder="1" applyAlignment="1">
      <alignment horizontal="center"/>
    </xf>
    <xf numFmtId="192" fontId="22" fillId="0" borderId="3" xfId="84" applyNumberFormat="1" applyFont="1" applyFill="1" applyBorder="1" applyAlignment="1">
      <alignment horizontal="center"/>
    </xf>
    <xf numFmtId="2" fontId="22" fillId="0" borderId="3" xfId="0" applyNumberFormat="1" applyFont="1" applyFill="1" applyBorder="1" applyAlignment="1">
      <alignment horizontal="center"/>
    </xf>
    <xf numFmtId="49" fontId="21" fillId="0" borderId="3" xfId="0" applyNumberFormat="1" applyFont="1" applyFill="1" applyBorder="1" applyAlignment="1">
      <alignment horizontal="left" wrapText="1"/>
    </xf>
    <xf numFmtId="2" fontId="21" fillId="0" borderId="3" xfId="0" applyNumberFormat="1" applyFont="1" applyFill="1" applyBorder="1" applyAlignment="1">
      <alignment horizontal="center"/>
    </xf>
    <xf numFmtId="49" fontId="21" fillId="0" borderId="3" xfId="0" applyNumberFormat="1" applyFont="1" applyFill="1" applyBorder="1" applyAlignment="1">
      <alignment wrapText="1"/>
    </xf>
    <xf numFmtId="49" fontId="21" fillId="0" borderId="3" xfId="0" applyNumberFormat="1" applyFont="1" applyFill="1" applyBorder="1" applyAlignment="1">
      <alignment horizontal="center" wrapText="1"/>
    </xf>
    <xf numFmtId="49" fontId="22" fillId="0" borderId="3" xfId="0" applyNumberFormat="1" applyFont="1" applyFill="1" applyBorder="1" applyAlignment="1">
      <alignment horizontal="left" wrapText="1"/>
    </xf>
    <xf numFmtId="2" fontId="19" fillId="0" borderId="3" xfId="0" applyNumberFormat="1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8" fillId="0" borderId="3" xfId="0" applyFont="1" applyBorder="1" applyAlignment="1">
      <alignment horizontal="center" wrapText="1"/>
    </xf>
    <xf numFmtId="14" fontId="6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wrapText="1"/>
    </xf>
    <xf numFmtId="4" fontId="8" fillId="0" borderId="3" xfId="0" applyNumberFormat="1" applyFont="1" applyFill="1" applyBorder="1" applyAlignment="1">
      <alignment horizontal="right" wrapText="1"/>
    </xf>
    <xf numFmtId="1" fontId="8" fillId="0" borderId="3" xfId="0" applyNumberFormat="1" applyFont="1" applyFill="1" applyBorder="1" applyAlignment="1">
      <alignment horizontal="right" wrapText="1"/>
    </xf>
    <xf numFmtId="0" fontId="8" fillId="0" borderId="3" xfId="0" applyFont="1" applyBorder="1" applyAlignment="1">
      <alignment wrapText="1"/>
    </xf>
    <xf numFmtId="49" fontId="8" fillId="0" borderId="3" xfId="0" applyNumberFormat="1" applyFont="1" applyBorder="1" applyAlignment="1">
      <alignment horizontal="center" wrapText="1"/>
    </xf>
    <xf numFmtId="194" fontId="8" fillId="0" borderId="3" xfId="84" applyNumberFormat="1" applyFont="1" applyBorder="1" applyAlignment="1">
      <alignment horizontal="right" wrapText="1"/>
    </xf>
    <xf numFmtId="179" fontId="8" fillId="0" borderId="3" xfId="84" applyFont="1" applyBorder="1" applyAlignment="1">
      <alignment horizontal="right" wrapText="1"/>
    </xf>
    <xf numFmtId="194" fontId="6" fillId="0" borderId="3" xfId="84" applyNumberFormat="1" applyFont="1" applyBorder="1" applyAlignment="1">
      <alignment horizontal="right" wrapText="1"/>
    </xf>
    <xf numFmtId="49" fontId="6" fillId="0" borderId="3" xfId="0" applyNumberFormat="1" applyFont="1" applyBorder="1" applyAlignment="1">
      <alignment horizontal="center" wrapText="1"/>
    </xf>
    <xf numFmtId="0" fontId="6" fillId="0" borderId="3" xfId="0" applyFont="1" applyFill="1" applyBorder="1" applyAlignment="1">
      <alignment wrapText="1"/>
    </xf>
    <xf numFmtId="49" fontId="6" fillId="0" borderId="3" xfId="0" applyNumberFormat="1" applyFont="1" applyFill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49" fontId="7" fillId="0" borderId="3" xfId="0" applyNumberFormat="1" applyFont="1" applyFill="1" applyBorder="1" applyAlignment="1">
      <alignment horizontal="center" vertical="top" wrapText="1"/>
    </xf>
    <xf numFmtId="0" fontId="7" fillId="0" borderId="3" xfId="46" applyFont="1" applyFill="1" applyBorder="1" applyAlignment="1">
      <alignment horizontal="center" vertical="top"/>
      <protection/>
    </xf>
    <xf numFmtId="0" fontId="8" fillId="0" borderId="3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center" vertical="top"/>
    </xf>
    <xf numFmtId="0" fontId="7" fillId="0" borderId="3" xfId="46" applyFont="1" applyFill="1" applyBorder="1" applyAlignment="1">
      <alignment horizontal="center" vertical="top" wrapText="1"/>
      <protection/>
    </xf>
    <xf numFmtId="194" fontId="7" fillId="0" borderId="3" xfId="84" applyNumberFormat="1" applyFont="1" applyFill="1" applyBorder="1" applyAlignment="1">
      <alignment horizontal="center"/>
    </xf>
  </cellXfs>
  <cellStyles count="75">
    <cellStyle name="Normal" xfId="0"/>
    <cellStyle name="]&#13;&#10;Zoomed=1&#13;&#10;Row=0&#13;&#10;Column=0&#13;&#10;Height=0&#13;&#10;Width=0&#13;&#10;FontName=FoxFont&#13;&#10;FontStyle=0&#13;&#10;FontSize=9&#13;&#10;PrtFontName=FoxPrin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3 2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aBorderCell" xfId="35"/>
    <cellStyle name="aCalculatedCell" xfId="36"/>
    <cellStyle name="aInputCash" xfId="37"/>
    <cellStyle name="aInputCell 2" xfId="38"/>
    <cellStyle name="aSubtotal" xfId="39"/>
    <cellStyle name="aSubtotalCell" xfId="40"/>
    <cellStyle name="aTotalCell" xfId="41"/>
    <cellStyle name="backgr" xfId="42"/>
    <cellStyle name="Comma_~2987945" xfId="43"/>
    <cellStyle name="Normal 3" xfId="44"/>
    <cellStyle name="Normal_Cash Flow Statement" xfId="45"/>
    <cellStyle name="Normal_Собственный капитал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10" xfId="66"/>
    <cellStyle name="Обычный 11" xfId="67"/>
    <cellStyle name="Обычный 2" xfId="68"/>
    <cellStyle name="Обычный 2 2" xfId="69"/>
    <cellStyle name="Обычный 2 3" xfId="70"/>
    <cellStyle name="Обычный 3" xfId="71"/>
    <cellStyle name="Обычный 4" xfId="72"/>
    <cellStyle name="Обычный 5" xfId="73"/>
    <cellStyle name="Обычный 6" xfId="74"/>
    <cellStyle name="Обычный 7" xfId="75"/>
    <cellStyle name="Обычный 8" xfId="76"/>
    <cellStyle name="Обычный 9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Финансовый 2" xfId="86"/>
    <cellStyle name="Финансовый 2 2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90;&#1095;&#1077;&#1090;&#1085;&#1086;&#1089;&#1090;&#1100;\&#1086;&#1090;&#1095;&#1077;&#1090;&#1099;%20&#1046;&#1043;&#1054;&#1050;\&#1048;&#1089;&#1093;&#1086;&#1076;&#1103;&#1097;&#1080;&#1077;\&#1087;&#1072;&#1082;&#1077;&#1090;%20&#1086;&#1090;&#1095;&#1077;&#1090;&#1085;&#1086;&#1089;&#1090;&#1080;\2014\&#1072;&#1087;&#1088;&#1077;&#1083;&#1100;\GRF%20&#1079;&#1072;%20&#1072;&#1087;&#1088;&#1077;&#1083;&#1100;\KZ103_Zhairemskiy%20Gok%20HFM_0414_SUB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 guidance (H)"/>
      <sheetName val="Admin (H)"/>
      <sheetName val="Dic (H)"/>
      <sheetName val="HFM DATA TAB (H)"/>
      <sheetName val="Selections"/>
      <sheetName val="Cover"/>
      <sheetName val="Index"/>
      <sheetName val="List of Companies"/>
      <sheetName val="MVT Descriptions"/>
      <sheetName val="1. Mining"/>
      <sheetName val="2.1 Prod"/>
      <sheetName val="2.2 Sales"/>
      <sheetName val="IC SAL VOL"/>
      <sheetName val="IC SAL REV"/>
      <sheetName val="IC SAL MAR"/>
      <sheetName val="2.3 Materials"/>
      <sheetName val="2.4 UC"/>
      <sheetName val="2.5 Purchases"/>
      <sheetName val="3. IS"/>
      <sheetName val="4. BS"/>
      <sheetName val="5. CF (H)"/>
      <sheetName val="CF Pivot (H)"/>
      <sheetName val="IC IS"/>
      <sheetName val="IC BS"/>
      <sheetName val="IC Loans"/>
      <sheetName val="3.1 Rev"/>
      <sheetName val="3.2 COS"/>
      <sheetName val="3.3 Dist"/>
      <sheetName val="3.4 GA"/>
      <sheetName val="3.5 Exploration"/>
      <sheetName val="3.6 OPIE"/>
      <sheetName val="3.7 FI"/>
      <sheetName val="3.8 FC"/>
      <sheetName val="3.9 Tax"/>
      <sheetName val="3.10 Arrow"/>
      <sheetName val="3.11 Imp"/>
      <sheetName val="4.1 PPE"/>
      <sheetName val="4.2 Intang"/>
      <sheetName val="4.3 INV"/>
      <sheetName val="4.4 FA"/>
      <sheetName val="4.5 LR"/>
      <sheetName val="4.6 DER"/>
      <sheetName val="4.7 RECFIN"/>
      <sheetName val="4.8 OTHNCA"/>
      <sheetName val="4.9 AHFS"/>
      <sheetName val="4.10 STO"/>
      <sheetName val="4.11 CACE"/>
      <sheetName val="5.1 BOR"/>
      <sheetName val="5.2 PRO"/>
      <sheetName val="5.3 DERL"/>
      <sheetName val="5.4 OL"/>
      <sheetName val="5.5 PAYAN"/>
      <sheetName val="5.6 PAY"/>
      <sheetName val="5.7 TAX (H)"/>
      <sheetName val="5.8 OTAX"/>
      <sheetName val="5.10 TaxBal"/>
      <sheetName val="6.0 EQ"/>
      <sheetName val="7.1 Emp"/>
      <sheetName val="7.2 CAPEX"/>
      <sheetName val="7.2.1 Comited_CAPEX"/>
      <sheetName val="7.3 CAPEX Add"/>
      <sheetName val="7.4 CAPEX Spend"/>
      <sheetName val="7.5 CapInt"/>
      <sheetName val="7.7 Planned Repairs"/>
      <sheetName val="8. RP"/>
      <sheetName val="Validations"/>
    </sheetNames>
    <sheetDataSet>
      <sheetData sheetId="1">
        <row r="6">
          <cell r="B6" t="str">
            <v>Select</v>
          </cell>
          <cell r="AA6" t="str">
            <v>Выберите компанию</v>
          </cell>
        </row>
        <row r="7">
          <cell r="B7" t="str">
            <v>AF101</v>
          </cell>
          <cell r="AA7" t="str">
            <v>RP_A100</v>
          </cell>
        </row>
        <row r="8">
          <cell r="B8" t="str">
            <v>AF102</v>
          </cell>
          <cell r="AA8" t="str">
            <v>RP_A101</v>
          </cell>
        </row>
        <row r="9">
          <cell r="B9" t="str">
            <v>AF103</v>
          </cell>
          <cell r="AA9" t="str">
            <v>RP_A102</v>
          </cell>
        </row>
        <row r="10">
          <cell r="B10" t="str">
            <v>AF104</v>
          </cell>
          <cell r="AA10" t="str">
            <v>RP_A103</v>
          </cell>
        </row>
        <row r="11">
          <cell r="B11" t="str">
            <v>AF105</v>
          </cell>
          <cell r="AA11" t="str">
            <v>RP_A104</v>
          </cell>
        </row>
        <row r="12">
          <cell r="B12" t="str">
            <v>AF106</v>
          </cell>
          <cell r="AA12" t="str">
            <v>RP_A105</v>
          </cell>
        </row>
        <row r="13">
          <cell r="B13" t="str">
            <v>AF107</v>
          </cell>
          <cell r="AA13" t="str">
            <v>RP_A106</v>
          </cell>
        </row>
        <row r="14">
          <cell r="B14" t="str">
            <v>AF123</v>
          </cell>
          <cell r="AA14" t="str">
            <v>RP_A107</v>
          </cell>
        </row>
        <row r="15">
          <cell r="B15" t="str">
            <v>AF124</v>
          </cell>
          <cell r="AA15" t="str">
            <v>RP_A108</v>
          </cell>
        </row>
        <row r="16">
          <cell r="B16" t="str">
            <v>AF127</v>
          </cell>
          <cell r="AA16" t="str">
            <v>RP_A109</v>
          </cell>
        </row>
        <row r="17">
          <cell r="B17" t="str">
            <v>AF128</v>
          </cell>
          <cell r="AA17" t="str">
            <v>RP_A110</v>
          </cell>
        </row>
        <row r="18">
          <cell r="B18" t="str">
            <v>AF129</v>
          </cell>
          <cell r="AA18" t="str">
            <v>RP_A111</v>
          </cell>
        </row>
        <row r="19">
          <cell r="B19" t="str">
            <v>AF130</v>
          </cell>
          <cell r="AA19" t="str">
            <v>RP_A112</v>
          </cell>
        </row>
        <row r="20">
          <cell r="B20" t="str">
            <v>AF131</v>
          </cell>
          <cell r="AA20" t="str">
            <v>RP_A113</v>
          </cell>
        </row>
        <row r="21">
          <cell r="B21" t="str">
            <v>AF132</v>
          </cell>
          <cell r="AA21" t="str">
            <v>RP_A114</v>
          </cell>
        </row>
        <row r="22">
          <cell r="B22" t="str">
            <v>AF140</v>
          </cell>
          <cell r="AA22" t="str">
            <v>RP_A115</v>
          </cell>
        </row>
        <row r="23">
          <cell r="B23" t="str">
            <v>AF141</v>
          </cell>
          <cell r="AA23" t="str">
            <v>RP_A116</v>
          </cell>
        </row>
        <row r="24">
          <cell r="B24" t="str">
            <v>AF142</v>
          </cell>
          <cell r="AA24" t="str">
            <v>RP_A117</v>
          </cell>
        </row>
        <row r="25">
          <cell r="B25" t="str">
            <v>AF143</v>
          </cell>
          <cell r="AA25" t="str">
            <v>RP_AF118</v>
          </cell>
        </row>
        <row r="26">
          <cell r="B26" t="str">
            <v>AF144</v>
          </cell>
          <cell r="AA26" t="str">
            <v>RP_AF119</v>
          </cell>
        </row>
        <row r="27">
          <cell r="B27" t="str">
            <v>BR100</v>
          </cell>
          <cell r="AA27" t="str">
            <v>RP_AF121</v>
          </cell>
        </row>
        <row r="28">
          <cell r="B28" t="str">
            <v>BR101</v>
          </cell>
          <cell r="AA28" t="str">
            <v>RP_AF122</v>
          </cell>
        </row>
        <row r="29">
          <cell r="B29" t="str">
            <v>BR102</v>
          </cell>
          <cell r="AA29" t="str">
            <v>RP_AF125</v>
          </cell>
        </row>
        <row r="30">
          <cell r="B30" t="str">
            <v>BR103</v>
          </cell>
          <cell r="AA30" t="str">
            <v>RP_AF126</v>
          </cell>
        </row>
        <row r="31">
          <cell r="B31" t="str">
            <v>BR104</v>
          </cell>
          <cell r="AA31" t="str">
            <v>RP_AF127</v>
          </cell>
        </row>
        <row r="32">
          <cell r="B32" t="str">
            <v>CA100</v>
          </cell>
          <cell r="AA32" t="str">
            <v>RP_AF128</v>
          </cell>
        </row>
        <row r="33">
          <cell r="B33" t="str">
            <v>CD100</v>
          </cell>
          <cell r="AA33" t="str">
            <v>RP_AF129</v>
          </cell>
        </row>
        <row r="34">
          <cell r="B34" t="str">
            <v>CD101</v>
          </cell>
          <cell r="AA34" t="str">
            <v>RP_AF130</v>
          </cell>
        </row>
        <row r="35">
          <cell r="B35" t="str">
            <v>CD102</v>
          </cell>
          <cell r="AA35" t="str">
            <v>RP_AF131</v>
          </cell>
        </row>
        <row r="36">
          <cell r="B36" t="str">
            <v>CD103</v>
          </cell>
          <cell r="AA36" t="str">
            <v>RP_AF133</v>
          </cell>
        </row>
        <row r="37">
          <cell r="B37" t="str">
            <v>CD108</v>
          </cell>
          <cell r="AA37" t="str">
            <v>RP_AF134</v>
          </cell>
        </row>
        <row r="38">
          <cell r="B38" t="str">
            <v>CD112</v>
          </cell>
          <cell r="AA38" t="str">
            <v>RP_AF135</v>
          </cell>
        </row>
        <row r="39">
          <cell r="B39" t="str">
            <v>CH104U</v>
          </cell>
          <cell r="AA39" t="str">
            <v>RP_AF136</v>
          </cell>
        </row>
        <row r="40">
          <cell r="B40" t="str">
            <v>CH105U</v>
          </cell>
          <cell r="AA40" t="str">
            <v>RP_BF100</v>
          </cell>
        </row>
        <row r="41">
          <cell r="B41" t="str">
            <v>CH106U</v>
          </cell>
          <cell r="AA41" t="str">
            <v>RP_BR102</v>
          </cell>
        </row>
        <row r="42">
          <cell r="B42" t="str">
            <v>CH107U</v>
          </cell>
          <cell r="AA42" t="str">
            <v>RP_BR103</v>
          </cell>
        </row>
        <row r="43">
          <cell r="B43" t="str">
            <v>CH123</v>
          </cell>
          <cell r="AA43" t="str">
            <v>RP_BR104</v>
          </cell>
        </row>
        <row r="44">
          <cell r="B44" t="str">
            <v>CH123U</v>
          </cell>
          <cell r="AA44" t="str">
            <v>RP_BR105</v>
          </cell>
        </row>
        <row r="45">
          <cell r="B45" t="str">
            <v>CH142</v>
          </cell>
          <cell r="AA45" t="str">
            <v>RP_BS10</v>
          </cell>
        </row>
        <row r="46">
          <cell r="B46" t="str">
            <v>CH143</v>
          </cell>
          <cell r="AA46" t="str">
            <v>RP_CH100</v>
          </cell>
        </row>
        <row r="47">
          <cell r="B47" t="str">
            <v>CH145</v>
          </cell>
          <cell r="AA47" t="str">
            <v>RP_CH103</v>
          </cell>
        </row>
        <row r="48">
          <cell r="B48" t="str">
            <v>CN101</v>
          </cell>
          <cell r="AA48" t="str">
            <v>RP_CH111</v>
          </cell>
        </row>
        <row r="49">
          <cell r="B49" t="str">
            <v>GB104</v>
          </cell>
          <cell r="AA49" t="str">
            <v>RP_CH126</v>
          </cell>
        </row>
        <row r="50">
          <cell r="B50" t="str">
            <v>GB105</v>
          </cell>
          <cell r="AA50" t="str">
            <v>RP_CH143</v>
          </cell>
        </row>
        <row r="51">
          <cell r="B51" t="str">
            <v>GB106</v>
          </cell>
          <cell r="AA51" t="str">
            <v>RP_CH150</v>
          </cell>
        </row>
        <row r="52">
          <cell r="B52" t="str">
            <v>GB108</v>
          </cell>
          <cell r="AA52" t="str">
            <v>RP_CH151</v>
          </cell>
        </row>
        <row r="53">
          <cell r="B53" t="str">
            <v>GB109</v>
          </cell>
          <cell r="AA53" t="str">
            <v>RP_CH152</v>
          </cell>
        </row>
        <row r="54">
          <cell r="B54" t="str">
            <v>GB110</v>
          </cell>
          <cell r="AA54" t="str">
            <v>RP_CN101</v>
          </cell>
        </row>
        <row r="55">
          <cell r="B55" t="str">
            <v>GB111</v>
          </cell>
          <cell r="AA55" t="str">
            <v>RP_CN102</v>
          </cell>
        </row>
        <row r="56">
          <cell r="B56" t="str">
            <v>GB112</v>
          </cell>
          <cell r="AA56" t="str">
            <v>RP_CN103</v>
          </cell>
        </row>
        <row r="57">
          <cell r="B57" t="str">
            <v>GB113</v>
          </cell>
          <cell r="AA57" t="str">
            <v>RP_DE100</v>
          </cell>
        </row>
        <row r="58">
          <cell r="B58" t="str">
            <v>GB115</v>
          </cell>
          <cell r="AA58" t="str">
            <v>RP_DE101</v>
          </cell>
        </row>
        <row r="59">
          <cell r="B59" t="str">
            <v>GB198</v>
          </cell>
          <cell r="AA59" t="str">
            <v>RP_DE102</v>
          </cell>
        </row>
        <row r="60">
          <cell r="B60" t="str">
            <v>GB199</v>
          </cell>
          <cell r="AA60" t="str">
            <v>RP_FS003</v>
          </cell>
        </row>
        <row r="61">
          <cell r="B61" t="str">
            <v>GB201</v>
          </cell>
          <cell r="AA61" t="str">
            <v>RP_FS004</v>
          </cell>
        </row>
        <row r="62">
          <cell r="B62" t="str">
            <v>GB207</v>
          </cell>
          <cell r="AA62" t="str">
            <v>RP_FS005</v>
          </cell>
        </row>
        <row r="63">
          <cell r="B63" t="str">
            <v>GN100</v>
          </cell>
          <cell r="AA63" t="str">
            <v>RP_FS006</v>
          </cell>
        </row>
        <row r="64">
          <cell r="B64" t="str">
            <v>IE100</v>
          </cell>
          <cell r="AA64" t="str">
            <v>RP_FS007</v>
          </cell>
        </row>
        <row r="65">
          <cell r="B65" t="str">
            <v>KE100</v>
          </cell>
          <cell r="AA65" t="str">
            <v>RP_FS008</v>
          </cell>
        </row>
        <row r="66">
          <cell r="B66" t="str">
            <v>KZ101</v>
          </cell>
          <cell r="AA66" t="str">
            <v>RP_FS009</v>
          </cell>
        </row>
        <row r="67">
          <cell r="B67" t="str">
            <v>KZ102</v>
          </cell>
          <cell r="AA67" t="str">
            <v>RP_FS010</v>
          </cell>
        </row>
        <row r="68">
          <cell r="B68" t="str">
            <v>KZ103</v>
          </cell>
          <cell r="AA68" t="str">
            <v>RP_FS011</v>
          </cell>
        </row>
        <row r="69">
          <cell r="B69" t="str">
            <v>KZ104</v>
          </cell>
          <cell r="AA69" t="str">
            <v>RP_FS012</v>
          </cell>
        </row>
        <row r="70">
          <cell r="B70" t="str">
            <v>KZ105</v>
          </cell>
          <cell r="AA70" t="str">
            <v>RP_FS013</v>
          </cell>
        </row>
        <row r="71">
          <cell r="B71" t="str">
            <v>KZ107</v>
          </cell>
          <cell r="AA71" t="str">
            <v>RP_FS014</v>
          </cell>
        </row>
        <row r="72">
          <cell r="B72" t="str">
            <v>KZ108</v>
          </cell>
          <cell r="AA72" t="str">
            <v>RP_FS015</v>
          </cell>
        </row>
        <row r="73">
          <cell r="B73" t="str">
            <v>KZ108_Assoc</v>
          </cell>
          <cell r="AA73" t="str">
            <v>RP_FS016</v>
          </cell>
        </row>
        <row r="74">
          <cell r="B74" t="str">
            <v>KZ115</v>
          </cell>
          <cell r="AA74" t="str">
            <v>RP_G100</v>
          </cell>
        </row>
        <row r="75">
          <cell r="B75" t="str">
            <v>KZ116</v>
          </cell>
          <cell r="AA75" t="str">
            <v>RP_G101</v>
          </cell>
        </row>
        <row r="76">
          <cell r="B76" t="str">
            <v>KZ117</v>
          </cell>
          <cell r="AA76" t="str">
            <v>RP_G102</v>
          </cell>
        </row>
        <row r="77">
          <cell r="B77" t="str">
            <v>KZ121</v>
          </cell>
          <cell r="AA77" t="str">
            <v>RP_I100</v>
          </cell>
        </row>
        <row r="78">
          <cell r="B78" t="str">
            <v>KZ122</v>
          </cell>
          <cell r="AA78" t="str">
            <v>RP_K63</v>
          </cell>
        </row>
        <row r="79">
          <cell r="B79" t="str">
            <v>KZ128</v>
          </cell>
          <cell r="AA79" t="str">
            <v>RP_KG183</v>
          </cell>
        </row>
        <row r="80">
          <cell r="B80" t="str">
            <v>KZ130</v>
          </cell>
          <cell r="AA80" t="str">
            <v>RP_KG184</v>
          </cell>
        </row>
        <row r="81">
          <cell r="B81" t="str">
            <v>KZ134</v>
          </cell>
          <cell r="AA81" t="str">
            <v>RP_KG185</v>
          </cell>
        </row>
        <row r="82">
          <cell r="B82" t="str">
            <v>KZ136</v>
          </cell>
          <cell r="AA82" t="str">
            <v>RP_KG186</v>
          </cell>
        </row>
        <row r="83">
          <cell r="B83" t="str">
            <v>KZ137</v>
          </cell>
          <cell r="AA83" t="str">
            <v>RP_KG187</v>
          </cell>
        </row>
        <row r="84">
          <cell r="B84" t="str">
            <v>KZ138</v>
          </cell>
          <cell r="AA84" t="str">
            <v>RP_KZ011</v>
          </cell>
        </row>
        <row r="85">
          <cell r="B85" t="str">
            <v>KZ149</v>
          </cell>
          <cell r="AA85" t="str">
            <v>RP_KZ026</v>
          </cell>
        </row>
        <row r="86">
          <cell r="B86" t="str">
            <v>KZ199</v>
          </cell>
          <cell r="AA86" t="str">
            <v>RP_KZ028</v>
          </cell>
        </row>
        <row r="87">
          <cell r="B87" t="str">
            <v>KZ200</v>
          </cell>
          <cell r="AA87" t="str">
            <v>RP_KZ029</v>
          </cell>
        </row>
        <row r="88">
          <cell r="B88" t="str">
            <v>KZ202</v>
          </cell>
          <cell r="AA88" t="str">
            <v>RP_KZ067</v>
          </cell>
        </row>
        <row r="89">
          <cell r="B89" t="str">
            <v>KZ203</v>
          </cell>
          <cell r="AA89" t="str">
            <v>RP_KZ070</v>
          </cell>
        </row>
        <row r="90">
          <cell r="B90" t="str">
            <v>KZ204</v>
          </cell>
          <cell r="AA90" t="str">
            <v>RP_KZ100</v>
          </cell>
        </row>
        <row r="91">
          <cell r="B91" t="str">
            <v>KZ210</v>
          </cell>
          <cell r="AA91" t="str">
            <v>RP_KZ106</v>
          </cell>
        </row>
        <row r="92">
          <cell r="B92" t="str">
            <v>KZ273</v>
          </cell>
          <cell r="AA92" t="str">
            <v>RP_KZ109</v>
          </cell>
        </row>
        <row r="93">
          <cell r="B93" t="str">
            <v>KZ286</v>
          </cell>
          <cell r="AA93" t="str">
            <v>RP_KZ110</v>
          </cell>
        </row>
        <row r="94">
          <cell r="B94" t="str">
            <v>KZ289</v>
          </cell>
          <cell r="AA94" t="str">
            <v>RP_KZ111</v>
          </cell>
        </row>
        <row r="95">
          <cell r="B95" t="str">
            <v>KZ313</v>
          </cell>
          <cell r="AA95" t="str">
            <v>RP_KZ113</v>
          </cell>
        </row>
        <row r="96">
          <cell r="B96" t="str">
            <v>KZ314</v>
          </cell>
          <cell r="AA96" t="str">
            <v>RP_KZ114</v>
          </cell>
        </row>
        <row r="97">
          <cell r="B97" t="str">
            <v>KZ316</v>
          </cell>
          <cell r="AA97" t="str">
            <v>RP_KZ123</v>
          </cell>
        </row>
        <row r="98">
          <cell r="B98" t="str">
            <v>LU300</v>
          </cell>
          <cell r="AA98" t="str">
            <v>RP_KZ129</v>
          </cell>
        </row>
        <row r="99">
          <cell r="B99" t="str">
            <v>ML101</v>
          </cell>
          <cell r="AA99" t="str">
            <v>RP_KZ139</v>
          </cell>
        </row>
        <row r="100">
          <cell r="B100" t="str">
            <v>ML102</v>
          </cell>
          <cell r="AA100" t="str">
            <v>RP_KZ140</v>
          </cell>
        </row>
        <row r="101">
          <cell r="B101" t="str">
            <v>MN100</v>
          </cell>
          <cell r="AA101" t="str">
            <v>RP_KZ142</v>
          </cell>
        </row>
        <row r="102">
          <cell r="B102" t="str">
            <v>MU100</v>
          </cell>
          <cell r="AA102" t="str">
            <v>RP_KZ143</v>
          </cell>
        </row>
        <row r="103">
          <cell r="B103" t="str">
            <v>MU101</v>
          </cell>
          <cell r="AA103" t="str">
            <v>RP_KZ150</v>
          </cell>
        </row>
        <row r="104">
          <cell r="B104" t="str">
            <v>MU103</v>
          </cell>
          <cell r="AA104" t="str">
            <v>RP_KZ151</v>
          </cell>
        </row>
        <row r="105">
          <cell r="B105" t="str">
            <v>MU104</v>
          </cell>
          <cell r="AA105" t="str">
            <v>RP_KZ159</v>
          </cell>
        </row>
        <row r="106">
          <cell r="B106" t="str">
            <v>MZ101</v>
          </cell>
          <cell r="AA106" t="str">
            <v>RP_KZ162</v>
          </cell>
        </row>
        <row r="107">
          <cell r="B107" t="str">
            <v>MZ103</v>
          </cell>
          <cell r="AA107" t="str">
            <v>RP_KZ163</v>
          </cell>
        </row>
        <row r="108">
          <cell r="B108" t="str">
            <v>MZ104</v>
          </cell>
          <cell r="AA108" t="str">
            <v>RP_KZ164</v>
          </cell>
        </row>
        <row r="109">
          <cell r="B109" t="str">
            <v>MZ105</v>
          </cell>
          <cell r="AA109" t="str">
            <v>RP_KZ165</v>
          </cell>
        </row>
        <row r="110">
          <cell r="B110" t="str">
            <v>MZ106</v>
          </cell>
          <cell r="AA110" t="str">
            <v>RP_KZ173</v>
          </cell>
        </row>
        <row r="111">
          <cell r="B111" t="str">
            <v>MZ107</v>
          </cell>
          <cell r="AA111" t="str">
            <v>RP_KZ174</v>
          </cell>
        </row>
        <row r="112">
          <cell r="B112" t="str">
            <v>MZ108</v>
          </cell>
          <cell r="AA112" t="str">
            <v>RP_KZ175</v>
          </cell>
        </row>
        <row r="113">
          <cell r="B113" t="str">
            <v>MW100</v>
          </cell>
          <cell r="AA113" t="str">
            <v>RP_KZ178</v>
          </cell>
        </row>
        <row r="114">
          <cell r="B114" t="str">
            <v>MW101</v>
          </cell>
          <cell r="AA114" t="str">
            <v>RP_KZ179</v>
          </cell>
        </row>
        <row r="115">
          <cell r="B115" t="str">
            <v>MW102</v>
          </cell>
          <cell r="AA115" t="str">
            <v>RP_KZ181</v>
          </cell>
        </row>
        <row r="116">
          <cell r="B116" t="str">
            <v>NA100</v>
          </cell>
          <cell r="AA116" t="str">
            <v>RP_KZ182</v>
          </cell>
        </row>
        <row r="117">
          <cell r="B117" t="str">
            <v>NA101</v>
          </cell>
          <cell r="AA117" t="str">
            <v>RP_KZ250</v>
          </cell>
        </row>
        <row r="118">
          <cell r="B118" t="str">
            <v>NA102</v>
          </cell>
          <cell r="AA118" t="str">
            <v>RP_KZ251</v>
          </cell>
        </row>
        <row r="119">
          <cell r="B119" t="str">
            <v>NL105A</v>
          </cell>
          <cell r="AA119" t="str">
            <v>RP_KZ252</v>
          </cell>
        </row>
        <row r="120">
          <cell r="B120" t="str">
            <v>NL105U</v>
          </cell>
          <cell r="AA120" t="str">
            <v>RP_KZ253</v>
          </cell>
        </row>
        <row r="121">
          <cell r="B121" t="str">
            <v>NL110</v>
          </cell>
          <cell r="AA121" t="str">
            <v>RP_KZ254</v>
          </cell>
        </row>
        <row r="122">
          <cell r="B122" t="str">
            <v>NL115</v>
          </cell>
          <cell r="AA122" t="str">
            <v>RP_KZ255</v>
          </cell>
        </row>
        <row r="123">
          <cell r="B123" t="str">
            <v>NL116</v>
          </cell>
          <cell r="AA123" t="str">
            <v>RP_KZ256</v>
          </cell>
        </row>
        <row r="124">
          <cell r="B124" t="str">
            <v>NL117</v>
          </cell>
          <cell r="AA124" t="str">
            <v>RP_KZ257</v>
          </cell>
        </row>
        <row r="125">
          <cell r="B125" t="str">
            <v>NL118</v>
          </cell>
          <cell r="AA125" t="str">
            <v>RP_KZ258</v>
          </cell>
        </row>
        <row r="126">
          <cell r="B126" t="str">
            <v>NL199U</v>
          </cell>
          <cell r="AA126" t="str">
            <v>RP_KZ259</v>
          </cell>
        </row>
        <row r="127">
          <cell r="B127" t="str">
            <v>NL200</v>
          </cell>
          <cell r="AA127" t="str">
            <v>RP_KZ260</v>
          </cell>
        </row>
        <row r="128">
          <cell r="B128" t="str">
            <v>NL201</v>
          </cell>
          <cell r="AA128" t="str">
            <v>RP_KZ261</v>
          </cell>
        </row>
        <row r="129">
          <cell r="B129" t="str">
            <v>NL300</v>
          </cell>
          <cell r="AA129" t="str">
            <v>RP_KZ262</v>
          </cell>
        </row>
        <row r="130">
          <cell r="B130" t="str">
            <v>RU106</v>
          </cell>
          <cell r="AA130" t="str">
            <v>RP_KZ264</v>
          </cell>
        </row>
        <row r="131">
          <cell r="B131" t="str">
            <v>RU107A</v>
          </cell>
          <cell r="AA131" t="str">
            <v>RP_KZ271</v>
          </cell>
        </row>
        <row r="132">
          <cell r="B132" t="str">
            <v>RU107B</v>
          </cell>
          <cell r="AA132" t="str">
            <v>RP_KZ272</v>
          </cell>
        </row>
        <row r="133">
          <cell r="B133" t="str">
            <v>RU107C</v>
          </cell>
          <cell r="AA133" t="str">
            <v>RP_KZ274</v>
          </cell>
        </row>
        <row r="134">
          <cell r="B134" t="str">
            <v>RU107D</v>
          </cell>
          <cell r="AA134" t="str">
            <v>RP_KZ275</v>
          </cell>
        </row>
        <row r="135">
          <cell r="B135" t="str">
            <v>RU108</v>
          </cell>
          <cell r="AA135" t="str">
            <v>RP_KZ276</v>
          </cell>
        </row>
        <row r="136">
          <cell r="B136" t="str">
            <v>RU109</v>
          </cell>
          <cell r="AA136" t="str">
            <v>RP_KZ278</v>
          </cell>
        </row>
        <row r="137">
          <cell r="B137" t="str">
            <v>RU110</v>
          </cell>
          <cell r="AA137" t="str">
            <v>RP_KZ279</v>
          </cell>
        </row>
        <row r="138">
          <cell r="B138" t="str">
            <v>RU110A</v>
          </cell>
          <cell r="AA138" t="str">
            <v>RP_KZ280</v>
          </cell>
        </row>
        <row r="139">
          <cell r="B139" t="str">
            <v>RU110B</v>
          </cell>
          <cell r="AA139" t="str">
            <v>RP_KZ281</v>
          </cell>
        </row>
        <row r="140">
          <cell r="B140" t="str">
            <v>RU110C</v>
          </cell>
          <cell r="AA140" t="str">
            <v>RP_KZ282</v>
          </cell>
        </row>
        <row r="141">
          <cell r="B141" t="str">
            <v>RU110D</v>
          </cell>
          <cell r="AA141" t="str">
            <v>RP_KZ283</v>
          </cell>
        </row>
        <row r="142">
          <cell r="B142" t="str">
            <v>SA100</v>
          </cell>
          <cell r="AA142" t="str">
            <v>RP_KZ284</v>
          </cell>
        </row>
        <row r="143">
          <cell r="B143" t="str">
            <v>SC100</v>
          </cell>
          <cell r="AA143" t="str">
            <v>RP_KZ285</v>
          </cell>
        </row>
        <row r="144">
          <cell r="B144" t="str">
            <v>VG101</v>
          </cell>
          <cell r="AA144" t="str">
            <v>RP_KZ286</v>
          </cell>
        </row>
        <row r="145">
          <cell r="B145" t="str">
            <v>VG104</v>
          </cell>
          <cell r="AA145" t="str">
            <v>RP_KZ287</v>
          </cell>
        </row>
        <row r="146">
          <cell r="B146" t="str">
            <v>VG105</v>
          </cell>
          <cell r="AA146" t="str">
            <v>RP_KZ288</v>
          </cell>
        </row>
        <row r="147">
          <cell r="B147" t="str">
            <v>VG100</v>
          </cell>
          <cell r="AA147" t="str">
            <v>RP_KZ289</v>
          </cell>
        </row>
        <row r="148">
          <cell r="B148" t="str">
            <v>VG106</v>
          </cell>
          <cell r="AA148" t="str">
            <v>RP_KZ290</v>
          </cell>
        </row>
        <row r="149">
          <cell r="B149" t="str">
            <v>VG120</v>
          </cell>
          <cell r="AA149" t="str">
            <v>RP_KZ291</v>
          </cell>
        </row>
        <row r="150">
          <cell r="B150" t="str">
            <v>VG121</v>
          </cell>
          <cell r="AA150" t="str">
            <v>RP_KZ294</v>
          </cell>
        </row>
        <row r="151">
          <cell r="B151" t="str">
            <v>ZA101</v>
          </cell>
          <cell r="AA151" t="str">
            <v>RP_L106</v>
          </cell>
        </row>
        <row r="152">
          <cell r="B152" t="str">
            <v>ZA102</v>
          </cell>
          <cell r="AA152" t="str">
            <v>RP_LU100</v>
          </cell>
        </row>
        <row r="153">
          <cell r="B153" t="str">
            <v>ZA103</v>
          </cell>
          <cell r="AA153" t="str">
            <v>RP_LU108</v>
          </cell>
        </row>
        <row r="154">
          <cell r="B154" t="str">
            <v>ZA104</v>
          </cell>
          <cell r="AA154" t="str">
            <v>RP_LU109</v>
          </cell>
        </row>
        <row r="155">
          <cell r="B155" t="str">
            <v>ZA106</v>
          </cell>
          <cell r="AA155" t="str">
            <v>RP_MAC</v>
          </cell>
        </row>
        <row r="156">
          <cell r="B156" t="str">
            <v>ZA107</v>
          </cell>
          <cell r="AA156" t="str">
            <v>RP_M100</v>
          </cell>
        </row>
        <row r="157">
          <cell r="B157" t="str">
            <v>ZA108</v>
          </cell>
          <cell r="AA157" t="str">
            <v>RP_NA102</v>
          </cell>
        </row>
        <row r="158">
          <cell r="B158" t="str">
            <v>ZA109</v>
          </cell>
          <cell r="AA158" t="str">
            <v>RP_NL109</v>
          </cell>
        </row>
        <row r="159">
          <cell r="B159" t="str">
            <v>ZA110</v>
          </cell>
          <cell r="AA159" t="str">
            <v>RP_NL112</v>
          </cell>
        </row>
        <row r="160">
          <cell r="B160" t="str">
            <v>ZA111</v>
          </cell>
          <cell r="AA160" t="str">
            <v>RP_NL118</v>
          </cell>
        </row>
        <row r="161">
          <cell r="B161" t="str">
            <v>ZA116</v>
          </cell>
          <cell r="AA161" t="str">
            <v>RP_NL120</v>
          </cell>
        </row>
        <row r="162">
          <cell r="B162" t="str">
            <v>ZA114</v>
          </cell>
          <cell r="AA162" t="str">
            <v>RP_NL130</v>
          </cell>
        </row>
        <row r="163">
          <cell r="B163" t="str">
            <v>ZA117</v>
          </cell>
          <cell r="AA163" t="str">
            <v>RP_NL250</v>
          </cell>
        </row>
        <row r="164">
          <cell r="B164" t="str">
            <v>ZA119</v>
          </cell>
          <cell r="AA164" t="str">
            <v>RP_NL251</v>
          </cell>
        </row>
        <row r="165">
          <cell r="B165" t="str">
            <v>ZM100</v>
          </cell>
          <cell r="AA165" t="str">
            <v>RP_NL253</v>
          </cell>
        </row>
        <row r="166">
          <cell r="B166" t="str">
            <v>ZM101</v>
          </cell>
          <cell r="AA166" t="str">
            <v>RP_NL254</v>
          </cell>
        </row>
        <row r="167">
          <cell r="B167" t="str">
            <v>ZM102</v>
          </cell>
          <cell r="AA167" t="str">
            <v>RP_NL255</v>
          </cell>
        </row>
        <row r="168">
          <cell r="B168" t="str">
            <v>ZM103</v>
          </cell>
          <cell r="AA168" t="str">
            <v>RP_NL257</v>
          </cell>
        </row>
        <row r="169">
          <cell r="B169" t="str">
            <v>ZM104</v>
          </cell>
          <cell r="AA169" t="str">
            <v>RP_NL258</v>
          </cell>
        </row>
        <row r="170">
          <cell r="B170" t="str">
            <v>ZM200</v>
          </cell>
          <cell r="AA170" t="str">
            <v>RP_NL259</v>
          </cell>
        </row>
        <row r="171">
          <cell r="B171" t="str">
            <v>ZM201</v>
          </cell>
          <cell r="AA171" t="str">
            <v>RP_NL260</v>
          </cell>
        </row>
        <row r="172">
          <cell r="B172" t="str">
            <v>ZW100</v>
          </cell>
          <cell r="AA172" t="str">
            <v>RP_NL261</v>
          </cell>
        </row>
        <row r="173">
          <cell r="B173" t="str">
            <v>ZW101</v>
          </cell>
          <cell r="AA173" t="str">
            <v>RP_NL262</v>
          </cell>
        </row>
        <row r="174">
          <cell r="B174" t="str">
            <v>ZW102</v>
          </cell>
          <cell r="AA174" t="str">
            <v>RP_OT001</v>
          </cell>
        </row>
        <row r="175">
          <cell r="B175" t="str">
            <v>ZW103</v>
          </cell>
          <cell r="AA175" t="str">
            <v>RP_OT002</v>
          </cell>
        </row>
        <row r="176">
          <cell r="B176" t="str">
            <v>ZW104</v>
          </cell>
          <cell r="AA176" t="str">
            <v>RP_OT003</v>
          </cell>
        </row>
        <row r="177">
          <cell r="B177" t="str">
            <v>ZW105</v>
          </cell>
          <cell r="AA177" t="str">
            <v>RP_RU025</v>
          </cell>
        </row>
        <row r="178">
          <cell r="B178" t="str">
            <v>ZW106</v>
          </cell>
          <cell r="AA178" t="str">
            <v>RP_RU100</v>
          </cell>
        </row>
        <row r="179">
          <cell r="AA179" t="str">
            <v>RP_RU101</v>
          </cell>
        </row>
        <row r="180">
          <cell r="AA180" t="str">
            <v>RP_RU102</v>
          </cell>
        </row>
        <row r="181">
          <cell r="AA181" t="str">
            <v>RP_RU104</v>
          </cell>
        </row>
        <row r="182">
          <cell r="AA182" t="str">
            <v>RP_RU111</v>
          </cell>
        </row>
        <row r="183">
          <cell r="AA183" t="str">
            <v>RP_RU251</v>
          </cell>
        </row>
        <row r="184">
          <cell r="AA184" t="str">
            <v>RP_RU252</v>
          </cell>
        </row>
        <row r="185">
          <cell r="AA185" t="str">
            <v>RP_RU253</v>
          </cell>
        </row>
        <row r="186">
          <cell r="AA186" t="str">
            <v>RP_S100</v>
          </cell>
        </row>
        <row r="187">
          <cell r="B187" t="str">
            <v>AF121</v>
          </cell>
          <cell r="AA187" t="str">
            <v>RP_S101</v>
          </cell>
        </row>
        <row r="188">
          <cell r="B188" t="str">
            <v>BF100</v>
          </cell>
          <cell r="AA188" t="str">
            <v>RP_S102</v>
          </cell>
        </row>
        <row r="189">
          <cell r="B189" t="str">
            <v>CN102_JV</v>
          </cell>
          <cell r="AA189" t="str">
            <v>RP_S201</v>
          </cell>
        </row>
        <row r="190">
          <cell r="AA190" t="str">
            <v>RP_S203</v>
          </cell>
        </row>
        <row r="191">
          <cell r="AA191" t="str">
            <v>RP_S204</v>
          </cell>
        </row>
        <row r="192">
          <cell r="AA192" t="str">
            <v>RP_S205</v>
          </cell>
        </row>
        <row r="193">
          <cell r="AA193" t="str">
            <v>RP_SA201 </v>
          </cell>
        </row>
        <row r="194">
          <cell r="AA194" t="str">
            <v>RP_ZM101</v>
          </cell>
        </row>
        <row r="195">
          <cell r="AA195" t="str">
            <v>RP_WL001</v>
          </cell>
        </row>
        <row r="196">
          <cell r="AA196" t="str">
            <v>RP_WL002</v>
          </cell>
        </row>
        <row r="197">
          <cell r="AA197" t="str">
            <v>RP_GC001</v>
          </cell>
        </row>
        <row r="198">
          <cell r="AA198" t="str">
            <v>RP_MS001</v>
          </cell>
        </row>
        <row r="199">
          <cell r="AA199" t="str">
            <v>RP_GR001</v>
          </cell>
        </row>
        <row r="200">
          <cell r="AA200" t="str">
            <v>RP_LX001</v>
          </cell>
        </row>
        <row r="201">
          <cell r="AA201" t="str">
            <v>RP_UK001</v>
          </cell>
        </row>
        <row r="202">
          <cell r="AA202" t="str">
            <v>RP_BV001</v>
          </cell>
        </row>
        <row r="208">
          <cell r="AA208" t="str">
            <v>&lt;END&gt;</v>
          </cell>
        </row>
      </sheetData>
      <sheetData sheetId="2">
        <row r="1080">
          <cell r="B1080" t="str">
            <v>Select</v>
          </cell>
          <cell r="C1080" t="str">
            <v>Выберите компанию</v>
          </cell>
        </row>
        <row r="1145">
          <cell r="A1145" t="str">
            <v>Ошибка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zoomScale="74" zoomScaleNormal="74" zoomScalePageLayoutView="0" workbookViewId="0" topLeftCell="A7">
      <selection activeCell="F23" sqref="F23"/>
    </sheetView>
  </sheetViews>
  <sheetFormatPr defaultColWidth="11.375" defaultRowHeight="12.75"/>
  <cols>
    <col min="1" max="1" width="64.00390625" style="6" customWidth="1"/>
    <col min="2" max="2" width="9.375" style="6" customWidth="1"/>
    <col min="3" max="3" width="20.375" style="6" bestFit="1" customWidth="1"/>
    <col min="4" max="4" width="20.625" style="6" customWidth="1"/>
    <col min="5" max="5" width="16.75390625" style="5" bestFit="1" customWidth="1"/>
    <col min="6" max="6" width="18.25390625" style="5" bestFit="1" customWidth="1"/>
    <col min="7" max="7" width="16.125" style="5" customWidth="1"/>
    <col min="8" max="16384" width="11.375" style="5" customWidth="1"/>
  </cols>
  <sheetData>
    <row r="1" spans="1:5" ht="18.75">
      <c r="A1" s="55" t="s">
        <v>55</v>
      </c>
      <c r="B1" s="45"/>
      <c r="C1" s="45"/>
      <c r="D1" s="45"/>
      <c r="E1" s="46"/>
    </row>
    <row r="2" spans="1:5" ht="18.75">
      <c r="A2" s="135" t="s">
        <v>56</v>
      </c>
      <c r="B2" s="61"/>
      <c r="C2" s="61"/>
      <c r="D2" s="61"/>
      <c r="E2" s="46"/>
    </row>
    <row r="3" spans="1:5" ht="18.75">
      <c r="A3" s="135" t="s">
        <v>95</v>
      </c>
      <c r="B3" s="61"/>
      <c r="C3" s="61"/>
      <c r="D3" s="61"/>
      <c r="E3" s="46"/>
    </row>
    <row r="4" spans="1:5" ht="18.75">
      <c r="A4" s="91" t="s">
        <v>0</v>
      </c>
      <c r="B4" s="97" t="s">
        <v>1</v>
      </c>
      <c r="C4" s="98">
        <v>44286</v>
      </c>
      <c r="D4" s="98">
        <v>44196</v>
      </c>
      <c r="E4" s="46"/>
    </row>
    <row r="5" spans="1:5" ht="18.75">
      <c r="A5" s="99" t="s">
        <v>2</v>
      </c>
      <c r="B5" s="100"/>
      <c r="C5" s="101"/>
      <c r="D5" s="102"/>
      <c r="E5" s="46"/>
    </row>
    <row r="6" spans="1:5" ht="18.75">
      <c r="A6" s="100" t="s">
        <v>34</v>
      </c>
      <c r="B6" s="100"/>
      <c r="C6" s="101"/>
      <c r="D6" s="102"/>
      <c r="E6" s="46"/>
    </row>
    <row r="7" spans="1:5" ht="18.75">
      <c r="A7" s="100" t="s">
        <v>84</v>
      </c>
      <c r="B7" s="103" t="s">
        <v>33</v>
      </c>
      <c r="C7" s="104">
        <v>4427420</v>
      </c>
      <c r="D7" s="105">
        <v>4383481</v>
      </c>
      <c r="E7" s="53"/>
    </row>
    <row r="8" spans="1:5" ht="18.75">
      <c r="A8" s="100" t="s">
        <v>61</v>
      </c>
      <c r="B8" s="103" t="s">
        <v>33</v>
      </c>
      <c r="C8" s="104">
        <v>366920</v>
      </c>
      <c r="D8" s="105">
        <v>360914</v>
      </c>
      <c r="E8" s="49"/>
    </row>
    <row r="9" spans="1:5" ht="18.75">
      <c r="A9" s="100" t="s">
        <v>74</v>
      </c>
      <c r="B9" s="103" t="s">
        <v>32</v>
      </c>
      <c r="C9" s="106">
        <f>849646-C10</f>
        <v>240699</v>
      </c>
      <c r="D9" s="105">
        <v>238668</v>
      </c>
      <c r="E9" s="49"/>
    </row>
    <row r="10" spans="1:5" ht="18.75">
      <c r="A10" s="100" t="s">
        <v>75</v>
      </c>
      <c r="B10" s="103"/>
      <c r="C10" s="106">
        <v>608947</v>
      </c>
      <c r="D10" s="105">
        <v>608947</v>
      </c>
      <c r="E10" s="49"/>
    </row>
    <row r="11" spans="1:5" ht="18.75">
      <c r="A11" s="100" t="s">
        <v>52</v>
      </c>
      <c r="B11" s="103"/>
      <c r="C11" s="106"/>
      <c r="D11" s="105"/>
      <c r="E11" s="49"/>
    </row>
    <row r="12" spans="1:5" s="22" customFormat="1" ht="18.75">
      <c r="A12" s="99" t="s">
        <v>35</v>
      </c>
      <c r="B12" s="107"/>
      <c r="C12" s="108">
        <f>SUM(C7:C11)</f>
        <v>5643986</v>
      </c>
      <c r="D12" s="109">
        <f>SUM(D7:D11)</f>
        <v>5592010</v>
      </c>
      <c r="E12" s="54"/>
    </row>
    <row r="13" spans="1:7" ht="18.75">
      <c r="A13" s="100" t="s">
        <v>36</v>
      </c>
      <c r="B13" s="103"/>
      <c r="C13" s="104"/>
      <c r="D13" s="105"/>
      <c r="E13" s="49"/>
      <c r="G13" s="5" t="s">
        <v>23</v>
      </c>
    </row>
    <row r="14" spans="1:6" ht="18.75">
      <c r="A14" s="100" t="s">
        <v>86</v>
      </c>
      <c r="B14" s="103"/>
      <c r="C14" s="104">
        <v>18115</v>
      </c>
      <c r="D14" s="105">
        <v>2682</v>
      </c>
      <c r="E14" s="49"/>
      <c r="F14" s="26"/>
    </row>
    <row r="15" spans="1:7" ht="18.75">
      <c r="A15" s="100" t="s">
        <v>76</v>
      </c>
      <c r="B15" s="103" t="s">
        <v>31</v>
      </c>
      <c r="C15" s="104">
        <v>4637</v>
      </c>
      <c r="D15" s="105">
        <v>5354</v>
      </c>
      <c r="E15" s="49"/>
      <c r="F15" s="27"/>
      <c r="G15" s="27"/>
    </row>
    <row r="16" spans="1:5" s="22" customFormat="1" ht="18.75">
      <c r="A16" s="99" t="s">
        <v>37</v>
      </c>
      <c r="B16" s="107"/>
      <c r="C16" s="108">
        <f>SUM(C14:C15)</f>
        <v>22752</v>
      </c>
      <c r="D16" s="109">
        <f>SUM(D14:D15)</f>
        <v>8036</v>
      </c>
      <c r="E16" s="54"/>
    </row>
    <row r="17" spans="1:5" s="22" customFormat="1" ht="18.75">
      <c r="A17" s="99" t="s">
        <v>3</v>
      </c>
      <c r="B17" s="107"/>
      <c r="C17" s="108">
        <f>C12+C16</f>
        <v>5666738</v>
      </c>
      <c r="D17" s="109">
        <f>D12+D16</f>
        <v>5600046</v>
      </c>
      <c r="E17" s="48"/>
    </row>
    <row r="18" spans="1:5" s="22" customFormat="1" ht="18.75">
      <c r="A18" s="99" t="s">
        <v>47</v>
      </c>
      <c r="B18" s="107"/>
      <c r="C18" s="108"/>
      <c r="D18" s="110"/>
      <c r="E18" s="47"/>
    </row>
    <row r="19" spans="1:5" ht="20.25" customHeight="1">
      <c r="A19" s="111" t="s">
        <v>77</v>
      </c>
      <c r="B19" s="103" t="s">
        <v>30</v>
      </c>
      <c r="C19" s="104">
        <v>5000000</v>
      </c>
      <c r="D19" s="105">
        <v>5000000</v>
      </c>
      <c r="E19" s="47"/>
    </row>
    <row r="20" spans="1:5" ht="18.75">
      <c r="A20" s="111" t="s">
        <v>78</v>
      </c>
      <c r="B20" s="103"/>
      <c r="C20" s="104">
        <v>-883899</v>
      </c>
      <c r="D20" s="105">
        <v>-793914</v>
      </c>
      <c r="E20" s="47"/>
    </row>
    <row r="21" spans="1:5" s="22" customFormat="1" ht="18.75">
      <c r="A21" s="99" t="s">
        <v>48</v>
      </c>
      <c r="B21" s="107"/>
      <c r="C21" s="108">
        <f>SUM(C19:C20)</f>
        <v>4116101</v>
      </c>
      <c r="D21" s="109">
        <f>SUM(D19:D20)</f>
        <v>4206086</v>
      </c>
      <c r="E21" s="48"/>
    </row>
    <row r="22" spans="1:5" s="22" customFormat="1" ht="18.75">
      <c r="A22" s="99" t="s">
        <v>25</v>
      </c>
      <c r="B22" s="107"/>
      <c r="C22" s="108"/>
      <c r="D22" s="110"/>
      <c r="E22" s="47"/>
    </row>
    <row r="23" spans="1:5" ht="18.75">
      <c r="A23" s="100" t="s">
        <v>4</v>
      </c>
      <c r="B23" s="103"/>
      <c r="C23" s="104"/>
      <c r="D23" s="112"/>
      <c r="E23" s="47"/>
    </row>
    <row r="24" spans="1:5" ht="18.75">
      <c r="A24" s="113" t="s">
        <v>79</v>
      </c>
      <c r="B24" s="114" t="s">
        <v>58</v>
      </c>
      <c r="C24" s="104">
        <v>586777</v>
      </c>
      <c r="D24" s="104">
        <v>570983</v>
      </c>
      <c r="E24" s="47"/>
    </row>
    <row r="25" spans="1:5" ht="23.25" customHeight="1">
      <c r="A25" s="113" t="s">
        <v>5</v>
      </c>
      <c r="B25" s="114" t="s">
        <v>24</v>
      </c>
      <c r="C25" s="104" t="s">
        <v>62</v>
      </c>
      <c r="D25" s="104" t="s">
        <v>62</v>
      </c>
      <c r="E25" s="47"/>
    </row>
    <row r="26" spans="1:5" ht="18.75">
      <c r="A26" s="99" t="s">
        <v>6</v>
      </c>
      <c r="B26" s="103"/>
      <c r="C26" s="108">
        <f>SUM(C24:C25)</f>
        <v>586777</v>
      </c>
      <c r="D26" s="109">
        <f>SUM(D24:D25)</f>
        <v>570983</v>
      </c>
      <c r="E26" s="48"/>
    </row>
    <row r="27" spans="1:5" ht="18.75">
      <c r="A27" s="100" t="s">
        <v>85</v>
      </c>
      <c r="B27" s="103"/>
      <c r="C27" s="104">
        <v>324118</v>
      </c>
      <c r="D27" s="104">
        <v>211357</v>
      </c>
      <c r="E27" s="48"/>
    </row>
    <row r="28" spans="1:6" ht="18.75">
      <c r="A28" s="113" t="s">
        <v>71</v>
      </c>
      <c r="B28" s="114" t="s">
        <v>73</v>
      </c>
      <c r="C28" s="104">
        <f>632921-545</f>
        <v>632376</v>
      </c>
      <c r="D28" s="104">
        <v>599213</v>
      </c>
      <c r="E28" s="49"/>
      <c r="F28" s="27"/>
    </row>
    <row r="29" spans="1:6" ht="22.5" customHeight="1">
      <c r="A29" s="111" t="s">
        <v>5</v>
      </c>
      <c r="B29" s="103" t="s">
        <v>24</v>
      </c>
      <c r="C29" s="104">
        <v>5902</v>
      </c>
      <c r="D29" s="104">
        <v>11722</v>
      </c>
      <c r="E29" s="49"/>
      <c r="F29" s="26"/>
    </row>
    <row r="30" spans="1:5" ht="18.75">
      <c r="A30" s="111" t="s">
        <v>72</v>
      </c>
      <c r="B30" s="103"/>
      <c r="C30" s="104">
        <f>919+545</f>
        <v>1464</v>
      </c>
      <c r="D30" s="104">
        <v>685</v>
      </c>
      <c r="E30" s="49"/>
    </row>
    <row r="31" spans="1:5" ht="18.75">
      <c r="A31" s="99" t="s">
        <v>11</v>
      </c>
      <c r="B31" s="103"/>
      <c r="C31" s="108">
        <f>SUM(C27:C30)</f>
        <v>963860</v>
      </c>
      <c r="D31" s="109">
        <f>SUM(D27:D30)</f>
        <v>822977</v>
      </c>
      <c r="E31" s="48"/>
    </row>
    <row r="32" spans="1:5" s="22" customFormat="1" ht="18.75">
      <c r="A32" s="99" t="s">
        <v>26</v>
      </c>
      <c r="B32" s="107"/>
      <c r="C32" s="108">
        <f>C26+C31</f>
        <v>1550637</v>
      </c>
      <c r="D32" s="109">
        <f>D26+D31</f>
        <v>1393960</v>
      </c>
      <c r="E32" s="48"/>
    </row>
    <row r="33" spans="1:5" s="22" customFormat="1" ht="37.5">
      <c r="A33" s="115" t="s">
        <v>49</v>
      </c>
      <c r="B33" s="107"/>
      <c r="C33" s="108">
        <f>C21+C32</f>
        <v>5666738</v>
      </c>
      <c r="D33" s="109">
        <f>D21+D32</f>
        <v>5600046</v>
      </c>
      <c r="E33" s="48"/>
    </row>
    <row r="34" spans="1:5" ht="36" customHeight="1">
      <c r="A34" s="111" t="s">
        <v>67</v>
      </c>
      <c r="B34" s="103" t="s">
        <v>30</v>
      </c>
      <c r="C34" s="104" t="s">
        <v>87</v>
      </c>
      <c r="D34" s="116" t="s">
        <v>105</v>
      </c>
      <c r="E34" s="47"/>
    </row>
    <row r="35" spans="1:5" ht="18.75">
      <c r="A35" s="45"/>
      <c r="B35" s="45"/>
      <c r="C35" s="50">
        <f>C17-C33</f>
        <v>0</v>
      </c>
      <c r="D35" s="49">
        <f>D17-D33</f>
        <v>0</v>
      </c>
      <c r="E35" s="46"/>
    </row>
    <row r="36" spans="1:5" ht="28.5" customHeight="1">
      <c r="A36" s="45" t="s">
        <v>70</v>
      </c>
      <c r="B36" s="59"/>
      <c r="C36" s="45"/>
      <c r="D36" s="45"/>
      <c r="E36" s="46"/>
    </row>
    <row r="37" spans="1:5" ht="18.75">
      <c r="A37" s="59"/>
      <c r="B37" s="59"/>
      <c r="C37" s="45"/>
      <c r="D37" s="45"/>
      <c r="E37" s="46"/>
    </row>
    <row r="38" spans="1:5" ht="24.75" customHeight="1">
      <c r="A38" s="45" t="s">
        <v>59</v>
      </c>
      <c r="B38" s="59"/>
      <c r="C38" s="45"/>
      <c r="D38" s="45"/>
      <c r="E38" s="46"/>
    </row>
    <row r="39" spans="1:3" ht="18">
      <c r="A39" s="117"/>
      <c r="B39" s="117"/>
      <c r="C39" s="117"/>
    </row>
  </sheetData>
  <sheetProtection selectLockedCells="1" selectUnlockedCells="1"/>
  <printOptions/>
  <pageMargins left="0.984251968503937" right="0.2362204724409449" top="0.5118110236220472" bottom="0.4724409448818898" header="0.5118110236220472" footer="0.511811023622047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H18" sqref="H18"/>
    </sheetView>
  </sheetViews>
  <sheetFormatPr defaultColWidth="9.00390625" defaultRowHeight="12.75"/>
  <cols>
    <col min="1" max="1" width="44.875" style="5" customWidth="1"/>
    <col min="2" max="2" width="8.75390625" style="5" customWidth="1"/>
    <col min="3" max="3" width="15.625" style="5" customWidth="1"/>
    <col min="4" max="4" width="14.625" style="5" customWidth="1"/>
    <col min="5" max="16384" width="9.125" style="5" customWidth="1"/>
  </cols>
  <sheetData>
    <row r="1" spans="1:4" ht="18.75">
      <c r="A1" s="31" t="s">
        <v>57</v>
      </c>
      <c r="B1" s="43"/>
      <c r="C1" s="43"/>
      <c r="D1" s="43"/>
    </row>
    <row r="2" spans="1:4" ht="23.25" customHeight="1">
      <c r="A2" s="134" t="s">
        <v>98</v>
      </c>
      <c r="B2" s="95"/>
      <c r="C2" s="95"/>
      <c r="D2" s="96"/>
    </row>
    <row r="3" spans="1:4" ht="23.25" customHeight="1">
      <c r="A3" s="134" t="s">
        <v>95</v>
      </c>
      <c r="B3" s="95"/>
      <c r="C3" s="95"/>
      <c r="D3" s="96"/>
    </row>
    <row r="4" spans="1:4" ht="23.25" customHeight="1">
      <c r="A4" s="92" t="s">
        <v>0</v>
      </c>
      <c r="B4" s="92" t="s">
        <v>1</v>
      </c>
      <c r="C4" s="93" t="s">
        <v>96</v>
      </c>
      <c r="D4" s="93" t="s">
        <v>97</v>
      </c>
    </row>
    <row r="5" spans="1:4" ht="23.25" customHeight="1">
      <c r="A5" s="90" t="s">
        <v>7</v>
      </c>
      <c r="B5" s="141">
        <v>12</v>
      </c>
      <c r="C5" s="84">
        <v>-56111</v>
      </c>
      <c r="D5" s="84">
        <v>-26681</v>
      </c>
    </row>
    <row r="6" spans="1:4" ht="18">
      <c r="A6" s="82" t="s">
        <v>103</v>
      </c>
      <c r="B6" s="141">
        <v>14</v>
      </c>
      <c r="C6" s="85">
        <v>-17990</v>
      </c>
      <c r="D6" s="83" t="s">
        <v>62</v>
      </c>
    </row>
    <row r="7" spans="1:4" ht="18">
      <c r="A7" s="82" t="s">
        <v>104</v>
      </c>
      <c r="B7" s="81"/>
      <c r="C7" s="85" t="s">
        <v>62</v>
      </c>
      <c r="D7" s="85">
        <v>36471</v>
      </c>
    </row>
    <row r="8" spans="1:4" ht="18">
      <c r="A8" s="81" t="s">
        <v>38</v>
      </c>
      <c r="B8" s="81"/>
      <c r="C8" s="83">
        <f>SUM(C5:C6)</f>
        <v>-74101</v>
      </c>
      <c r="D8" s="83">
        <f>SUM(D5:D7)</f>
        <v>9790</v>
      </c>
    </row>
    <row r="9" spans="1:4" ht="18">
      <c r="A9" s="82" t="s">
        <v>8</v>
      </c>
      <c r="B9" s="82"/>
      <c r="C9" s="84">
        <v>2632</v>
      </c>
      <c r="D9" s="85">
        <v>1832</v>
      </c>
    </row>
    <row r="10" spans="1:4" ht="18">
      <c r="A10" s="82" t="s">
        <v>9</v>
      </c>
      <c r="B10" s="141">
        <v>13</v>
      </c>
      <c r="C10" s="84">
        <v>-18516</v>
      </c>
      <c r="D10" s="85">
        <v>-17534</v>
      </c>
    </row>
    <row r="11" spans="1:4" ht="18">
      <c r="A11" s="81" t="s">
        <v>43</v>
      </c>
      <c r="B11" s="82"/>
      <c r="C11" s="86">
        <f>SUM(C8:C10)</f>
        <v>-89985</v>
      </c>
      <c r="D11" s="83">
        <f>SUM(D8:D10)</f>
        <v>-5912</v>
      </c>
    </row>
    <row r="12" spans="1:4" ht="18">
      <c r="A12" s="82" t="s">
        <v>50</v>
      </c>
      <c r="B12" s="81"/>
      <c r="C12" s="83" t="s">
        <v>62</v>
      </c>
      <c r="D12" s="83" t="s">
        <v>62</v>
      </c>
    </row>
    <row r="13" spans="1:4" ht="18">
      <c r="A13" s="82" t="s">
        <v>41</v>
      </c>
      <c r="B13" s="81"/>
      <c r="C13" s="84">
        <f>C11</f>
        <v>-89985</v>
      </c>
      <c r="D13" s="83">
        <f>D11</f>
        <v>-5912</v>
      </c>
    </row>
    <row r="14" spans="1:4" ht="18">
      <c r="A14" s="81" t="s">
        <v>42</v>
      </c>
      <c r="B14" s="82"/>
      <c r="C14" s="84"/>
      <c r="D14" s="84"/>
    </row>
    <row r="15" spans="1:4" ht="18">
      <c r="A15" s="82" t="s">
        <v>51</v>
      </c>
      <c r="B15" s="82"/>
      <c r="C15" s="84">
        <f>C13</f>
        <v>-89985</v>
      </c>
      <c r="D15" s="84">
        <f>D13</f>
        <v>-5912</v>
      </c>
    </row>
    <row r="16" spans="1:4" ht="38.25">
      <c r="A16" s="89" t="s">
        <v>40</v>
      </c>
      <c r="B16" s="81"/>
      <c r="C16" s="84" t="s">
        <v>102</v>
      </c>
      <c r="D16" s="84" t="s">
        <v>88</v>
      </c>
    </row>
    <row r="17" spans="1:4" ht="18.75">
      <c r="A17" s="44"/>
      <c r="B17" s="56"/>
      <c r="C17" s="57"/>
      <c r="D17" s="58"/>
    </row>
    <row r="18" spans="1:4" ht="18.75">
      <c r="A18" s="94" t="s">
        <v>70</v>
      </c>
      <c r="B18" s="76"/>
      <c r="C18" s="76"/>
      <c r="D18" s="59"/>
    </row>
    <row r="19" spans="1:4" ht="18.75">
      <c r="A19" s="76"/>
      <c r="B19" s="76"/>
      <c r="C19" s="76"/>
      <c r="D19" s="59"/>
    </row>
    <row r="20" spans="1:4" ht="18.75">
      <c r="A20" s="94" t="s">
        <v>59</v>
      </c>
      <c r="B20" s="74"/>
      <c r="C20" s="74"/>
      <c r="D20" s="60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3"/>
  <sheetViews>
    <sheetView zoomScalePageLayoutView="0" workbookViewId="0" topLeftCell="A16">
      <selection activeCell="D29" sqref="D29:D30"/>
    </sheetView>
  </sheetViews>
  <sheetFormatPr defaultColWidth="9.00390625" defaultRowHeight="12.75"/>
  <cols>
    <col min="1" max="1" width="70.875" style="7" customWidth="1"/>
    <col min="2" max="2" width="10.625" style="7" hidden="1" customWidth="1"/>
    <col min="3" max="3" width="14.75390625" style="8" customWidth="1"/>
    <col min="4" max="4" width="13.75390625" style="25" customWidth="1"/>
    <col min="5" max="5" width="11.875" style="7" bestFit="1" customWidth="1"/>
    <col min="6" max="6" width="9.125" style="7" customWidth="1"/>
    <col min="7" max="7" width="11.875" style="7" bestFit="1" customWidth="1"/>
    <col min="8" max="16384" width="9.125" style="7" customWidth="1"/>
  </cols>
  <sheetData>
    <row r="1" spans="1:6" s="12" customFormat="1" ht="15.75">
      <c r="A1" s="31" t="s">
        <v>55</v>
      </c>
      <c r="B1" s="65"/>
      <c r="C1" s="66"/>
      <c r="D1" s="67"/>
      <c r="E1" s="11"/>
      <c r="F1" s="10"/>
    </row>
    <row r="2" spans="1:6" s="12" customFormat="1" ht="15.75" customHeight="1">
      <c r="A2" s="132" t="s">
        <v>68</v>
      </c>
      <c r="B2" s="68"/>
      <c r="C2" s="69"/>
      <c r="D2" s="70"/>
      <c r="E2" s="14"/>
      <c r="F2" s="13"/>
    </row>
    <row r="3" spans="1:6" s="12" customFormat="1" ht="19.5" customHeight="1">
      <c r="A3" s="133" t="s">
        <v>95</v>
      </c>
      <c r="B3" s="68"/>
      <c r="C3" s="69"/>
      <c r="D3" s="70"/>
      <c r="E3" s="14"/>
      <c r="F3" s="13"/>
    </row>
    <row r="4" spans="1:6" ht="25.5" customHeight="1">
      <c r="A4" s="80" t="s">
        <v>0</v>
      </c>
      <c r="B4" s="118" t="s">
        <v>1</v>
      </c>
      <c r="C4" s="119">
        <v>44286</v>
      </c>
      <c r="D4" s="119">
        <v>43921</v>
      </c>
      <c r="F4" s="7" t="s">
        <v>23</v>
      </c>
    </row>
    <row r="5" spans="1:4" ht="15.75">
      <c r="A5" s="129" t="s">
        <v>12</v>
      </c>
      <c r="B5" s="120"/>
      <c r="C5" s="121"/>
      <c r="D5" s="122"/>
    </row>
    <row r="6" spans="1:4" ht="20.25" customHeight="1">
      <c r="A6" s="123" t="s">
        <v>43</v>
      </c>
      <c r="B6" s="124"/>
      <c r="C6" s="125">
        <f>форма2!C11</f>
        <v>-89985</v>
      </c>
      <c r="D6" s="125">
        <f>форма2!D13</f>
        <v>-5912</v>
      </c>
    </row>
    <row r="7" spans="1:4" ht="15.75">
      <c r="A7" s="123" t="s">
        <v>53</v>
      </c>
      <c r="B7" s="124"/>
      <c r="C7" s="126" t="s">
        <v>62</v>
      </c>
      <c r="D7" s="125" t="s">
        <v>62</v>
      </c>
    </row>
    <row r="8" spans="1:4" ht="15.75">
      <c r="A8" s="123" t="s">
        <v>100</v>
      </c>
      <c r="B8" s="124"/>
      <c r="C8" s="125">
        <v>18987</v>
      </c>
      <c r="D8" s="125"/>
    </row>
    <row r="9" spans="1:4" ht="15.75">
      <c r="A9" s="123" t="s">
        <v>9</v>
      </c>
      <c r="B9" s="124"/>
      <c r="C9" s="125">
        <v>18516</v>
      </c>
      <c r="D9" s="125">
        <v>17534</v>
      </c>
    </row>
    <row r="10" spans="1:4" ht="15.75">
      <c r="A10" s="123" t="s">
        <v>8</v>
      </c>
      <c r="B10" s="124"/>
      <c r="C10" s="125">
        <v>-2632</v>
      </c>
      <c r="D10" s="125">
        <v>-1832</v>
      </c>
    </row>
    <row r="11" spans="1:4" ht="21" customHeight="1">
      <c r="A11" s="123" t="s">
        <v>54</v>
      </c>
      <c r="B11" s="124"/>
      <c r="C11" s="125">
        <v>-2032</v>
      </c>
      <c r="D11" s="125">
        <v>-36471</v>
      </c>
    </row>
    <row r="12" spans="1:4" ht="31.5">
      <c r="A12" s="129" t="s">
        <v>13</v>
      </c>
      <c r="B12" s="130"/>
      <c r="C12" s="127">
        <f>SUM(C6:C11)</f>
        <v>-57146</v>
      </c>
      <c r="D12" s="127">
        <f>SUM(D6:D11)</f>
        <v>-26681</v>
      </c>
    </row>
    <row r="13" spans="1:4" ht="15.75">
      <c r="A13" s="123" t="s">
        <v>99</v>
      </c>
      <c r="B13" s="124"/>
      <c r="C13" s="125">
        <v>-2436</v>
      </c>
      <c r="D13" s="125">
        <v>-163</v>
      </c>
    </row>
    <row r="14" spans="1:5" ht="21" customHeight="1">
      <c r="A14" s="123" t="s">
        <v>82</v>
      </c>
      <c r="B14" s="124"/>
      <c r="C14" s="125">
        <v>14210</v>
      </c>
      <c r="D14" s="125">
        <v>3044</v>
      </c>
      <c r="E14" s="15" t="s">
        <v>23</v>
      </c>
    </row>
    <row r="15" spans="1:4" ht="16.5" customHeight="1">
      <c r="A15" s="123" t="s">
        <v>80</v>
      </c>
      <c r="B15" s="124"/>
      <c r="C15" s="125">
        <v>-12998</v>
      </c>
      <c r="D15" s="125">
        <v>-11367</v>
      </c>
    </row>
    <row r="16" spans="1:6" ht="15.75">
      <c r="A16" s="123" t="s">
        <v>45</v>
      </c>
      <c r="B16" s="124"/>
      <c r="C16" s="125">
        <v>779</v>
      </c>
      <c r="D16" s="125">
        <v>-12</v>
      </c>
      <c r="F16" s="7" t="s">
        <v>23</v>
      </c>
    </row>
    <row r="17" spans="1:6" ht="21" customHeight="1">
      <c r="A17" s="123" t="s">
        <v>81</v>
      </c>
      <c r="B17" s="124"/>
      <c r="C17" s="125" t="s">
        <v>62</v>
      </c>
      <c r="D17" s="125">
        <v>-5901</v>
      </c>
      <c r="F17" s="7" t="s">
        <v>23</v>
      </c>
    </row>
    <row r="18" spans="1:4" ht="15.75">
      <c r="A18" s="123" t="s">
        <v>83</v>
      </c>
      <c r="B18" s="124"/>
      <c r="C18" s="125" t="s">
        <v>62</v>
      </c>
      <c r="D18" s="125">
        <v>-582</v>
      </c>
    </row>
    <row r="19" spans="1:4" s="51" customFormat="1" ht="18" customHeight="1">
      <c r="A19" s="131" t="s">
        <v>14</v>
      </c>
      <c r="B19" s="128"/>
      <c r="C19" s="127">
        <f>SUM(C12:C18)</f>
        <v>-57591</v>
      </c>
      <c r="D19" s="127">
        <f>SUM(D12:D18)</f>
        <v>-41662</v>
      </c>
    </row>
    <row r="20" spans="1:4" s="51" customFormat="1" ht="33" customHeight="1">
      <c r="A20" s="129" t="s">
        <v>15</v>
      </c>
      <c r="B20" s="130"/>
      <c r="C20" s="127">
        <f>C19</f>
        <v>-57591</v>
      </c>
      <c r="D20" s="127">
        <f>D19</f>
        <v>-41662</v>
      </c>
    </row>
    <row r="21" spans="1:4" ht="25.5" customHeight="1">
      <c r="A21" s="123" t="s">
        <v>16</v>
      </c>
      <c r="B21" s="124"/>
      <c r="C21" s="125"/>
      <c r="D21" s="125"/>
    </row>
    <row r="22" spans="1:7" ht="15.75">
      <c r="A22" s="123" t="s">
        <v>46</v>
      </c>
      <c r="B22" s="124"/>
      <c r="C22" s="125">
        <v>-55279</v>
      </c>
      <c r="D22" s="125" t="s">
        <v>62</v>
      </c>
      <c r="G22" s="15"/>
    </row>
    <row r="23" spans="1:4" ht="19.5" customHeight="1">
      <c r="A23" s="123" t="s">
        <v>17</v>
      </c>
      <c r="B23" s="124"/>
      <c r="C23" s="125" t="s">
        <v>62</v>
      </c>
      <c r="D23" s="125">
        <v>-1149</v>
      </c>
    </row>
    <row r="24" spans="1:4" ht="31.5">
      <c r="A24" s="129" t="s">
        <v>18</v>
      </c>
      <c r="B24" s="120"/>
      <c r="C24" s="127">
        <f>SUM(C21:C23)</f>
        <v>-55279</v>
      </c>
      <c r="D24" s="127">
        <f>D23</f>
        <v>-1149</v>
      </c>
    </row>
    <row r="25" spans="1:6" ht="15.75">
      <c r="A25" s="123" t="s">
        <v>19</v>
      </c>
      <c r="B25" s="124"/>
      <c r="C25" s="125" t="s">
        <v>62</v>
      </c>
      <c r="D25" s="125" t="s">
        <v>62</v>
      </c>
      <c r="F25" s="7" t="s">
        <v>23</v>
      </c>
    </row>
    <row r="26" spans="1:6" ht="15.75">
      <c r="A26" s="123" t="s">
        <v>101</v>
      </c>
      <c r="B26" s="124"/>
      <c r="C26" s="125">
        <v>110121</v>
      </c>
      <c r="D26" s="125" t="s">
        <v>62</v>
      </c>
      <c r="E26" s="7" t="s">
        <v>23</v>
      </c>
      <c r="F26" s="16"/>
    </row>
    <row r="27" spans="1:4" ht="31.5">
      <c r="A27" s="129" t="s">
        <v>66</v>
      </c>
      <c r="B27" s="120"/>
      <c r="C27" s="127">
        <f>SUM(C25:C26)</f>
        <v>110121</v>
      </c>
      <c r="D27" s="127">
        <f>D20+D24</f>
        <v>-42811</v>
      </c>
    </row>
    <row r="28" spans="1:5" ht="31.5">
      <c r="A28" s="123" t="s">
        <v>20</v>
      </c>
      <c r="B28" s="124"/>
      <c r="C28" s="125">
        <f>-C11</f>
        <v>2032</v>
      </c>
      <c r="D28" s="125">
        <v>0</v>
      </c>
      <c r="E28" s="15"/>
    </row>
    <row r="29" spans="1:5" ht="36" customHeight="1">
      <c r="A29" s="131" t="s">
        <v>29</v>
      </c>
      <c r="B29" s="128"/>
      <c r="C29" s="127">
        <f>C20+C24+C27+C28</f>
        <v>-717</v>
      </c>
      <c r="D29" s="127">
        <f>D27</f>
        <v>-42811</v>
      </c>
      <c r="E29" s="15"/>
    </row>
    <row r="30" spans="1:4" ht="37.5" customHeight="1">
      <c r="A30" s="131" t="s">
        <v>21</v>
      </c>
      <c r="B30" s="128"/>
      <c r="C30" s="127">
        <v>5354</v>
      </c>
      <c r="D30" s="127">
        <v>57950</v>
      </c>
    </row>
    <row r="31" spans="1:4" ht="36.75" customHeight="1">
      <c r="A31" s="131" t="s">
        <v>22</v>
      </c>
      <c r="B31" s="128"/>
      <c r="C31" s="127">
        <f>C29+C30</f>
        <v>4637</v>
      </c>
      <c r="D31" s="127">
        <f>D29+D30</f>
        <v>15139</v>
      </c>
    </row>
    <row r="32" spans="1:4" ht="44.25" customHeight="1">
      <c r="A32" s="94" t="s">
        <v>70</v>
      </c>
      <c r="B32" s="71"/>
      <c r="C32" s="72" t="s">
        <v>65</v>
      </c>
      <c r="D32" s="73" t="s">
        <v>23</v>
      </c>
    </row>
    <row r="33" spans="1:4" ht="18" customHeight="1">
      <c r="A33" s="76"/>
      <c r="B33" s="71"/>
      <c r="C33" s="72"/>
      <c r="D33" s="73"/>
    </row>
    <row r="34" spans="1:4" ht="18" customHeight="1">
      <c r="A34" s="94" t="s">
        <v>59</v>
      </c>
      <c r="B34" s="74"/>
      <c r="C34" s="75"/>
      <c r="D34" s="73"/>
    </row>
    <row r="35" spans="1:4" ht="22.5" customHeight="1">
      <c r="A35" s="76" t="s">
        <v>23</v>
      </c>
      <c r="B35" s="74"/>
      <c r="C35" s="77"/>
      <c r="D35" s="78"/>
    </row>
    <row r="36" spans="1:4" ht="18.75">
      <c r="A36" s="46"/>
      <c r="B36" s="62"/>
      <c r="C36" s="64"/>
      <c r="D36" s="63"/>
    </row>
    <row r="37" spans="1:4" ht="18.75">
      <c r="A37" s="46"/>
      <c r="B37" s="62"/>
      <c r="C37" s="64"/>
      <c r="D37" s="63"/>
    </row>
    <row r="38" spans="1:4" ht="18.75">
      <c r="A38" s="46"/>
      <c r="B38" s="62"/>
      <c r="C38" s="64"/>
      <c r="D38" s="63"/>
    </row>
    <row r="39" spans="1:4" ht="18.75">
      <c r="A39" s="46"/>
      <c r="B39" s="62"/>
      <c r="C39" s="64"/>
      <c r="D39" s="63"/>
    </row>
    <row r="40" spans="1:4" ht="18.75">
      <c r="A40" s="46"/>
      <c r="B40" s="62"/>
      <c r="C40" s="64"/>
      <c r="D40" s="63"/>
    </row>
    <row r="41" spans="1:4" ht="18.75">
      <c r="A41" s="46"/>
      <c r="B41" s="62"/>
      <c r="C41" s="64"/>
      <c r="D41" s="63"/>
    </row>
    <row r="42" spans="1:4" ht="18.75">
      <c r="A42" s="46"/>
      <c r="B42" s="62"/>
      <c r="C42" s="64"/>
      <c r="D42" s="63"/>
    </row>
    <row r="43" spans="1:4" ht="18.75">
      <c r="A43" s="46"/>
      <c r="B43" s="62"/>
      <c r="C43" s="64"/>
      <c r="D43" s="63"/>
    </row>
    <row r="44" spans="1:4" ht="18.75">
      <c r="A44" s="46"/>
      <c r="B44" s="62"/>
      <c r="C44" s="64"/>
      <c r="D44" s="63"/>
    </row>
    <row r="45" spans="1:4" ht="18.75">
      <c r="A45" s="46"/>
      <c r="B45" s="62"/>
      <c r="C45" s="64"/>
      <c r="D45" s="63"/>
    </row>
    <row r="46" spans="1:4" ht="18.75">
      <c r="A46" s="46"/>
      <c r="B46" s="62"/>
      <c r="C46" s="64"/>
      <c r="D46" s="63"/>
    </row>
    <row r="47" spans="1:4" ht="18.75">
      <c r="A47" s="46"/>
      <c r="B47" s="62"/>
      <c r="C47" s="64"/>
      <c r="D47" s="63"/>
    </row>
    <row r="48" spans="1:4" ht="18.75">
      <c r="A48" s="46"/>
      <c r="B48" s="62"/>
      <c r="C48" s="64"/>
      <c r="D48" s="63"/>
    </row>
    <row r="49" spans="1:4" ht="18.75">
      <c r="A49" s="46"/>
      <c r="B49" s="62"/>
      <c r="C49" s="64"/>
      <c r="D49" s="63"/>
    </row>
    <row r="50" spans="1:4" ht="18.75">
      <c r="A50" s="46"/>
      <c r="B50" s="62"/>
      <c r="C50" s="64"/>
      <c r="D50" s="63"/>
    </row>
    <row r="51" spans="1:4" ht="18.75">
      <c r="A51" s="46"/>
      <c r="B51" s="62"/>
      <c r="C51" s="64"/>
      <c r="D51" s="63"/>
    </row>
    <row r="52" spans="1:4" ht="18.75">
      <c r="A52" s="46"/>
      <c r="B52" s="62"/>
      <c r="C52" s="64"/>
      <c r="D52" s="63"/>
    </row>
    <row r="53" spans="1:4" ht="18.75">
      <c r="A53" s="46"/>
      <c r="B53" s="62"/>
      <c r="C53" s="64"/>
      <c r="D53" s="63"/>
    </row>
    <row r="54" spans="1:4" ht="18.75">
      <c r="A54" s="46"/>
      <c r="B54" s="62"/>
      <c r="C54" s="64"/>
      <c r="D54" s="63"/>
    </row>
    <row r="55" spans="1:4" ht="18.75">
      <c r="A55" s="46"/>
      <c r="B55" s="62"/>
      <c r="C55" s="64"/>
      <c r="D55" s="63"/>
    </row>
    <row r="56" spans="1:4" ht="18.75">
      <c r="A56" s="46"/>
      <c r="B56" s="62"/>
      <c r="C56" s="64"/>
      <c r="D56" s="63"/>
    </row>
    <row r="57" spans="1:4" ht="18.75">
      <c r="A57" s="46"/>
      <c r="B57" s="62"/>
      <c r="C57" s="64"/>
      <c r="D57" s="63"/>
    </row>
    <row r="58" spans="1:4" ht="18.75">
      <c r="A58" s="46"/>
      <c r="B58" s="62"/>
      <c r="C58" s="64"/>
      <c r="D58" s="63"/>
    </row>
    <row r="59" spans="1:4" ht="18.75">
      <c r="A59" s="46"/>
      <c r="B59" s="62"/>
      <c r="C59" s="64"/>
      <c r="D59" s="63"/>
    </row>
    <row r="60" spans="1:4" ht="18.75">
      <c r="A60" s="46"/>
      <c r="B60" s="62"/>
      <c r="C60" s="64"/>
      <c r="D60" s="63"/>
    </row>
    <row r="61" spans="1:4" ht="18.75">
      <c r="A61" s="46"/>
      <c r="B61" s="62"/>
      <c r="C61" s="64"/>
      <c r="D61" s="63"/>
    </row>
    <row r="62" spans="1:4" ht="18.75">
      <c r="A62" s="46"/>
      <c r="B62" s="62"/>
      <c r="C62" s="64"/>
      <c r="D62" s="63"/>
    </row>
    <row r="63" spans="1:4" ht="18.75">
      <c r="A63" s="46"/>
      <c r="B63" s="62"/>
      <c r="C63" s="64"/>
      <c r="D63" s="63"/>
    </row>
    <row r="64" spans="1:4" ht="18.75">
      <c r="A64" s="46"/>
      <c r="B64" s="62"/>
      <c r="C64" s="64"/>
      <c r="D64" s="63"/>
    </row>
    <row r="65" spans="1:4" ht="18.75">
      <c r="A65" s="46"/>
      <c r="B65" s="62"/>
      <c r="C65" s="64"/>
      <c r="D65" s="63"/>
    </row>
    <row r="66" spans="1:4" ht="18.75">
      <c r="A66" s="46"/>
      <c r="B66" s="62"/>
      <c r="C66" s="64"/>
      <c r="D66" s="63"/>
    </row>
    <row r="67" spans="1:4" ht="18.75">
      <c r="A67" s="46"/>
      <c r="B67" s="62"/>
      <c r="C67" s="64"/>
      <c r="D67" s="63"/>
    </row>
    <row r="68" spans="1:4" ht="18.75">
      <c r="A68" s="46"/>
      <c r="B68" s="62"/>
      <c r="C68" s="64"/>
      <c r="D68" s="63"/>
    </row>
    <row r="69" spans="1:4" ht="18.75">
      <c r="A69" s="46"/>
      <c r="B69" s="62"/>
      <c r="C69" s="64"/>
      <c r="D69" s="63"/>
    </row>
    <row r="70" spans="1:4" ht="18.75">
      <c r="A70" s="46"/>
      <c r="B70" s="62"/>
      <c r="C70" s="64"/>
      <c r="D70" s="63"/>
    </row>
    <row r="71" spans="1:4" ht="12.75">
      <c r="A71" s="32"/>
      <c r="B71" s="33"/>
      <c r="C71" s="37"/>
      <c r="D71" s="36"/>
    </row>
    <row r="72" spans="1:4" ht="12.75">
      <c r="A72" s="32"/>
      <c r="B72" s="33"/>
      <c r="C72" s="37"/>
      <c r="D72" s="36"/>
    </row>
    <row r="73" spans="1:4" ht="12.75">
      <c r="A73" s="32"/>
      <c r="B73" s="33"/>
      <c r="C73" s="37"/>
      <c r="D73" s="38"/>
    </row>
    <row r="74" spans="1:4" ht="12.75">
      <c r="A74" s="32"/>
      <c r="B74" s="33"/>
      <c r="C74" s="37"/>
      <c r="D74" s="38"/>
    </row>
    <row r="75" spans="1:4" ht="12.75">
      <c r="A75" s="32"/>
      <c r="B75" s="32"/>
      <c r="C75" s="37"/>
      <c r="D75" s="38"/>
    </row>
    <row r="76" spans="1:4" ht="12.75">
      <c r="A76" s="32"/>
      <c r="B76" s="32"/>
      <c r="C76" s="37"/>
      <c r="D76" s="38"/>
    </row>
    <row r="77" spans="1:4" ht="12.75">
      <c r="A77" s="32"/>
      <c r="B77" s="32"/>
      <c r="C77" s="37"/>
      <c r="D77" s="38"/>
    </row>
    <row r="78" spans="1:4" ht="12.75">
      <c r="A78" s="32"/>
      <c r="B78" s="32"/>
      <c r="C78" s="37"/>
      <c r="D78" s="38"/>
    </row>
    <row r="79" spans="1:4" ht="12.75">
      <c r="A79" s="32"/>
      <c r="B79" s="32"/>
      <c r="C79" s="37"/>
      <c r="D79" s="38"/>
    </row>
    <row r="80" spans="1:4" ht="12.75">
      <c r="A80" s="32"/>
      <c r="B80" s="32"/>
      <c r="C80" s="37"/>
      <c r="D80" s="38"/>
    </row>
    <row r="81" spans="3:4" ht="12.75">
      <c r="C81" s="19"/>
      <c r="D81" s="23"/>
    </row>
    <row r="82" spans="3:4" ht="12.75">
      <c r="C82" s="19"/>
      <c r="D82" s="23"/>
    </row>
    <row r="83" spans="3:4" ht="12.75">
      <c r="C83" s="19"/>
      <c r="D83" s="23"/>
    </row>
    <row r="84" spans="3:4" ht="12.75">
      <c r="C84" s="19"/>
      <c r="D84" s="23"/>
    </row>
    <row r="85" spans="3:4" ht="12.75">
      <c r="C85" s="19"/>
      <c r="D85" s="23"/>
    </row>
    <row r="86" spans="3:4" ht="12.75">
      <c r="C86" s="9"/>
      <c r="D86" s="23"/>
    </row>
    <row r="87" spans="3:4" ht="12.75">
      <c r="C87" s="9"/>
      <c r="D87" s="23"/>
    </row>
    <row r="88" spans="3:4" ht="12.75">
      <c r="C88" s="9"/>
      <c r="D88" s="23"/>
    </row>
    <row r="89" spans="3:4" ht="12.75">
      <c r="C89" s="9"/>
      <c r="D89" s="24"/>
    </row>
    <row r="90" spans="3:4" ht="12.75">
      <c r="C90" s="9"/>
      <c r="D90" s="24"/>
    </row>
    <row r="91" spans="3:4" ht="12.75">
      <c r="C91" s="9"/>
      <c r="D91" s="24"/>
    </row>
    <row r="92" spans="3:4" ht="12.75">
      <c r="C92" s="9"/>
      <c r="D92" s="24"/>
    </row>
    <row r="93" spans="3:4" ht="12.75">
      <c r="C93" s="9"/>
      <c r="D93" s="24"/>
    </row>
    <row r="94" spans="3:4" ht="12.75">
      <c r="C94" s="9"/>
      <c r="D94" s="24"/>
    </row>
    <row r="95" spans="3:4" ht="12.75">
      <c r="C95" s="9"/>
      <c r="D95" s="24"/>
    </row>
    <row r="96" spans="3:4" ht="12.75">
      <c r="C96" s="9"/>
      <c r="D96" s="24"/>
    </row>
    <row r="97" spans="3:4" ht="12.75">
      <c r="C97" s="9"/>
      <c r="D97" s="24"/>
    </row>
    <row r="98" spans="3:4" ht="12.75">
      <c r="C98" s="9"/>
      <c r="D98" s="24"/>
    </row>
    <row r="99" spans="3:4" ht="12.75">
      <c r="C99" s="9"/>
      <c r="D99" s="24"/>
    </row>
    <row r="100" spans="3:4" ht="12.75">
      <c r="C100" s="9"/>
      <c r="D100" s="24"/>
    </row>
    <row r="101" spans="3:4" ht="12.75">
      <c r="C101" s="9"/>
      <c r="D101" s="24"/>
    </row>
    <row r="102" spans="3:4" ht="12.75">
      <c r="C102" s="9"/>
      <c r="D102" s="24"/>
    </row>
    <row r="103" spans="3:4" ht="12.75">
      <c r="C103" s="9"/>
      <c r="D103" s="24"/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36" sqref="A36"/>
    </sheetView>
  </sheetViews>
  <sheetFormatPr defaultColWidth="9.00390625" defaultRowHeight="12.75"/>
  <cols>
    <col min="1" max="1" width="38.375" style="1" customWidth="1"/>
    <col min="2" max="2" width="9.25390625" style="1" customWidth="1"/>
    <col min="3" max="3" width="14.875" style="1" customWidth="1"/>
    <col min="4" max="4" width="19.25390625" style="1" customWidth="1"/>
    <col min="5" max="5" width="11.625" style="1" customWidth="1"/>
    <col min="6" max="6" width="13.75390625" style="1" customWidth="1"/>
    <col min="7" max="7" width="11.75390625" style="1" customWidth="1"/>
    <col min="8" max="16384" width="9.125" style="1" customWidth="1"/>
  </cols>
  <sheetData>
    <row r="1" spans="1:2" ht="15.75">
      <c r="A1" s="31" t="s">
        <v>55</v>
      </c>
      <c r="B1" s="31"/>
    </row>
    <row r="2" spans="1:5" ht="19.5" customHeight="1">
      <c r="A2" s="133" t="s">
        <v>69</v>
      </c>
      <c r="B2" s="42"/>
      <c r="C2" s="52"/>
      <c r="D2" s="18"/>
      <c r="E2" s="18"/>
    </row>
    <row r="3" spans="1:5" ht="19.5" customHeight="1">
      <c r="A3" s="133" t="s">
        <v>95</v>
      </c>
      <c r="B3" s="42"/>
      <c r="C3" s="52"/>
      <c r="D3" s="18"/>
      <c r="E3" s="18"/>
    </row>
    <row r="4" spans="1:5" ht="12.75" customHeight="1">
      <c r="A4" s="138" t="s">
        <v>0</v>
      </c>
      <c r="B4" s="139" t="s">
        <v>1</v>
      </c>
      <c r="C4" s="136" t="s">
        <v>89</v>
      </c>
      <c r="D4" s="137" t="s">
        <v>78</v>
      </c>
      <c r="E4" s="140" t="s">
        <v>28</v>
      </c>
    </row>
    <row r="5" spans="1:5" ht="12.75" customHeight="1">
      <c r="A5" s="138"/>
      <c r="B5" s="139"/>
      <c r="C5" s="136"/>
      <c r="D5" s="137"/>
      <c r="E5" s="140"/>
    </row>
    <row r="6" spans="1:5" ht="12.75" customHeight="1">
      <c r="A6" s="138"/>
      <c r="B6" s="139"/>
      <c r="C6" s="136"/>
      <c r="D6" s="137"/>
      <c r="E6" s="140"/>
    </row>
    <row r="7" spans="1:5" ht="12.75" customHeight="1">
      <c r="A7" s="138"/>
      <c r="B7" s="139"/>
      <c r="C7" s="136"/>
      <c r="D7" s="137"/>
      <c r="E7" s="140"/>
    </row>
    <row r="8" spans="1:5" ht="21" customHeight="1">
      <c r="A8" s="81" t="s">
        <v>94</v>
      </c>
      <c r="B8" s="81"/>
      <c r="C8" s="83">
        <v>120250</v>
      </c>
      <c r="D8" s="83">
        <v>-556330</v>
      </c>
      <c r="E8" s="83">
        <f>SUM(C8:D8)</f>
        <v>-436080</v>
      </c>
    </row>
    <row r="9" spans="1:5" ht="18" customHeight="1">
      <c r="A9" s="81" t="s">
        <v>60</v>
      </c>
      <c r="B9" s="81"/>
      <c r="C9" s="83"/>
      <c r="D9" s="83"/>
      <c r="E9" s="83"/>
    </row>
    <row r="10" spans="1:5" ht="12.75" customHeight="1">
      <c r="A10" s="82" t="s">
        <v>63</v>
      </c>
      <c r="B10" s="82"/>
      <c r="C10" s="84" t="s">
        <v>62</v>
      </c>
      <c r="D10" s="85">
        <f>форма2!D13</f>
        <v>-5912</v>
      </c>
      <c r="E10" s="84">
        <f>SUM(C10:D10)</f>
        <v>-5912</v>
      </c>
    </row>
    <row r="11" spans="1:5" ht="12.75" customHeight="1">
      <c r="A11" s="81" t="s">
        <v>39</v>
      </c>
      <c r="B11" s="81"/>
      <c r="C11" s="86" t="s">
        <v>62</v>
      </c>
      <c r="D11" s="83">
        <f>D10</f>
        <v>-5912</v>
      </c>
      <c r="E11" s="86">
        <f>SUM(C11:D11)</f>
        <v>-5912</v>
      </c>
    </row>
    <row r="12" spans="1:6" ht="20.25" customHeight="1">
      <c r="A12" s="81" t="s">
        <v>90</v>
      </c>
      <c r="B12" s="81"/>
      <c r="C12" s="83">
        <f>C8</f>
        <v>120250</v>
      </c>
      <c r="D12" s="83">
        <f>D8+D11</f>
        <v>-562242</v>
      </c>
      <c r="E12" s="86">
        <f>SUM(C12:D12)</f>
        <v>-441992</v>
      </c>
      <c r="F12" s="17"/>
    </row>
    <row r="13" spans="1:8" ht="13.5" customHeight="1">
      <c r="A13" s="82"/>
      <c r="B13" s="82"/>
      <c r="C13" s="87"/>
      <c r="D13" s="88"/>
      <c r="E13" s="88"/>
      <c r="H13" s="1" t="s">
        <v>23</v>
      </c>
    </row>
    <row r="14" spans="1:6" s="2" customFormat="1" ht="19.5" customHeight="1">
      <c r="A14" s="81" t="s">
        <v>91</v>
      </c>
      <c r="B14" s="81"/>
      <c r="C14" s="83">
        <v>5000000</v>
      </c>
      <c r="D14" s="83">
        <v>-793914</v>
      </c>
      <c r="E14" s="83">
        <f>SUM(C14:D14)</f>
        <v>4206086</v>
      </c>
      <c r="F14" s="79"/>
    </row>
    <row r="15" spans="1:5" s="2" customFormat="1" ht="19.5" customHeight="1">
      <c r="A15" s="81" t="s">
        <v>92</v>
      </c>
      <c r="B15" s="81"/>
      <c r="C15" s="83" t="s">
        <v>62</v>
      </c>
      <c r="D15" s="83" t="s">
        <v>62</v>
      </c>
      <c r="E15" s="83" t="s">
        <v>62</v>
      </c>
    </row>
    <row r="16" spans="1:5" s="2" customFormat="1" ht="12.75">
      <c r="A16" s="82" t="s">
        <v>44</v>
      </c>
      <c r="B16" s="82"/>
      <c r="C16" s="84" t="s">
        <v>62</v>
      </c>
      <c r="D16" s="84">
        <f>форма2!C13</f>
        <v>-89985</v>
      </c>
      <c r="E16" s="84">
        <f>SUM(C16:D16)</f>
        <v>-89985</v>
      </c>
    </row>
    <row r="17" spans="1:6" s="2" customFormat="1" ht="12.75">
      <c r="A17" s="81" t="s">
        <v>27</v>
      </c>
      <c r="B17" s="81"/>
      <c r="C17" s="86" t="s">
        <v>62</v>
      </c>
      <c r="D17" s="86">
        <f>D16</f>
        <v>-89985</v>
      </c>
      <c r="E17" s="86">
        <f>SUM(C17:D17)</f>
        <v>-89985</v>
      </c>
      <c r="F17" s="79"/>
    </row>
    <row r="18" spans="1:5" s="2" customFormat="1" ht="12.75">
      <c r="A18" s="82" t="s">
        <v>10</v>
      </c>
      <c r="B18" s="82"/>
      <c r="C18" s="84" t="s">
        <v>62</v>
      </c>
      <c r="D18" s="84" t="s">
        <v>62</v>
      </c>
      <c r="E18" s="84" t="s">
        <v>62</v>
      </c>
    </row>
    <row r="19" spans="1:5" s="2" customFormat="1" ht="12.75">
      <c r="A19" s="82" t="s">
        <v>64</v>
      </c>
      <c r="B19" s="82"/>
      <c r="C19" s="84" t="s">
        <v>62</v>
      </c>
      <c r="D19" s="84" t="s">
        <v>62</v>
      </c>
      <c r="E19" s="84" t="str">
        <f>C19</f>
        <v>-</v>
      </c>
    </row>
    <row r="20" spans="1:6" s="2" customFormat="1" ht="19.5" customHeight="1">
      <c r="A20" s="81" t="s">
        <v>93</v>
      </c>
      <c r="B20" s="81"/>
      <c r="C20" s="83">
        <f>C14</f>
        <v>5000000</v>
      </c>
      <c r="D20" s="83">
        <f>D14+D17</f>
        <v>-883899</v>
      </c>
      <c r="E20" s="83">
        <f>SUM(C20:D20)</f>
        <v>4116101</v>
      </c>
      <c r="F20" s="3"/>
    </row>
    <row r="21" spans="1:6" s="2" customFormat="1" ht="12.75">
      <c r="A21" s="40"/>
      <c r="B21" s="40"/>
      <c r="C21" s="41"/>
      <c r="D21" s="41"/>
      <c r="E21" s="39"/>
      <c r="F21" s="3"/>
    </row>
    <row r="22" spans="1:5" ht="24.75" customHeight="1">
      <c r="A22" s="94" t="s">
        <v>70</v>
      </c>
      <c r="B22" s="34"/>
      <c r="C22" s="20"/>
      <c r="D22" s="21"/>
      <c r="E22" s="21"/>
    </row>
    <row r="23" spans="1:5" ht="15.75">
      <c r="A23" s="76"/>
      <c r="B23" s="35"/>
      <c r="C23" s="20"/>
      <c r="D23" s="21"/>
      <c r="E23" s="21"/>
    </row>
    <row r="24" spans="1:3" ht="15.75" customHeight="1">
      <c r="A24" s="94" t="s">
        <v>59</v>
      </c>
      <c r="B24" s="34"/>
      <c r="C24" s="28"/>
    </row>
    <row r="25" spans="1:3" ht="14.25">
      <c r="A25" s="29" t="s">
        <v>23</v>
      </c>
      <c r="B25" s="29"/>
      <c r="C25" s="30"/>
    </row>
    <row r="27" ht="12.75">
      <c r="B27" s="1" t="s">
        <v>23</v>
      </c>
    </row>
    <row r="28" ht="12.75">
      <c r="A28" s="1" t="s">
        <v>23</v>
      </c>
    </row>
    <row r="29" spans="1:3" ht="12.75">
      <c r="A29" s="4"/>
      <c r="B29" s="4"/>
      <c r="C29" s="4"/>
    </row>
  </sheetData>
  <sheetProtection/>
  <mergeCells count="5">
    <mergeCell ref="C4:C7"/>
    <mergeCell ref="D4:D7"/>
    <mergeCell ref="A4:A7"/>
    <mergeCell ref="B4:B7"/>
    <mergeCell ref="E4:E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  <ignoredErrors>
    <ignoredError sqref="E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Орымбекова Зауре Мараловна</dc:creator>
  <cp:keywords/>
  <dc:description/>
  <cp:lastModifiedBy>Ainur Zhamanova</cp:lastModifiedBy>
  <cp:lastPrinted>2021-05-15T15:46:13Z</cp:lastPrinted>
  <dcterms:created xsi:type="dcterms:W3CDTF">2013-07-30T09:06:25Z</dcterms:created>
  <dcterms:modified xsi:type="dcterms:W3CDTF">2021-05-15T16:01:24Z</dcterms:modified>
  <cp:category/>
  <cp:version/>
  <cp:contentType/>
  <cp:contentStatus/>
</cp:coreProperties>
</file>