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<sst xmlns="http://schemas.openxmlformats.org/spreadsheetml/2006/main" count="154" uniqueCount="110">
  <si>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</si>
  <si>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</si>
  <si>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</si>
  <si>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</si>
  <si>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</si>
  <si>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Итого долгосрочные обязательства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</si>
  <si>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</si>
  <si>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</si>
  <si>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</si>
  <si>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</si>
  <si>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</si>
  <si>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Чистые денежные средства, полученные от операционной деятельности</t>
  </si>
  <si>
    <t>Чистые денежные средства, использованные в инвестиционной деятельности</t>
  </si>
  <si>
    <t>Денежные средства и денежные эквиваленты на начало периода</t>
  </si>
  <si>
    <t xml:space="preserve"> </t>
  </si>
  <si>
    <t>ОБЯЗАТЕЛЬСТВА</t>
  </si>
  <si>
    <t>ИТОГО ОБЯЗАТЕЛЬСТВА</t>
  </si>
  <si>
    <t>Итого совокупный убыток за период</t>
  </si>
  <si>
    <t>итого</t>
  </si>
  <si>
    <t>Долгосрочные активы</t>
  </si>
  <si>
    <t>Итого долгосрочные активы</t>
  </si>
  <si>
    <t>Итого краткосрочные активы</t>
  </si>
  <si>
    <t>Прибыль(убыток) до налогообложения</t>
  </si>
  <si>
    <t xml:space="preserve">Прибыль(Убыток) за период </t>
  </si>
  <si>
    <t>СОБСТВЕННЫЙ КАПИТАЛ</t>
  </si>
  <si>
    <t>АО "МАРГАНЕЦ ЖАЙРЕМА"</t>
  </si>
  <si>
    <t>АО "МАРГАНЕЦ ЖАЙРЕМА "</t>
  </si>
  <si>
    <t>-</t>
  </si>
  <si>
    <t>Выпуск акций</t>
  </si>
  <si>
    <t xml:space="preserve">Чистые денежные средства, использованные в финансовой деятельности </t>
  </si>
  <si>
    <t>Денежные средства, ограниченные в использовании</t>
  </si>
  <si>
    <t>Денежные средства и их эквиваленты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</si>
  <si>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</si>
  <si>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</si>
  <si>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</si>
  <si>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прочих текущих обязательствах</t>
  </si>
  <si>
    <t>Основные средства</t>
  </si>
  <si>
    <t>Займы</t>
  </si>
  <si>
    <t>Пересчитанное сальдо на 01.01.2022г.</t>
  </si>
  <si>
    <t>Права на недропользование</t>
  </si>
  <si>
    <t>Прочие краткосрочные активы</t>
  </si>
  <si>
    <t>Оценочные обязательства</t>
  </si>
  <si>
    <t>Прочие краткосрочные обязательства</t>
  </si>
  <si>
    <t>Прочие расходы</t>
  </si>
  <si>
    <t>Прочие доходы</t>
  </si>
  <si>
    <t xml:space="preserve">Курсовая разница, нетто </t>
  </si>
  <si>
    <t>Административные расходы</t>
  </si>
  <si>
    <t>Росходы/(доходы) по подоходному  налогу</t>
  </si>
  <si>
    <t>Кредиторская  задолженность</t>
  </si>
  <si>
    <t>Убыток за  год</t>
  </si>
  <si>
    <t>Итого совокупный прибыль(убыток) за год</t>
  </si>
  <si>
    <t>Убыток за год</t>
  </si>
  <si>
    <t>Итого совокупный убыток за год</t>
  </si>
  <si>
    <t>в тысячах  тенге</t>
  </si>
  <si>
    <t>Отчет об изменениях  в капитале за год,</t>
  </si>
  <si>
    <t>в тысячах  казахстанских тенге</t>
  </si>
  <si>
    <t>Акционерный  капитал</t>
  </si>
  <si>
    <t>Прибыль/( убыток) от операционной деятельности</t>
  </si>
  <si>
    <t>Прибыль(убыток) за год</t>
  </si>
  <si>
    <t>Прочий совокупный доход за год</t>
  </si>
  <si>
    <t>Прибыль(убыток) на акцию в тенге:                              Базовый и разводненный убыток на простую акцию</t>
  </si>
  <si>
    <t xml:space="preserve">Отчет о прибыли или убытке и прочем совокупном доходе  </t>
  </si>
  <si>
    <t>Бухгалтерский баланс</t>
  </si>
  <si>
    <t>Краткосрочные активы</t>
  </si>
  <si>
    <t>Акционерный капитал</t>
  </si>
  <si>
    <t>Нераспределенная убыток</t>
  </si>
  <si>
    <t>ИТОГО  КАПИТАЛ</t>
  </si>
  <si>
    <t>Краткосрочные обязательства</t>
  </si>
  <si>
    <t>ИТОГО  ОБЯЗАТЕЛЬСТВА И КАПИТАЛ</t>
  </si>
  <si>
    <t>Балансовая стоимость одной  акции, в тенге</t>
  </si>
  <si>
    <t xml:space="preserve">Отчет о движении денежных средств  </t>
  </si>
  <si>
    <t>Поправки на :</t>
  </si>
  <si>
    <t xml:space="preserve">Износ  основных средств </t>
  </si>
  <si>
    <t>Курсовая  разница</t>
  </si>
  <si>
    <t>Изменения воборотном капитале</t>
  </si>
  <si>
    <t>Изменения в прочих краткосрочных активах</t>
  </si>
  <si>
    <t>Изменение в кредиторской задолженности</t>
  </si>
  <si>
    <t>Изменения в прочих краткосрочных обязательствах</t>
  </si>
  <si>
    <t>Движение денежных средств по инвестиционной деятельности:</t>
  </si>
  <si>
    <t>Приобритение основных средств</t>
  </si>
  <si>
    <t>Приобретение прав недропользования</t>
  </si>
  <si>
    <t>Движение денежных средств по финансовой деятельности :</t>
  </si>
  <si>
    <t>Получение займа</t>
  </si>
  <si>
    <t>Чистое изменение денежных средств и денежных эквивалентов</t>
  </si>
  <si>
    <t>Денежные средства и денежные эквиваленты на конец года</t>
  </si>
  <si>
    <t>Главный бухгалтер Муздыбаев С.Ж. _______________</t>
  </si>
  <si>
    <t>НМА</t>
  </si>
  <si>
    <t>Прочие</t>
  </si>
  <si>
    <t>Товарно-материальные запасы</t>
  </si>
  <si>
    <t>Торговая и прочая дебиторская задолженность</t>
  </si>
  <si>
    <t>Займы полученные</t>
  </si>
  <si>
    <t>Обязательства по вознаграждениям работникам</t>
  </si>
  <si>
    <t>Выручка</t>
  </si>
  <si>
    <t>Себестоимость реализации</t>
  </si>
  <si>
    <t>Валовая прибыль</t>
  </si>
  <si>
    <t>Расходы по реализации</t>
  </si>
  <si>
    <t>Убыток от обесценения прав на недропользование</t>
  </si>
  <si>
    <t>Прочие операционные расходы</t>
  </si>
  <si>
    <t>Списание основных средств</t>
  </si>
  <si>
    <t>Обесценение права недропользования</t>
  </si>
  <si>
    <t>Изменение запасов</t>
  </si>
  <si>
    <t>Изменение торговой дебиторской задолженности</t>
  </si>
  <si>
    <t xml:space="preserve">Полученное вознаграждение
</t>
  </si>
  <si>
    <t>Оплаченное вознаграждение</t>
  </si>
  <si>
    <t>Погашение займа</t>
  </si>
  <si>
    <t>по состоянию  31 декабря 2023г.</t>
  </si>
  <si>
    <t>Остаток на 01.01.2022 года</t>
  </si>
  <si>
    <t>Остаток на  31 декабря 2022 г.</t>
  </si>
  <si>
    <t>Остаток на 31.12.2023 г.</t>
  </si>
  <si>
    <t>Генеральный директор Нурланов А.Ж.  ________________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</si>
</sst>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р_._-;\-* #,##0.00_р_._-;_-* \-??_р_._-;_-@_-"/>
    <numFmt numFmtId="183" formatCode="#,##0;\(#,##0\);&quot;-&quot;"/>
    <numFmt numFmtId="184" formatCode="#,##0.0"/>
    <numFmt numFmtId="185" formatCode="#,##0.000"/>
    <numFmt numFmtId="186" formatCode="0.000"/>
    <numFmt numFmtId="187" formatCode="0.000000"/>
    <numFmt numFmtId="188" formatCode="#,##0.000000"/>
    <numFmt numFmtId="189" formatCode="#,##0.0000"/>
    <numFmt numFmtId="190" formatCode="#,##0.00000"/>
    <numFmt numFmtId="191" formatCode="0.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0.0"/>
    <numFmt numFmtId="196" formatCode="#,##0_ ;\-#,##0\ "/>
    <numFmt numFmtId="197" formatCode="_-* #,##0.000_р_._-;\-* #,##0.000_р_._-;_-* &quot;-&quot;???_р_._-;_-@_-"/>
    <numFmt numFmtId="198" formatCode="[$-FC19]d\ mmmm\ yyyy\ &quot;г.&quot;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  <numFmt numFmtId="208" formatCode="#,##0;[Red]#,##0"/>
    <numFmt numFmtId="209" formatCode="#,##0_р_.;\(#,##0\)_р_.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>
      <alignment horizontal="left"/>
      <protection/>
    </xf>
    <xf numFmtId="183" fontId="4" fillId="21" borderId="1">
      <alignment/>
      <protection/>
    </xf>
    <xf numFmtId="183" fontId="4" fillId="6" borderId="2">
      <alignment/>
      <protection locked="0"/>
    </xf>
    <xf numFmtId="183" fontId="4" fillId="22" borderId="2">
      <alignment/>
      <protection locked="0"/>
    </xf>
    <xf numFmtId="183" fontId="12" fillId="21" borderId="3">
      <alignment horizontal="right"/>
      <protection/>
    </xf>
    <xf numFmtId="183" fontId="12" fillId="21" borderId="4">
      <alignment horizontal="right"/>
      <protection/>
    </xf>
    <xf numFmtId="183" fontId="12" fillId="21" borderId="5">
      <alignment horizontal="right" wrapText="1"/>
      <protection/>
    </xf>
    <xf numFmtId="0" fontId="3" fillId="23" borderId="0">
      <alignment/>
      <protection/>
    </xf>
    <xf numFmtId="18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2" fillId="30" borderId="6" applyNumberFormat="0" applyAlignment="0" applyProtection="0"/>
    <xf numFmtId="0" fontId="53" fillId="31" borderId="7" applyNumberFormat="0" applyAlignment="0" applyProtection="0"/>
    <xf numFmtId="0" fontId="54" fillId="31" borderId="6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4" fillId="37" borderId="0" xfId="0" applyFont="1" applyFill="1" applyAlignment="1">
      <alignment/>
    </xf>
    <xf numFmtId="0" fontId="3" fillId="37" borderId="0" xfId="0" applyFont="1" applyFill="1" applyAlignment="1">
      <alignment/>
    </xf>
    <xf numFmtId="194" fontId="4" fillId="0" borderId="0" xfId="0" applyNumberFormat="1" applyFont="1" applyAlignment="1">
      <alignment/>
    </xf>
    <xf numFmtId="181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7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94" fontId="51" fillId="0" borderId="0" xfId="84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6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94" fontId="68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9" fillId="37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94" fontId="19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194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8" fillId="0" borderId="0" xfId="46" applyFont="1" applyBorder="1" applyAlignment="1">
      <alignment/>
      <protection/>
    </xf>
    <xf numFmtId="43" fontId="19" fillId="0" borderId="0" xfId="0" applyNumberFormat="1" applyFont="1" applyFill="1" applyAlignment="1">
      <alignment/>
    </xf>
    <xf numFmtId="194" fontId="20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37" borderId="0" xfId="0" applyFont="1" applyFill="1" applyAlignment="1">
      <alignment/>
    </xf>
    <xf numFmtId="4" fontId="19" fillId="0" borderId="0" xfId="0" applyNumberFormat="1" applyFont="1" applyAlignment="1">
      <alignment wrapText="1"/>
    </xf>
    <xf numFmtId="0" fontId="18" fillId="0" borderId="0" xfId="0" applyFont="1" applyFill="1" applyAlignment="1">
      <alignment/>
    </xf>
    <xf numFmtId="49" fontId="19" fillId="0" borderId="0" xfId="0" applyNumberFormat="1" applyFont="1" applyAlignment="1">
      <alignment/>
    </xf>
    <xf numFmtId="1" fontId="70" fillId="0" borderId="0" xfId="84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2" fillId="0" borderId="0" xfId="0" applyNumberFormat="1" applyFont="1" applyAlignment="1">
      <alignment horizontal="center" wrapText="1"/>
    </xf>
    <xf numFmtId="1" fontId="73" fillId="0" borderId="0" xfId="84" applyNumberFormat="1" applyFont="1" applyBorder="1" applyAlignment="1">
      <alignment wrapText="1"/>
    </xf>
    <xf numFmtId="196" fontId="4" fillId="0" borderId="0" xfId="46" applyNumberFormat="1" applyFont="1">
      <alignment/>
      <protection/>
    </xf>
    <xf numFmtId="0" fontId="23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6" fontId="10" fillId="0" borderId="3" xfId="84" applyNumberFormat="1" applyFont="1" applyFill="1" applyBorder="1" applyAlignment="1">
      <alignment horizontal="right" wrapText="1"/>
    </xf>
    <xf numFmtId="196" fontId="7" fillId="0" borderId="3" xfId="84" applyNumberFormat="1" applyFont="1" applyFill="1" applyBorder="1" applyAlignment="1">
      <alignment horizontal="right"/>
    </xf>
    <xf numFmtId="196" fontId="7" fillId="0" borderId="3" xfId="84" applyNumberFormat="1" applyFont="1" applyFill="1" applyBorder="1" applyAlignment="1">
      <alignment horizontal="right" wrapText="1"/>
    </xf>
    <xf numFmtId="196" fontId="10" fillId="0" borderId="3" xfId="84" applyNumberFormat="1" applyFont="1" applyFill="1" applyBorder="1" applyAlignment="1">
      <alignment horizontal="right"/>
    </xf>
    <xf numFmtId="196" fontId="8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14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6" fontId="8" fillId="0" borderId="3" xfId="84" applyNumberFormat="1" applyFont="1" applyBorder="1" applyAlignment="1">
      <alignment horizontal="right" wrapText="1"/>
    </xf>
    <xf numFmtId="196" fontId="6" fillId="0" borderId="3" xfId="84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96" fontId="7" fillId="0" borderId="3" xfId="84" applyNumberFormat="1" applyFont="1" applyFill="1" applyBorder="1" applyAlignment="1">
      <alignment horizontal="center"/>
    </xf>
    <xf numFmtId="196" fontId="4" fillId="0" borderId="0" xfId="0" applyNumberFormat="1" applyFont="1" applyAlignment="1">
      <alignment/>
    </xf>
    <xf numFmtId="196" fontId="8" fillId="0" borderId="3" xfId="84" applyNumberFormat="1" applyFont="1" applyFill="1" applyBorder="1" applyAlignment="1">
      <alignment horizontal="right" wrapText="1"/>
    </xf>
    <xf numFmtId="181" fontId="8" fillId="0" borderId="3" xfId="84" applyFont="1" applyFill="1" applyBorder="1" applyAlignment="1">
      <alignment horizontal="right" wrapText="1"/>
    </xf>
    <xf numFmtId="196" fontId="6" fillId="0" borderId="3" xfId="84" applyNumberFormat="1" applyFont="1" applyFill="1" applyBorder="1" applyAlignment="1">
      <alignment horizontal="right" wrapText="1"/>
    </xf>
    <xf numFmtId="207" fontId="7" fillId="0" borderId="3" xfId="84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4" fillId="0" borderId="0" xfId="46" applyFont="1">
      <alignment/>
      <protection/>
    </xf>
    <xf numFmtId="196" fontId="75" fillId="0" borderId="0" xfId="46" applyNumberFormat="1" applyFont="1">
      <alignment/>
      <protection/>
    </xf>
    <xf numFmtId="14" fontId="10" fillId="0" borderId="3" xfId="0" applyNumberFormat="1" applyFont="1" applyFill="1" applyBorder="1" applyAlignment="1">
      <alignment horizontal="right" wrapText="1"/>
    </xf>
    <xf numFmtId="196" fontId="7" fillId="0" borderId="0" xfId="46" applyNumberFormat="1" applyFont="1">
      <alignment/>
      <protection/>
    </xf>
    <xf numFmtId="196" fontId="68" fillId="0" borderId="3" xfId="84" applyNumberFormat="1" applyFont="1" applyFill="1" applyBorder="1" applyAlignment="1">
      <alignment horizontal="right" wrapText="1"/>
    </xf>
    <xf numFmtId="0" fontId="10" fillId="0" borderId="3" xfId="46" applyNumberFormat="1" applyFont="1" applyFill="1" applyBorder="1" applyAlignment="1">
      <alignment wrapText="1"/>
      <protection/>
    </xf>
    <xf numFmtId="196" fontId="21" fillId="0" borderId="3" xfId="84" applyNumberFormat="1" applyFont="1" applyFill="1" applyBorder="1" applyAlignment="1">
      <alignment horizontal="right"/>
    </xf>
    <xf numFmtId="14" fontId="22" fillId="0" borderId="3" xfId="0" applyNumberFormat="1" applyFont="1" applyFill="1" applyBorder="1" applyAlignment="1">
      <alignment horizontal="right"/>
    </xf>
    <xf numFmtId="181" fontId="21" fillId="0" borderId="3" xfId="84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196" fontId="19" fillId="0" borderId="3" xfId="84" applyNumberFormat="1" applyFont="1" applyFill="1" applyBorder="1" applyAlignment="1">
      <alignment horizontal="right"/>
    </xf>
    <xf numFmtId="196" fontId="22" fillId="0" borderId="3" xfId="84" applyNumberFormat="1" applyFont="1" applyFill="1" applyBorder="1" applyAlignment="1">
      <alignment horizontal="right"/>
    </xf>
    <xf numFmtId="207" fontId="21" fillId="0" borderId="3" xfId="84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209" fontId="7" fillId="0" borderId="3" xfId="0" applyNumberFormat="1" applyFont="1" applyFill="1" applyBorder="1" applyAlignment="1">
      <alignment horizontal="center" wrapText="1"/>
    </xf>
    <xf numFmtId="209" fontId="10" fillId="0" borderId="3" xfId="0" applyNumberFormat="1" applyFont="1" applyFill="1" applyBorder="1" applyAlignment="1">
      <alignment horizontal="right" wrapText="1"/>
    </xf>
    <xf numFmtId="194" fontId="21" fillId="38" borderId="3" xfId="84" applyNumberFormat="1" applyFont="1" applyFill="1" applyBorder="1" applyAlignment="1">
      <alignment horizontal="right"/>
    </xf>
    <xf numFmtId="194" fontId="21" fillId="38" borderId="3" xfId="84" applyNumberFormat="1" applyFont="1" applyFill="1" applyBorder="1" applyAlignment="1">
      <alignment horizontal="center"/>
    </xf>
    <xf numFmtId="196" fontId="22" fillId="38" borderId="3" xfId="84" applyNumberFormat="1" applyFont="1" applyFill="1" applyBorder="1" applyAlignment="1">
      <alignment horizontal="right"/>
    </xf>
    <xf numFmtId="194" fontId="22" fillId="38" borderId="3" xfId="84" applyNumberFormat="1" applyFont="1" applyFill="1" applyBorder="1" applyAlignment="1">
      <alignment horizontal="right"/>
    </xf>
    <xf numFmtId="2" fontId="22" fillId="38" borderId="3" xfId="0" applyNumberFormat="1" applyFont="1" applyFill="1" applyBorder="1" applyAlignment="1">
      <alignment horizontal="right"/>
    </xf>
    <xf numFmtId="2" fontId="21" fillId="38" borderId="3" xfId="0" applyNumberFormat="1" applyFont="1" applyFill="1" applyBorder="1" applyAlignment="1">
      <alignment horizontal="right"/>
    </xf>
    <xf numFmtId="196" fontId="21" fillId="38" borderId="3" xfId="84" applyNumberFormat="1" applyFont="1" applyFill="1" applyBorder="1" applyAlignment="1">
      <alignment horizontal="right"/>
    </xf>
    <xf numFmtId="207" fontId="21" fillId="38" borderId="3" xfId="84" applyNumberFormat="1" applyFont="1" applyFill="1" applyBorder="1" applyAlignment="1">
      <alignment horizontal="right"/>
    </xf>
    <xf numFmtId="3" fontId="7" fillId="38" borderId="3" xfId="0" applyNumberFormat="1" applyFont="1" applyFill="1" applyBorder="1" applyAlignment="1">
      <alignment horizontal="center" wrapText="1"/>
    </xf>
    <xf numFmtId="209" fontId="10" fillId="38" borderId="3" xfId="0" applyNumberFormat="1" applyFont="1" applyFill="1" applyBorder="1" applyAlignment="1">
      <alignment horizontal="right" wrapText="1"/>
    </xf>
    <xf numFmtId="196" fontId="10" fillId="38" borderId="3" xfId="84" applyNumberFormat="1" applyFont="1" applyFill="1" applyBorder="1" applyAlignment="1">
      <alignment horizontal="right" wrapText="1"/>
    </xf>
    <xf numFmtId="196" fontId="7" fillId="38" borderId="3" xfId="84" applyNumberFormat="1" applyFont="1" applyFill="1" applyBorder="1" applyAlignment="1">
      <alignment horizontal="right" wrapText="1"/>
    </xf>
    <xf numFmtId="196" fontId="10" fillId="38" borderId="3" xfId="84" applyNumberFormat="1" applyFont="1" applyFill="1" applyBorder="1" applyAlignment="1">
      <alignment horizontal="right"/>
    </xf>
    <xf numFmtId="207" fontId="7" fillId="38" borderId="3" xfId="84" applyNumberFormat="1" applyFont="1" applyFill="1" applyBorder="1" applyAlignment="1">
      <alignment horizontal="right"/>
    </xf>
    <xf numFmtId="196" fontId="8" fillId="38" borderId="3" xfId="84" applyNumberFormat="1" applyFont="1" applyFill="1" applyBorder="1" applyAlignment="1">
      <alignment horizontal="right" wrapText="1"/>
    </xf>
    <xf numFmtId="196" fontId="6" fillId="38" borderId="3" xfId="84" applyNumberFormat="1" applyFont="1" applyFill="1" applyBorder="1" applyAlignment="1">
      <alignment horizontal="right" wrapText="1"/>
    </xf>
    <xf numFmtId="1" fontId="8" fillId="38" borderId="0" xfId="84" applyNumberFormat="1" applyFont="1" applyFill="1" applyBorder="1" applyAlignment="1">
      <alignment wrapText="1"/>
    </xf>
    <xf numFmtId="196" fontId="1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4" zoomScaleNormal="74" zoomScalePageLayoutView="0" workbookViewId="0" topLeftCell="A1">
      <selection activeCell="G26" sqref="G26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0.375" style="6" bestFit="1" customWidth="1"/>
    <col min="4" max="4" width="20.625" style="6" customWidth="1"/>
    <col min="5" max="5" width="16.75390625" style="5" bestFit="1" customWidth="1"/>
    <col min="6" max="6" width="18.25390625" style="5" bestFit="1" customWidth="1"/>
    <col min="7" max="7" width="16.125" style="5" customWidth="1"/>
    <col min="8" max="16384" width="11.375" style="5" customWidth="1"/>
  </cols>
  <sheetData>
    <row r="1" spans="1:5" ht="18.75">
      <c r="A1" s="55" t="s">
        <v>25</v>
      </c>
      <c r="B1" s="45"/>
      <c r="C1" s="45"/>
      <c r="D1" s="45"/>
      <c r="E1" s="46"/>
    </row>
    <row r="2" spans="1:5" ht="18.75">
      <c r="A2" s="121" t="s">
        <v>62</v>
      </c>
      <c r="B2" s="61"/>
      <c r="C2" s="61"/>
      <c r="D2" s="61"/>
      <c r="E2" s="46"/>
    </row>
    <row r="3" spans="1:5" ht="18.75">
      <c r="A3" s="121" t="s">
        <v>105</v>
      </c>
      <c r="B3" s="61"/>
      <c r="C3" s="61"/>
      <c r="D3" s="61"/>
      <c r="E3" s="46"/>
    </row>
    <row r="4" spans="1:5" ht="18.75">
      <c r="A4" s="90" t="s">
        <v>53</v>
      </c>
      <c r="B4" s="95" t="s">
        <v>1</v>
      </c>
      <c r="C4" s="136">
        <v>45291</v>
      </c>
      <c r="D4" s="136">
        <v>44926</v>
      </c>
      <c r="E4" s="46"/>
    </row>
    <row r="5" spans="1:5" ht="18.75">
      <c r="A5" s="96" t="s">
        <v>2</v>
      </c>
      <c r="B5" s="97"/>
      <c r="C5" s="137"/>
      <c r="D5" s="138"/>
      <c r="E5" s="46"/>
    </row>
    <row r="6" spans="1:5" ht="18.75">
      <c r="A6" s="97" t="s">
        <v>19</v>
      </c>
      <c r="B6" s="97"/>
      <c r="C6" s="137"/>
      <c r="D6" s="138"/>
      <c r="E6" s="46"/>
    </row>
    <row r="7" spans="1:5" ht="18.75">
      <c r="A7" s="97" t="s">
        <v>36</v>
      </c>
      <c r="B7" s="98"/>
      <c r="C7" s="135">
        <v>6638651</v>
      </c>
      <c r="D7" s="145">
        <v>4258336</v>
      </c>
      <c r="E7" s="53"/>
    </row>
    <row r="8" spans="1:5" ht="18.75">
      <c r="A8" s="97" t="s">
        <v>86</v>
      </c>
      <c r="B8" s="98"/>
      <c r="C8" s="135">
        <v>15992</v>
      </c>
      <c r="D8" s="146">
        <v>18780</v>
      </c>
      <c r="E8" s="49"/>
    </row>
    <row r="9" spans="1:5" ht="18.75">
      <c r="A9" s="97" t="s">
        <v>39</v>
      </c>
      <c r="B9" s="98"/>
      <c r="C9" s="135">
        <v>252706</v>
      </c>
      <c r="D9" s="145">
        <v>198736</v>
      </c>
      <c r="E9" s="49"/>
    </row>
    <row r="10" spans="1:5" s="22" customFormat="1" ht="18.75">
      <c r="A10" s="97" t="s">
        <v>30</v>
      </c>
      <c r="B10" s="98"/>
      <c r="C10" s="139">
        <v>575733</v>
      </c>
      <c r="D10" s="145">
        <v>446739</v>
      </c>
      <c r="E10" s="54"/>
    </row>
    <row r="11" spans="1:5" ht="18.75">
      <c r="A11" s="97" t="s">
        <v>87</v>
      </c>
      <c r="B11" s="98"/>
      <c r="C11" s="139"/>
      <c r="D11" s="145">
        <v>608947</v>
      </c>
      <c r="E11" s="49"/>
    </row>
    <row r="12" spans="1:5" s="22" customFormat="1" ht="18.75">
      <c r="A12" s="96" t="s">
        <v>20</v>
      </c>
      <c r="B12" s="99"/>
      <c r="C12" s="140">
        <f>SUM(C7:C11)</f>
        <v>7483082</v>
      </c>
      <c r="D12" s="147">
        <f>SUM(D7:D11)</f>
        <v>5531538</v>
      </c>
      <c r="E12" s="54"/>
    </row>
    <row r="13" spans="1:5" ht="18.75">
      <c r="A13" s="96" t="s">
        <v>63</v>
      </c>
      <c r="B13" s="99"/>
      <c r="C13" s="140"/>
      <c r="D13" s="148"/>
      <c r="E13" s="49"/>
    </row>
    <row r="14" spans="1:5" ht="18.75">
      <c r="A14" s="97" t="s">
        <v>88</v>
      </c>
      <c r="B14" s="98"/>
      <c r="C14" s="135">
        <v>12581307</v>
      </c>
      <c r="D14" s="146">
        <v>3093907</v>
      </c>
      <c r="E14" s="49"/>
    </row>
    <row r="15" spans="1:7" ht="18.75">
      <c r="A15" s="97" t="s">
        <v>40</v>
      </c>
      <c r="B15" s="98"/>
      <c r="C15" s="135">
        <v>3243913</v>
      </c>
      <c r="D15" s="145">
        <v>563871</v>
      </c>
      <c r="E15" s="49"/>
      <c r="F15" s="27"/>
      <c r="G15" s="27"/>
    </row>
    <row r="16" spans="1:5" ht="18.75">
      <c r="A16" s="97" t="s">
        <v>89</v>
      </c>
      <c r="B16" s="98"/>
      <c r="C16" s="135">
        <v>7565</v>
      </c>
      <c r="D16" s="146">
        <v>209526</v>
      </c>
      <c r="E16" s="49"/>
    </row>
    <row r="17" spans="1:5" s="22" customFormat="1" ht="18.75">
      <c r="A17" s="97" t="s">
        <v>31</v>
      </c>
      <c r="B17" s="98"/>
      <c r="C17" s="135">
        <v>12886</v>
      </c>
      <c r="D17" s="145">
        <v>619859</v>
      </c>
      <c r="E17" s="54"/>
    </row>
    <row r="18" spans="1:5" s="22" customFormat="1" ht="18.75">
      <c r="A18" s="96" t="s">
        <v>21</v>
      </c>
      <c r="B18" s="99"/>
      <c r="C18" s="140">
        <f>SUM(C14:C17)</f>
        <v>15845671</v>
      </c>
      <c r="D18" s="148">
        <f>SUM(D14:D17)</f>
        <v>4487163</v>
      </c>
      <c r="E18" s="48"/>
    </row>
    <row r="19" spans="1:5" s="22" customFormat="1" ht="18.75">
      <c r="A19" s="96" t="s">
        <v>3</v>
      </c>
      <c r="B19" s="99"/>
      <c r="C19" s="140">
        <f>C12+C18</f>
        <v>23328753</v>
      </c>
      <c r="D19" s="147">
        <f>D12+D18</f>
        <v>10018701</v>
      </c>
      <c r="E19" s="47"/>
    </row>
    <row r="20" spans="1:4" ht="20.25" customHeight="1">
      <c r="A20" s="96" t="s">
        <v>24</v>
      </c>
      <c r="B20" s="99"/>
      <c r="C20" s="140"/>
      <c r="D20" s="149"/>
    </row>
    <row r="21" spans="1:5" ht="18.75">
      <c r="A21" s="100" t="s">
        <v>64</v>
      </c>
      <c r="B21" s="98"/>
      <c r="C21" s="135">
        <v>5000000</v>
      </c>
      <c r="D21" s="145">
        <v>5000000</v>
      </c>
      <c r="E21" s="47"/>
    </row>
    <row r="22" spans="1:5" s="22" customFormat="1" ht="18.75">
      <c r="A22" s="100" t="s">
        <v>65</v>
      </c>
      <c r="B22" s="98"/>
      <c r="C22" s="135">
        <v>-4106636</v>
      </c>
      <c r="D22" s="145">
        <v>-1259888</v>
      </c>
      <c r="E22" s="47"/>
    </row>
    <row r="23" spans="1:5" s="22" customFormat="1" ht="18.75">
      <c r="A23" s="96" t="s">
        <v>66</v>
      </c>
      <c r="B23" s="99"/>
      <c r="C23" s="140">
        <f>SUM(C21:C22)</f>
        <v>893364</v>
      </c>
      <c r="D23" s="148">
        <f>SUM(D21:D22)</f>
        <v>3740112</v>
      </c>
      <c r="E23" s="47"/>
    </row>
    <row r="24" spans="1:5" ht="18.75">
      <c r="A24" s="96" t="s">
        <v>15</v>
      </c>
      <c r="B24" s="99"/>
      <c r="C24" s="140"/>
      <c r="D24" s="149"/>
      <c r="E24" s="47"/>
    </row>
    <row r="25" spans="1:7" ht="18.75">
      <c r="A25" s="96" t="s">
        <v>4</v>
      </c>
      <c r="B25" s="98"/>
      <c r="C25" s="135"/>
      <c r="D25" s="150"/>
      <c r="E25" s="47"/>
      <c r="F25" s="26"/>
      <c r="G25" s="164"/>
    </row>
    <row r="26" spans="1:6" ht="18.75">
      <c r="A26" s="97" t="s">
        <v>90</v>
      </c>
      <c r="B26" s="98"/>
      <c r="C26" s="135">
        <v>12624093</v>
      </c>
      <c r="D26" s="151">
        <v>2557464</v>
      </c>
      <c r="E26" s="47"/>
      <c r="F26" s="163"/>
    </row>
    <row r="27" spans="1:5" ht="18.75">
      <c r="A27" s="101" t="s">
        <v>41</v>
      </c>
      <c r="B27" s="102"/>
      <c r="C27" s="135">
        <v>340605</v>
      </c>
      <c r="D27" s="151">
        <v>468562</v>
      </c>
      <c r="E27" s="48"/>
    </row>
    <row r="28" spans="1:5" ht="18.75">
      <c r="A28" s="96" t="s">
        <v>5</v>
      </c>
      <c r="B28" s="98"/>
      <c r="C28" s="140">
        <f>SUM(C25:C27)</f>
        <v>12964698</v>
      </c>
      <c r="D28" s="147">
        <f>SUM(D25:D27)</f>
        <v>3026026</v>
      </c>
      <c r="E28" s="48"/>
    </row>
    <row r="29" spans="1:5" ht="18.75">
      <c r="A29" s="96" t="s">
        <v>67</v>
      </c>
      <c r="B29" s="98"/>
      <c r="C29" s="140"/>
      <c r="D29" s="148"/>
      <c r="E29" s="48"/>
    </row>
    <row r="30" spans="1:6" ht="18.75">
      <c r="A30" s="97" t="s">
        <v>37</v>
      </c>
      <c r="B30" s="98"/>
      <c r="C30" s="135">
        <v>498025</v>
      </c>
      <c r="D30" s="151">
        <v>431048</v>
      </c>
      <c r="E30" s="49"/>
      <c r="F30" s="27"/>
    </row>
    <row r="31" spans="1:6" ht="22.5" customHeight="1">
      <c r="A31" s="101" t="s">
        <v>48</v>
      </c>
      <c r="B31" s="102"/>
      <c r="C31" s="135">
        <v>7676538</v>
      </c>
      <c r="D31" s="151">
        <v>2596123.261</v>
      </c>
      <c r="E31" s="49"/>
      <c r="F31" s="26"/>
    </row>
    <row r="32" spans="1:5" ht="18.75">
      <c r="A32" s="100" t="s">
        <v>91</v>
      </c>
      <c r="B32" s="98"/>
      <c r="C32" s="135">
        <v>145917</v>
      </c>
      <c r="D32" s="151">
        <v>85245</v>
      </c>
      <c r="E32" s="49"/>
    </row>
    <row r="33" spans="1:8" ht="18.75">
      <c r="A33" s="100" t="s">
        <v>42</v>
      </c>
      <c r="B33" s="98"/>
      <c r="C33" s="135">
        <v>1150211</v>
      </c>
      <c r="D33" s="151">
        <v>140146.73900000006</v>
      </c>
      <c r="E33" s="48"/>
      <c r="H33" s="5" t="s">
        <v>14</v>
      </c>
    </row>
    <row r="34" spans="1:5" s="22" customFormat="1" ht="18.75">
      <c r="A34" s="96" t="s">
        <v>9</v>
      </c>
      <c r="B34" s="98"/>
      <c r="C34" s="140">
        <f>SUM(C30:C33)</f>
        <v>9470691</v>
      </c>
      <c r="D34" s="148">
        <f>SUM(D30:D33)</f>
        <v>3252563</v>
      </c>
      <c r="E34" s="48"/>
    </row>
    <row r="35" spans="1:5" s="22" customFormat="1" ht="18.75">
      <c r="A35" s="96" t="s">
        <v>16</v>
      </c>
      <c r="B35" s="99"/>
      <c r="C35" s="140">
        <f>C28+C34</f>
        <v>22435389</v>
      </c>
      <c r="D35" s="148">
        <f>D28+D34</f>
        <v>6278589</v>
      </c>
      <c r="E35" s="48"/>
    </row>
    <row r="36" spans="1:5" ht="36" customHeight="1">
      <c r="A36" s="103" t="s">
        <v>68</v>
      </c>
      <c r="B36" s="99"/>
      <c r="C36" s="140">
        <f>C23+C35</f>
        <v>23328753</v>
      </c>
      <c r="D36" s="148">
        <f>D23+D35</f>
        <v>10018701</v>
      </c>
      <c r="E36" s="47"/>
    </row>
    <row r="37" spans="1:5" ht="18.75">
      <c r="A37" s="100" t="s">
        <v>69</v>
      </c>
      <c r="B37" s="98"/>
      <c r="C37" s="141">
        <v>1754.74</v>
      </c>
      <c r="D37" s="152">
        <v>7442.66</v>
      </c>
      <c r="E37" s="46"/>
    </row>
    <row r="38" spans="1:5" ht="28.5" customHeight="1">
      <c r="A38" s="45"/>
      <c r="B38" s="45"/>
      <c r="C38" s="50"/>
      <c r="D38" s="49"/>
      <c r="E38" s="46"/>
    </row>
    <row r="39" spans="1:5" ht="18.75">
      <c r="A39" s="45" t="s">
        <v>109</v>
      </c>
      <c r="B39" s="59"/>
      <c r="C39" s="45"/>
      <c r="D39" s="45"/>
      <c r="E39" s="46"/>
    </row>
    <row r="40" spans="1:5" ht="24.75" customHeight="1">
      <c r="A40" s="59"/>
      <c r="B40" s="59"/>
      <c r="C40" s="45"/>
      <c r="D40" s="45"/>
      <c r="E40" s="46"/>
    </row>
    <row r="41" spans="1:4" ht="18.75">
      <c r="A41" s="45" t="s">
        <v>85</v>
      </c>
      <c r="B41" s="59"/>
      <c r="C41" s="45"/>
      <c r="D41" s="45"/>
    </row>
    <row r="42" spans="1:3" ht="18">
      <c r="A42" s="104"/>
      <c r="B42" s="104"/>
      <c r="C42" s="104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31" t="s">
        <v>26</v>
      </c>
      <c r="B1" s="43"/>
      <c r="C1" s="43"/>
      <c r="D1" s="43"/>
    </row>
    <row r="2" spans="1:4" ht="23.25" customHeight="1">
      <c r="A2" s="120" t="s">
        <v>61</v>
      </c>
      <c r="B2" s="93"/>
      <c r="C2" s="93"/>
      <c r="D2" s="94"/>
    </row>
    <row r="3" spans="1:4" ht="23.25" customHeight="1">
      <c r="A3" s="120" t="str">
        <f>форма1!A3</f>
        <v>по состоянию  31 декабря 2023г.</v>
      </c>
      <c r="B3" s="93"/>
      <c r="C3" s="93"/>
      <c r="D3" s="94"/>
    </row>
    <row r="4" spans="1:4" ht="23.25" customHeight="1">
      <c r="A4" s="91" t="s">
        <v>0</v>
      </c>
      <c r="B4" s="91" t="s">
        <v>1</v>
      </c>
      <c r="C4" s="131">
        <f>форма1!C4</f>
        <v>45291</v>
      </c>
      <c r="D4" s="131">
        <f>форма1!D4</f>
        <v>44926</v>
      </c>
    </row>
    <row r="5" spans="1:4" ht="23.25" customHeight="1">
      <c r="A5" s="91" t="s">
        <v>92</v>
      </c>
      <c r="B5" s="142"/>
      <c r="C5" s="143">
        <v>2474678.861</v>
      </c>
      <c r="D5" s="153">
        <v>421578</v>
      </c>
    </row>
    <row r="6" spans="1:4" ht="23.25" customHeight="1">
      <c r="A6" s="91" t="s">
        <v>93</v>
      </c>
      <c r="B6" s="91"/>
      <c r="C6" s="143">
        <v>-6054116.674290002</v>
      </c>
      <c r="D6" s="153">
        <v>0</v>
      </c>
    </row>
    <row r="7" spans="1:4" ht="23.25" customHeight="1">
      <c r="A7" s="91" t="s">
        <v>94</v>
      </c>
      <c r="B7" s="91"/>
      <c r="C7" s="144">
        <f>C5+C6</f>
        <v>-3579437.8132900023</v>
      </c>
      <c r="D7" s="154">
        <f>D5+D6</f>
        <v>421578</v>
      </c>
    </row>
    <row r="8" spans="1:4" ht="23.25" customHeight="1">
      <c r="A8" s="89" t="s">
        <v>95</v>
      </c>
      <c r="B8" s="91"/>
      <c r="C8" s="84">
        <v>-57436.418999999994</v>
      </c>
      <c r="D8" s="84">
        <v>-147386</v>
      </c>
    </row>
    <row r="9" spans="1:4" ht="23.25" customHeight="1">
      <c r="A9" s="89" t="s">
        <v>46</v>
      </c>
      <c r="B9" s="122"/>
      <c r="C9" s="84">
        <v>-586034.8809999999</v>
      </c>
      <c r="D9" s="84">
        <v>-303829</v>
      </c>
    </row>
    <row r="10" spans="1:4" ht="23.25" customHeight="1">
      <c r="A10" s="89" t="s">
        <v>96</v>
      </c>
      <c r="B10" s="91"/>
      <c r="C10" s="84"/>
      <c r="D10" s="84">
        <v>-114758</v>
      </c>
    </row>
    <row r="11" spans="1:4" ht="23.25" customHeight="1">
      <c r="A11" s="89" t="s">
        <v>97</v>
      </c>
      <c r="B11" s="122"/>
      <c r="C11" s="84"/>
      <c r="D11" s="84">
        <v>-969774</v>
      </c>
    </row>
    <row r="12" spans="1:4" ht="18">
      <c r="A12" s="134" t="s">
        <v>57</v>
      </c>
      <c r="B12" s="128"/>
      <c r="C12" s="83">
        <f>SUM(C7:C11)</f>
        <v>-4222909.113290003</v>
      </c>
      <c r="D12" s="155">
        <f>SUM(D7:D11)</f>
        <v>-1114169</v>
      </c>
    </row>
    <row r="13" spans="1:4" ht="18">
      <c r="A13" s="82" t="s">
        <v>6</v>
      </c>
      <c r="B13" s="128"/>
      <c r="C13" s="84">
        <v>6732114</v>
      </c>
      <c r="D13" s="156">
        <v>2637844</v>
      </c>
    </row>
    <row r="14" spans="1:4" ht="18">
      <c r="A14" s="82" t="s">
        <v>7</v>
      </c>
      <c r="B14" s="122"/>
      <c r="C14" s="84">
        <v>-4287693</v>
      </c>
      <c r="D14" s="156">
        <v>-1197226</v>
      </c>
    </row>
    <row r="15" spans="1:4" ht="18">
      <c r="A15" s="82" t="s">
        <v>43</v>
      </c>
      <c r="B15" s="122"/>
      <c r="C15" s="84">
        <v>-473664.3307</v>
      </c>
      <c r="D15" s="156">
        <v>-148859</v>
      </c>
    </row>
    <row r="16" spans="1:4" ht="18">
      <c r="A16" s="82" t="s">
        <v>44</v>
      </c>
      <c r="B16" s="122"/>
      <c r="C16" s="84">
        <v>191279.4</v>
      </c>
      <c r="D16" s="156">
        <v>55687</v>
      </c>
    </row>
    <row r="17" spans="1:4" ht="18">
      <c r="A17" s="82" t="s">
        <v>45</v>
      </c>
      <c r="B17" s="122"/>
      <c r="C17" s="84">
        <v>28242</v>
      </c>
      <c r="D17" s="156">
        <v>38726</v>
      </c>
    </row>
    <row r="18" spans="1:4" ht="18">
      <c r="A18" s="81" t="s">
        <v>22</v>
      </c>
      <c r="B18" s="128"/>
      <c r="C18" s="86">
        <f>SUM(C12:C17)</f>
        <v>-2032631.0439900025</v>
      </c>
      <c r="D18" s="157">
        <f>SUM(D12:D17)</f>
        <v>272003</v>
      </c>
    </row>
    <row r="19" spans="1:4" ht="18">
      <c r="A19" s="82" t="s">
        <v>47</v>
      </c>
      <c r="B19" s="128"/>
      <c r="C19" s="83" t="s">
        <v>27</v>
      </c>
      <c r="D19" s="155" t="s">
        <v>27</v>
      </c>
    </row>
    <row r="20" spans="1:4" ht="18">
      <c r="A20" s="81" t="s">
        <v>58</v>
      </c>
      <c r="B20" s="128"/>
      <c r="C20" s="86">
        <f>C18</f>
        <v>-2032631.0439900025</v>
      </c>
      <c r="D20" s="155">
        <f>D18</f>
        <v>272003</v>
      </c>
    </row>
    <row r="21" spans="1:4" ht="18">
      <c r="A21" s="82" t="s">
        <v>59</v>
      </c>
      <c r="B21" s="128"/>
      <c r="C21" s="86" t="s">
        <v>27</v>
      </c>
      <c r="D21" s="155" t="s">
        <v>27</v>
      </c>
    </row>
    <row r="22" spans="1:4" ht="18">
      <c r="A22" s="81" t="s">
        <v>52</v>
      </c>
      <c r="B22" s="128"/>
      <c r="C22" s="86">
        <f>C20</f>
        <v>-2032631.0439900025</v>
      </c>
      <c r="D22" s="157">
        <f>D20</f>
        <v>272003</v>
      </c>
    </row>
    <row r="23" spans="1:4" ht="25.5">
      <c r="A23" s="88" t="s">
        <v>60</v>
      </c>
      <c r="B23" s="128"/>
      <c r="C23" s="127">
        <v>-4065.26</v>
      </c>
      <c r="D23" s="158">
        <v>544.01</v>
      </c>
    </row>
    <row r="24" spans="1:4" ht="18.75">
      <c r="A24" s="44"/>
      <c r="B24" s="56"/>
      <c r="C24" s="57"/>
      <c r="D24" s="58"/>
    </row>
    <row r="25" spans="1:4" ht="18.75">
      <c r="A25" s="92" t="str">
        <f>форма1!A39</f>
        <v>Генеральный директор Нурланов А.Ж.  ________________</v>
      </c>
      <c r="B25" s="76"/>
      <c r="C25" s="76"/>
      <c r="D25" s="59"/>
    </row>
    <row r="26" spans="1:4" ht="18.75">
      <c r="A26" s="76"/>
      <c r="B26" s="76"/>
      <c r="C26" s="76"/>
      <c r="D26" s="59"/>
    </row>
    <row r="27" spans="1:4" ht="18.75">
      <c r="A27" s="92" t="str">
        <f>форма1!A41</f>
        <v>Главный бухгалтер Муздыбаев С.Ж. _______________</v>
      </c>
      <c r="B27" s="74"/>
      <c r="C27" s="74"/>
      <c r="D27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3">
      <selection activeCell="C37" sqref="C37"/>
    </sheetView>
  </sheetViews>
  <sheetFormatPr defaultColWidth="9.00390625" defaultRowHeight="12.75"/>
  <cols>
    <col min="1" max="1" width="70.875" style="7" customWidth="1"/>
    <col min="2" max="2" width="10.625" style="7" customWidth="1"/>
    <col min="3" max="3" width="14.75390625" style="8" customWidth="1"/>
    <col min="4" max="4" width="13.75390625" style="25" customWidth="1"/>
    <col min="5" max="5" width="11.875" style="7" bestFit="1" customWidth="1"/>
    <col min="6" max="16384" width="9.125" style="7" customWidth="1"/>
  </cols>
  <sheetData>
    <row r="1" spans="1:6" s="12" customFormat="1" ht="15.75">
      <c r="A1" s="31" t="s">
        <v>25</v>
      </c>
      <c r="B1" s="65"/>
      <c r="C1" s="66"/>
      <c r="D1" s="67"/>
      <c r="E1" s="11"/>
      <c r="F1" s="10"/>
    </row>
    <row r="2" spans="1:6" s="12" customFormat="1" ht="15.75" customHeight="1">
      <c r="A2" s="118" t="s">
        <v>70</v>
      </c>
      <c r="B2" s="68"/>
      <c r="C2" s="69"/>
      <c r="D2" s="70"/>
      <c r="E2" s="14"/>
      <c r="F2" s="13"/>
    </row>
    <row r="3" spans="1:6" s="12" customFormat="1" ht="19.5" customHeight="1">
      <c r="A3" s="119" t="str">
        <f>форма2!A3</f>
        <v>по состоянию  31 декабря 2023г.</v>
      </c>
      <c r="B3" s="68"/>
      <c r="C3" s="69"/>
      <c r="D3" s="70"/>
      <c r="E3" s="14"/>
      <c r="F3" s="13"/>
    </row>
    <row r="4" spans="1:6" ht="25.5" customHeight="1">
      <c r="A4" s="80" t="s">
        <v>0</v>
      </c>
      <c r="B4" s="105" t="s">
        <v>1</v>
      </c>
      <c r="C4" s="106">
        <f>форма2!C4</f>
        <v>45291</v>
      </c>
      <c r="D4" s="106">
        <f>форма2!D4</f>
        <v>44926</v>
      </c>
      <c r="F4" s="7" t="s">
        <v>14</v>
      </c>
    </row>
    <row r="5" spans="1:4" ht="15.75">
      <c r="A5" s="115" t="s">
        <v>10</v>
      </c>
      <c r="B5" s="107"/>
      <c r="C5" s="108"/>
      <c r="D5" s="109"/>
    </row>
    <row r="6" spans="1:4" ht="20.25" customHeight="1">
      <c r="A6" s="110" t="s">
        <v>22</v>
      </c>
      <c r="B6" s="111"/>
      <c r="C6" s="124">
        <f>форма2!C20</f>
        <v>-2032631.0439900025</v>
      </c>
      <c r="D6" s="159">
        <v>272003</v>
      </c>
    </row>
    <row r="7" spans="1:4" ht="15.75">
      <c r="A7" s="110" t="s">
        <v>71</v>
      </c>
      <c r="B7" s="111"/>
      <c r="C7" s="125"/>
      <c r="D7" s="159"/>
    </row>
    <row r="8" spans="1:4" ht="15.75">
      <c r="A8" s="110" t="s">
        <v>72</v>
      </c>
      <c r="B8" s="111"/>
      <c r="C8" s="124">
        <v>267095</v>
      </c>
      <c r="D8" s="159">
        <v>86970</v>
      </c>
    </row>
    <row r="9" spans="1:4" ht="15.75">
      <c r="A9" s="110" t="s">
        <v>98</v>
      </c>
      <c r="B9" s="111"/>
      <c r="C9" s="124"/>
      <c r="D9" s="159">
        <v>145045</v>
      </c>
    </row>
    <row r="10" spans="1:4" ht="15.75">
      <c r="A10" s="110" t="s">
        <v>99</v>
      </c>
      <c r="B10" s="111"/>
      <c r="C10" s="124"/>
      <c r="D10" s="159">
        <v>114758</v>
      </c>
    </row>
    <row r="11" spans="1:5" ht="15.75">
      <c r="A11" s="110" t="s">
        <v>6</v>
      </c>
      <c r="B11" s="111"/>
      <c r="C11" s="124">
        <v>-6732114</v>
      </c>
      <c r="D11" s="159">
        <v>-2637844</v>
      </c>
      <c r="E11" s="123"/>
    </row>
    <row r="12" spans="1:4" ht="15.75">
      <c r="A12" s="110" t="s">
        <v>7</v>
      </c>
      <c r="B12" s="111"/>
      <c r="C12" s="124">
        <v>4287693</v>
      </c>
      <c r="D12" s="159">
        <v>1197226</v>
      </c>
    </row>
    <row r="13" spans="1:4" ht="21" customHeight="1">
      <c r="A13" s="110" t="s">
        <v>73</v>
      </c>
      <c r="B13" s="111"/>
      <c r="C13" s="124">
        <v>-28242</v>
      </c>
      <c r="D13" s="159">
        <v>-6942</v>
      </c>
    </row>
    <row r="14" spans="1:4" ht="15.75">
      <c r="A14" s="115"/>
      <c r="B14" s="116"/>
      <c r="C14" s="126">
        <f>SUM(C6:C13)</f>
        <v>-4238199.043990003</v>
      </c>
      <c r="D14" s="160">
        <f>SUM(D6:D13)</f>
        <v>-828784</v>
      </c>
    </row>
    <row r="15" spans="1:4" ht="15.75">
      <c r="A15" s="110" t="s">
        <v>74</v>
      </c>
      <c r="B15" s="116"/>
      <c r="C15" s="126"/>
      <c r="D15" s="160"/>
    </row>
    <row r="16" spans="1:4" ht="15.75">
      <c r="A16" s="110" t="s">
        <v>100</v>
      </c>
      <c r="B16" s="116"/>
      <c r="C16" s="124">
        <v>-9487400</v>
      </c>
      <c r="D16" s="159">
        <v>-3093907</v>
      </c>
    </row>
    <row r="17" spans="1:4" ht="15.75">
      <c r="A17" s="110" t="s">
        <v>101</v>
      </c>
      <c r="B17" s="116"/>
      <c r="C17" s="124">
        <v>201961</v>
      </c>
      <c r="D17" s="159">
        <v>-209526</v>
      </c>
    </row>
    <row r="18" spans="1:4" ht="15.75">
      <c r="A18" s="110" t="s">
        <v>75</v>
      </c>
      <c r="B18" s="111"/>
      <c r="C18" s="124">
        <v>-1357092</v>
      </c>
      <c r="D18" s="159">
        <v>-153286</v>
      </c>
    </row>
    <row r="19" spans="1:5" ht="21" customHeight="1">
      <c r="A19" s="110" t="s">
        <v>33</v>
      </c>
      <c r="B19" s="111"/>
      <c r="C19" s="124">
        <v>-568445</v>
      </c>
      <c r="D19" s="159">
        <v>-327832</v>
      </c>
      <c r="E19" s="15" t="s">
        <v>14</v>
      </c>
    </row>
    <row r="20" spans="1:4" ht="16.5" customHeight="1">
      <c r="A20" s="110" t="s">
        <v>34</v>
      </c>
      <c r="B20" s="111"/>
      <c r="C20" s="124" t="s">
        <v>27</v>
      </c>
      <c r="D20" s="159" t="s">
        <v>27</v>
      </c>
    </row>
    <row r="21" spans="1:6" ht="15.75">
      <c r="A21" s="110" t="s">
        <v>76</v>
      </c>
      <c r="B21" s="111"/>
      <c r="C21" s="124">
        <v>5080414.739</v>
      </c>
      <c r="D21" s="159">
        <v>2537869</v>
      </c>
      <c r="F21" s="7" t="s">
        <v>14</v>
      </c>
    </row>
    <row r="22" spans="1:6" ht="18" customHeight="1">
      <c r="A22" s="110" t="s">
        <v>77</v>
      </c>
      <c r="B22" s="111"/>
      <c r="C22" s="124">
        <v>1010064.2609999999</v>
      </c>
      <c r="D22" s="159">
        <v>234714</v>
      </c>
      <c r="F22" s="7" t="s">
        <v>14</v>
      </c>
    </row>
    <row r="23" spans="1:4" ht="15" customHeight="1">
      <c r="A23" s="110" t="s">
        <v>35</v>
      </c>
      <c r="B23" s="111"/>
      <c r="C23" s="124"/>
      <c r="D23" s="159"/>
    </row>
    <row r="24" spans="1:4" ht="15" customHeight="1">
      <c r="A24" s="110" t="s">
        <v>102</v>
      </c>
      <c r="B24" s="111"/>
      <c r="C24" s="124">
        <v>56874</v>
      </c>
      <c r="D24" s="159">
        <v>8660</v>
      </c>
    </row>
    <row r="25" spans="1:4" ht="15" customHeight="1">
      <c r="A25" s="110" t="s">
        <v>103</v>
      </c>
      <c r="B25" s="111"/>
      <c r="C25" s="124">
        <v>-164110</v>
      </c>
      <c r="D25" s="159">
        <v>-67010</v>
      </c>
    </row>
    <row r="26" spans="1:5" s="51" customFormat="1" ht="33.75" customHeight="1">
      <c r="A26" s="115" t="s">
        <v>11</v>
      </c>
      <c r="B26" s="114"/>
      <c r="C26" s="126">
        <f>SUM(C14:C25)</f>
        <v>-9465932.043990003</v>
      </c>
      <c r="D26" s="160">
        <f>SUM(D14:D25)</f>
        <v>-1899102</v>
      </c>
      <c r="E26" s="162"/>
    </row>
    <row r="27" spans="1:4" s="51" customFormat="1" ht="33.75" customHeight="1">
      <c r="A27" s="117" t="s">
        <v>78</v>
      </c>
      <c r="B27" s="114"/>
      <c r="C27" s="126"/>
      <c r="D27" s="160"/>
    </row>
    <row r="28" spans="1:4" ht="25.5" customHeight="1">
      <c r="A28" s="110" t="s">
        <v>79</v>
      </c>
      <c r="B28" s="111"/>
      <c r="C28" s="124">
        <v>-2712047</v>
      </c>
      <c r="D28" s="159">
        <v>-324237</v>
      </c>
    </row>
    <row r="29" spans="1:4" ht="15.75">
      <c r="A29" s="110" t="s">
        <v>80</v>
      </c>
      <c r="B29" s="111"/>
      <c r="C29" s="124" t="s">
        <v>27</v>
      </c>
      <c r="D29" s="159" t="s">
        <v>27</v>
      </c>
    </row>
    <row r="30" spans="1:4" ht="19.5" customHeight="1">
      <c r="A30" s="110" t="s">
        <v>30</v>
      </c>
      <c r="B30" s="111"/>
      <c r="C30" s="112">
        <v>-128994</v>
      </c>
      <c r="D30" s="159">
        <v>-145962</v>
      </c>
    </row>
    <row r="31" spans="1:4" ht="31.5">
      <c r="A31" s="115" t="s">
        <v>12</v>
      </c>
      <c r="B31" s="107"/>
      <c r="C31" s="113">
        <f>SUM(C28:C30)</f>
        <v>-2841041</v>
      </c>
      <c r="D31" s="160">
        <f>SUM(D28:D30)</f>
        <v>-470199</v>
      </c>
    </row>
    <row r="32" spans="1:4" ht="15.75">
      <c r="A32" s="117" t="s">
        <v>81</v>
      </c>
      <c r="B32" s="107"/>
      <c r="C32" s="113"/>
      <c r="D32" s="160"/>
    </row>
    <row r="33" spans="1:6" ht="15.75">
      <c r="A33" s="110" t="s">
        <v>104</v>
      </c>
      <c r="B33" s="111"/>
      <c r="C33" s="112">
        <v>0</v>
      </c>
      <c r="D33" s="159">
        <v>-1570000</v>
      </c>
      <c r="F33" s="7" t="s">
        <v>14</v>
      </c>
    </row>
    <row r="34" spans="1:6" ht="15.75">
      <c r="A34" s="110" t="s">
        <v>82</v>
      </c>
      <c r="B34" s="111"/>
      <c r="C34" s="112">
        <v>11700000</v>
      </c>
      <c r="D34" s="159">
        <v>4500000</v>
      </c>
      <c r="E34" s="7" t="s">
        <v>14</v>
      </c>
      <c r="F34" s="16"/>
    </row>
    <row r="35" spans="1:4" ht="31.5">
      <c r="A35" s="115" t="s">
        <v>29</v>
      </c>
      <c r="B35" s="107"/>
      <c r="C35" s="113">
        <f>SUM(C33:C34)</f>
        <v>11700000</v>
      </c>
      <c r="D35" s="160">
        <f>SUM(D33:D34)</f>
        <v>2930000</v>
      </c>
    </row>
    <row r="36" spans="1:4" ht="23.25" customHeight="1">
      <c r="A36" s="115" t="s">
        <v>83</v>
      </c>
      <c r="B36" s="107"/>
      <c r="C36" s="113">
        <f>C26+C31+C35</f>
        <v>-606973.043990003</v>
      </c>
      <c r="D36" s="160">
        <f>D26+D31+D35</f>
        <v>560699</v>
      </c>
    </row>
    <row r="37" spans="1:5" ht="15.75">
      <c r="A37" s="110" t="s">
        <v>13</v>
      </c>
      <c r="B37" s="111"/>
      <c r="C37" s="112">
        <v>619859</v>
      </c>
      <c r="D37" s="159">
        <v>59160</v>
      </c>
      <c r="E37" s="15"/>
    </row>
    <row r="38" spans="1:5" ht="36" customHeight="1">
      <c r="A38" s="117" t="s">
        <v>84</v>
      </c>
      <c r="B38" s="114"/>
      <c r="C38" s="113">
        <f>C36+C37</f>
        <v>12885.956009997055</v>
      </c>
      <c r="D38" s="160">
        <f>D36+D37</f>
        <v>619859</v>
      </c>
      <c r="E38" s="15"/>
    </row>
    <row r="39" spans="1:4" ht="44.25" customHeight="1">
      <c r="A39" s="92" t="str">
        <f>форма2!A25</f>
        <v>Генеральный директор Нурланов А.Ж.  ________________</v>
      </c>
      <c r="B39" s="71"/>
      <c r="C39" s="72"/>
      <c r="D39" s="161" t="s">
        <v>14</v>
      </c>
    </row>
    <row r="40" spans="1:4" ht="18" customHeight="1">
      <c r="A40" s="76"/>
      <c r="B40" s="71"/>
      <c r="C40" s="72"/>
      <c r="D40" s="73"/>
    </row>
    <row r="41" spans="1:4" ht="18" customHeight="1">
      <c r="A41" s="92" t="str">
        <f>форма2!A27</f>
        <v>Главный бухгалтер Муздыбаев С.Ж. _______________</v>
      </c>
      <c r="B41" s="74"/>
      <c r="C41" s="75"/>
      <c r="D41" s="73"/>
    </row>
    <row r="42" spans="1:4" ht="22.5" customHeight="1">
      <c r="A42" s="76" t="s">
        <v>14</v>
      </c>
      <c r="B42" s="74"/>
      <c r="C42" s="77"/>
      <c r="D42" s="78"/>
    </row>
    <row r="43" spans="1:4" ht="18.75">
      <c r="A43" s="46"/>
      <c r="B43" s="62"/>
      <c r="C43" s="64"/>
      <c r="D43" s="63"/>
    </row>
    <row r="44" spans="1:4" ht="18.75">
      <c r="A44" s="46"/>
      <c r="B44" s="62"/>
      <c r="C44" s="64"/>
      <c r="D44" s="63"/>
    </row>
    <row r="45" spans="1:4" ht="18.75">
      <c r="A45" s="46"/>
      <c r="B45" s="62"/>
      <c r="C45" s="64"/>
      <c r="D45" s="63"/>
    </row>
    <row r="46" spans="1:4" ht="18.75">
      <c r="A46" s="46"/>
      <c r="B46" s="62"/>
      <c r="C46" s="64"/>
      <c r="D46" s="63"/>
    </row>
    <row r="47" spans="1:4" ht="18.75">
      <c r="A47" s="46"/>
      <c r="B47" s="62"/>
      <c r="C47" s="64"/>
      <c r="D47" s="63"/>
    </row>
    <row r="48" spans="1:4" ht="18.75">
      <c r="A48" s="46"/>
      <c r="B48" s="62"/>
      <c r="C48" s="64"/>
      <c r="D48" s="63"/>
    </row>
    <row r="49" spans="1:4" ht="18.75">
      <c r="A49" s="46"/>
      <c r="B49" s="62"/>
      <c r="C49" s="64"/>
      <c r="D49" s="63"/>
    </row>
    <row r="50" spans="1:4" ht="18.75">
      <c r="A50" s="46"/>
      <c r="B50" s="62"/>
      <c r="C50" s="64"/>
      <c r="D50" s="63"/>
    </row>
    <row r="51" spans="1:4" ht="18.75">
      <c r="A51" s="46"/>
      <c r="B51" s="62"/>
      <c r="C51" s="64"/>
      <c r="D51" s="63"/>
    </row>
    <row r="52" spans="1:4" ht="18.75">
      <c r="A52" s="46"/>
      <c r="B52" s="62"/>
      <c r="C52" s="64"/>
      <c r="D52" s="63"/>
    </row>
    <row r="53" spans="1:4" ht="18.75">
      <c r="A53" s="46"/>
      <c r="B53" s="62"/>
      <c r="C53" s="64"/>
      <c r="D53" s="63"/>
    </row>
    <row r="54" spans="1:4" ht="18.75">
      <c r="A54" s="46"/>
      <c r="B54" s="62"/>
      <c r="C54" s="64"/>
      <c r="D54" s="63"/>
    </row>
    <row r="55" spans="1:4" ht="18.75">
      <c r="A55" s="46"/>
      <c r="B55" s="62"/>
      <c r="C55" s="64"/>
      <c r="D55" s="63"/>
    </row>
    <row r="56" spans="1:4" ht="18.75">
      <c r="A56" s="46"/>
      <c r="B56" s="62"/>
      <c r="C56" s="64"/>
      <c r="D56" s="63"/>
    </row>
    <row r="57" spans="1:4" ht="18.75">
      <c r="A57" s="46"/>
      <c r="B57" s="62"/>
      <c r="C57" s="64"/>
      <c r="D57" s="63"/>
    </row>
    <row r="58" spans="1:4" ht="18.75">
      <c r="A58" s="46"/>
      <c r="B58" s="62"/>
      <c r="C58" s="64"/>
      <c r="D58" s="63"/>
    </row>
    <row r="59" spans="1:4" ht="18.75">
      <c r="A59" s="46"/>
      <c r="B59" s="62"/>
      <c r="C59" s="64"/>
      <c r="D59" s="63"/>
    </row>
    <row r="60" spans="1:4" ht="18.75">
      <c r="A60" s="46"/>
      <c r="B60" s="62"/>
      <c r="C60" s="64"/>
      <c r="D60" s="63"/>
    </row>
    <row r="61" spans="1:4" ht="18.75">
      <c r="A61" s="46"/>
      <c r="B61" s="62"/>
      <c r="C61" s="64"/>
      <c r="D61" s="63"/>
    </row>
    <row r="62" spans="1:4" ht="18.75">
      <c r="A62" s="46"/>
      <c r="B62" s="62"/>
      <c r="C62" s="64"/>
      <c r="D62" s="63"/>
    </row>
    <row r="63" spans="1:4" ht="18.75">
      <c r="A63" s="46"/>
      <c r="B63" s="62"/>
      <c r="C63" s="64"/>
      <c r="D63" s="63"/>
    </row>
    <row r="64" spans="1:4" ht="18.75">
      <c r="A64" s="46"/>
      <c r="B64" s="62"/>
      <c r="C64" s="64"/>
      <c r="D64" s="63"/>
    </row>
    <row r="65" spans="1:4" ht="18.75">
      <c r="A65" s="46"/>
      <c r="B65" s="62"/>
      <c r="C65" s="64"/>
      <c r="D65" s="63"/>
    </row>
    <row r="66" spans="1:4" ht="18.75">
      <c r="A66" s="46"/>
      <c r="B66" s="62"/>
      <c r="C66" s="64"/>
      <c r="D66" s="63"/>
    </row>
    <row r="67" spans="1:4" ht="18.75">
      <c r="A67" s="46"/>
      <c r="B67" s="62"/>
      <c r="C67" s="64"/>
      <c r="D67" s="63"/>
    </row>
    <row r="68" spans="1:4" ht="18.75">
      <c r="A68" s="46"/>
      <c r="B68" s="62"/>
      <c r="C68" s="64"/>
      <c r="D68" s="63"/>
    </row>
    <row r="69" spans="1:4" ht="18.75">
      <c r="A69" s="46"/>
      <c r="B69" s="62"/>
      <c r="C69" s="64"/>
      <c r="D69" s="63"/>
    </row>
    <row r="70" spans="1:4" ht="18.75">
      <c r="A70" s="46"/>
      <c r="B70" s="62"/>
      <c r="C70" s="64"/>
      <c r="D70" s="63"/>
    </row>
    <row r="71" spans="1:4" ht="18.75">
      <c r="A71" s="46"/>
      <c r="B71" s="62"/>
      <c r="C71" s="64"/>
      <c r="D71" s="63"/>
    </row>
    <row r="72" spans="1:4" ht="18.75">
      <c r="A72" s="46"/>
      <c r="B72" s="62"/>
      <c r="C72" s="64"/>
      <c r="D72" s="63"/>
    </row>
    <row r="73" spans="1:4" ht="18.75">
      <c r="A73" s="46"/>
      <c r="B73" s="62"/>
      <c r="C73" s="64"/>
      <c r="D73" s="63"/>
    </row>
    <row r="74" spans="1:4" ht="18.75">
      <c r="A74" s="46"/>
      <c r="B74" s="62"/>
      <c r="C74" s="64"/>
      <c r="D74" s="63"/>
    </row>
    <row r="75" spans="1:4" ht="18.75">
      <c r="A75" s="46"/>
      <c r="B75" s="62"/>
      <c r="C75" s="64"/>
      <c r="D75" s="63"/>
    </row>
    <row r="76" spans="1:4" ht="18.75">
      <c r="A76" s="46"/>
      <c r="B76" s="62"/>
      <c r="C76" s="64"/>
      <c r="D76" s="63"/>
    </row>
    <row r="77" spans="1:4" ht="18.75">
      <c r="A77" s="46"/>
      <c r="B77" s="62"/>
      <c r="C77" s="64"/>
      <c r="D77" s="63"/>
    </row>
    <row r="78" spans="1:4" ht="12.75">
      <c r="A78" s="32"/>
      <c r="B78" s="33"/>
      <c r="C78" s="37"/>
      <c r="D78" s="36"/>
    </row>
    <row r="79" spans="1:4" ht="12.75">
      <c r="A79" s="32"/>
      <c r="B79" s="33"/>
      <c r="C79" s="37"/>
      <c r="D79" s="36"/>
    </row>
    <row r="80" spans="1:4" ht="12.75">
      <c r="A80" s="32"/>
      <c r="B80" s="33"/>
      <c r="C80" s="37"/>
      <c r="D80" s="38"/>
    </row>
    <row r="81" spans="1:4" ht="12.75">
      <c r="A81" s="32"/>
      <c r="B81" s="33"/>
      <c r="C81" s="37"/>
      <c r="D81" s="38"/>
    </row>
    <row r="82" spans="1:4" ht="12.75">
      <c r="A82" s="32"/>
      <c r="B82" s="32"/>
      <c r="C82" s="37"/>
      <c r="D82" s="38"/>
    </row>
    <row r="83" spans="1:4" ht="12.75">
      <c r="A83" s="32"/>
      <c r="B83" s="32"/>
      <c r="C83" s="37"/>
      <c r="D83" s="38"/>
    </row>
    <row r="84" spans="1:4" ht="12.75">
      <c r="A84" s="32"/>
      <c r="B84" s="32"/>
      <c r="C84" s="37"/>
      <c r="D84" s="38"/>
    </row>
    <row r="85" spans="1:4" ht="12.75">
      <c r="A85" s="32"/>
      <c r="B85" s="32"/>
      <c r="C85" s="37"/>
      <c r="D85" s="38"/>
    </row>
    <row r="86" spans="1:4" ht="12.75">
      <c r="A86" s="32"/>
      <c r="B86" s="32"/>
      <c r="C86" s="37"/>
      <c r="D86" s="38"/>
    </row>
    <row r="87" spans="1:4" ht="12.75">
      <c r="A87" s="32"/>
      <c r="B87" s="32"/>
      <c r="C87" s="37"/>
      <c r="D87" s="38"/>
    </row>
    <row r="88" spans="3:4" ht="12.75">
      <c r="C88" s="19"/>
      <c r="D88" s="23"/>
    </row>
    <row r="89" spans="3:4" ht="12.75">
      <c r="C89" s="19"/>
      <c r="D89" s="23"/>
    </row>
    <row r="90" spans="3:4" ht="12.75">
      <c r="C90" s="19"/>
      <c r="D90" s="23"/>
    </row>
    <row r="91" spans="3:4" ht="12.75">
      <c r="C91" s="19"/>
      <c r="D91" s="23"/>
    </row>
    <row r="92" spans="3:4" ht="12.75">
      <c r="C92" s="19"/>
      <c r="D92" s="23"/>
    </row>
    <row r="93" spans="3:4" ht="12.75">
      <c r="C93" s="9"/>
      <c r="D93" s="23"/>
    </row>
    <row r="94" spans="3:4" ht="12.75">
      <c r="C94" s="9"/>
      <c r="D94" s="23"/>
    </row>
    <row r="95" spans="3:4" ht="12.75">
      <c r="C95" s="9"/>
      <c r="D95" s="23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  <row r="104" spans="3:4" ht="12.75">
      <c r="C104" s="9"/>
      <c r="D104" s="24"/>
    </row>
    <row r="105" spans="3:4" ht="12.75">
      <c r="C105" s="9"/>
      <c r="D105" s="24"/>
    </row>
    <row r="106" spans="3:4" ht="12.75">
      <c r="C106" s="9"/>
      <c r="D106" s="24"/>
    </row>
    <row r="107" spans="3:4" ht="12.75">
      <c r="C107" s="9"/>
      <c r="D107" s="24"/>
    </row>
    <row r="108" spans="3:4" ht="12.75">
      <c r="C108" s="9"/>
      <c r="D108" s="24"/>
    </row>
    <row r="109" spans="3:4" ht="12.75">
      <c r="C109" s="9"/>
      <c r="D109" s="24"/>
    </row>
    <row r="110" spans="3:4" ht="12.75">
      <c r="C110" s="9"/>
      <c r="D110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31" t="s">
        <v>25</v>
      </c>
      <c r="B1" s="31"/>
    </row>
    <row r="2" spans="1:5" ht="19.5" customHeight="1">
      <c r="A2" s="119" t="s">
        <v>54</v>
      </c>
      <c r="B2" s="42"/>
      <c r="C2" s="52"/>
      <c r="D2" s="18"/>
      <c r="E2" s="18"/>
    </row>
    <row r="3" spans="1:5" ht="19.5" customHeight="1">
      <c r="A3" s="119" t="str">
        <f>форма3!A3</f>
        <v>по состоянию  31 декабря 2023г.</v>
      </c>
      <c r="B3" s="42"/>
      <c r="C3" s="52"/>
      <c r="D3" s="18"/>
      <c r="E3" s="18"/>
    </row>
    <row r="4" spans="1:5" ht="12.75" customHeight="1">
      <c r="A4" s="167" t="s">
        <v>55</v>
      </c>
      <c r="B4" s="168" t="s">
        <v>1</v>
      </c>
      <c r="C4" s="165" t="s">
        <v>56</v>
      </c>
      <c r="D4" s="166" t="s">
        <v>32</v>
      </c>
      <c r="E4" s="169" t="s">
        <v>18</v>
      </c>
    </row>
    <row r="5" spans="1:5" ht="12.75" customHeight="1">
      <c r="A5" s="167"/>
      <c r="B5" s="168"/>
      <c r="C5" s="165"/>
      <c r="D5" s="166"/>
      <c r="E5" s="169"/>
    </row>
    <row r="6" spans="1:5" ht="4.5" customHeight="1">
      <c r="A6" s="167"/>
      <c r="B6" s="168"/>
      <c r="C6" s="165"/>
      <c r="D6" s="166"/>
      <c r="E6" s="169"/>
    </row>
    <row r="7" spans="1:5" ht="12.75" customHeight="1" hidden="1">
      <c r="A7" s="167"/>
      <c r="B7" s="168"/>
      <c r="C7" s="165"/>
      <c r="D7" s="166"/>
      <c r="E7" s="169"/>
    </row>
    <row r="8" spans="1:5" ht="21" customHeight="1">
      <c r="A8" s="81" t="s">
        <v>106</v>
      </c>
      <c r="B8" s="81"/>
      <c r="C8" s="83">
        <v>5000000</v>
      </c>
      <c r="D8" s="83">
        <v>-1531891</v>
      </c>
      <c r="E8" s="83">
        <f>SUM(C8:D8)</f>
        <v>3468109</v>
      </c>
    </row>
    <row r="9" spans="1:5" ht="21" customHeight="1">
      <c r="A9" s="82" t="s">
        <v>49</v>
      </c>
      <c r="B9" s="81"/>
      <c r="C9" s="83" t="s">
        <v>27</v>
      </c>
      <c r="D9" s="85">
        <v>272003</v>
      </c>
      <c r="E9" s="85">
        <f>D9</f>
        <v>272003</v>
      </c>
    </row>
    <row r="10" spans="1:5" ht="18" customHeight="1">
      <c r="A10" s="81" t="s">
        <v>50</v>
      </c>
      <c r="B10" s="81"/>
      <c r="C10" s="83" t="str">
        <f>C9</f>
        <v>-</v>
      </c>
      <c r="D10" s="83">
        <f>D9</f>
        <v>272003</v>
      </c>
      <c r="E10" s="83">
        <f>E9</f>
        <v>272003</v>
      </c>
    </row>
    <row r="11" spans="1:6" ht="21" customHeight="1">
      <c r="A11" s="82" t="s">
        <v>28</v>
      </c>
      <c r="B11" s="128"/>
      <c r="C11" s="84">
        <v>0</v>
      </c>
      <c r="D11" s="85" t="s">
        <v>27</v>
      </c>
      <c r="E11" s="84">
        <f>SUM(C11:D11)</f>
        <v>0</v>
      </c>
      <c r="F11" s="132"/>
    </row>
    <row r="12" spans="1:6" ht="20.25" customHeight="1">
      <c r="A12" s="81" t="s">
        <v>107</v>
      </c>
      <c r="B12" s="81"/>
      <c r="C12" s="83">
        <f>C8+C11</f>
        <v>5000000</v>
      </c>
      <c r="D12" s="83">
        <f>D8+D10</f>
        <v>-1259888</v>
      </c>
      <c r="E12" s="86">
        <f>SUM(C12:D12)</f>
        <v>3740112</v>
      </c>
      <c r="F12" s="17"/>
    </row>
    <row r="13" spans="1:8" ht="19.5" customHeight="1">
      <c r="A13" s="82" t="s">
        <v>51</v>
      </c>
      <c r="B13" s="82"/>
      <c r="C13" s="87"/>
      <c r="D13" s="84">
        <v>-2032631.0439900025</v>
      </c>
      <c r="E13" s="84">
        <f>D13</f>
        <v>-2032631.0439900025</v>
      </c>
      <c r="H13" s="1" t="s">
        <v>14</v>
      </c>
    </row>
    <row r="14" spans="1:6" s="2" customFormat="1" ht="19.5" customHeight="1">
      <c r="A14" s="82" t="s">
        <v>52</v>
      </c>
      <c r="B14" s="82"/>
      <c r="C14" s="133" t="s">
        <v>27</v>
      </c>
      <c r="D14" s="85">
        <f>форма2!C22</f>
        <v>-2032631.0439900025</v>
      </c>
      <c r="E14" s="85">
        <f>SUM(C14:D14)</f>
        <v>-2032631.0439900025</v>
      </c>
      <c r="F14" s="79"/>
    </row>
    <row r="15" spans="1:5" s="2" customFormat="1" ht="19.5" customHeight="1" hidden="1">
      <c r="A15" s="81" t="s">
        <v>38</v>
      </c>
      <c r="B15" s="81"/>
      <c r="C15" s="83" t="s">
        <v>27</v>
      </c>
      <c r="D15" s="83" t="s">
        <v>27</v>
      </c>
      <c r="E15" s="83" t="s">
        <v>27</v>
      </c>
    </row>
    <row r="16" spans="1:5" s="2" customFormat="1" ht="12.75" hidden="1">
      <c r="A16" s="82" t="s">
        <v>23</v>
      </c>
      <c r="B16" s="82"/>
      <c r="C16" s="84" t="s">
        <v>27</v>
      </c>
      <c r="D16" s="84">
        <f>форма2!C20</f>
        <v>-2032631.0439900025</v>
      </c>
      <c r="E16" s="84">
        <f>SUM(C16:D16)</f>
        <v>-2032631.0439900025</v>
      </c>
    </row>
    <row r="17" spans="1:6" s="2" customFormat="1" ht="12.75" hidden="1">
      <c r="A17" s="81" t="s">
        <v>17</v>
      </c>
      <c r="B17" s="81"/>
      <c r="C17" s="86" t="s">
        <v>27</v>
      </c>
      <c r="D17" s="86">
        <f>D16</f>
        <v>-2032631.0439900025</v>
      </c>
      <c r="E17" s="86">
        <f>SUM(C17:D17)</f>
        <v>-2032631.0439900025</v>
      </c>
      <c r="F17" s="79"/>
    </row>
    <row r="18" spans="1:5" s="2" customFormat="1" ht="12.75" hidden="1">
      <c r="A18" s="82" t="s">
        <v>8</v>
      </c>
      <c r="B18" s="82"/>
      <c r="C18" s="84" t="s">
        <v>27</v>
      </c>
      <c r="D18" s="84" t="s">
        <v>27</v>
      </c>
      <c r="E18" s="84" t="s">
        <v>27</v>
      </c>
    </row>
    <row r="19" spans="1:5" s="2" customFormat="1" ht="6" customHeight="1" hidden="1">
      <c r="A19" s="82" t="s">
        <v>28</v>
      </c>
      <c r="B19" s="82"/>
      <c r="C19" s="84" t="s">
        <v>27</v>
      </c>
      <c r="D19" s="84" t="s">
        <v>27</v>
      </c>
      <c r="E19" s="84" t="str">
        <f>C19</f>
        <v>-</v>
      </c>
    </row>
    <row r="20" spans="1:6" s="2" customFormat="1" ht="19.5" customHeight="1">
      <c r="A20" s="81" t="s">
        <v>108</v>
      </c>
      <c r="B20" s="81"/>
      <c r="C20" s="83">
        <f>C12</f>
        <v>5000000</v>
      </c>
      <c r="D20" s="83">
        <f>D12+D14</f>
        <v>-3292519.0439900025</v>
      </c>
      <c r="E20" s="83">
        <f>SUM(C20:D20)</f>
        <v>1707480.9560099975</v>
      </c>
      <c r="F20" s="3"/>
    </row>
    <row r="21" spans="1:6" s="2" customFormat="1" ht="12.75">
      <c r="A21" s="40"/>
      <c r="B21" s="40"/>
      <c r="C21" s="41"/>
      <c r="D21" s="41"/>
      <c r="E21" s="39"/>
      <c r="F21" s="3"/>
    </row>
    <row r="22" spans="1:5" ht="24.75" customHeight="1">
      <c r="A22" s="92" t="str">
        <f>форма3!A39</f>
        <v>Генеральный директор Нурланов А.Ж.  ________________</v>
      </c>
      <c r="B22" s="34"/>
      <c r="C22" s="20"/>
      <c r="D22" s="21"/>
      <c r="E22" s="21"/>
    </row>
    <row r="23" spans="1:5" ht="15.75">
      <c r="A23" s="76"/>
      <c r="B23" s="35"/>
      <c r="C23" s="20"/>
      <c r="D23" s="21"/>
      <c r="E23" s="21"/>
    </row>
    <row r="24" spans="1:3" ht="15.75" customHeight="1">
      <c r="A24" s="92" t="str">
        <f>форма3!A41</f>
        <v>Главный бухгалтер Муздыбаев С.Ж. _______________</v>
      </c>
      <c r="B24" s="34"/>
      <c r="C24" s="28"/>
    </row>
    <row r="25" spans="1:3" ht="14.25">
      <c r="A25" s="29" t="s">
        <v>14</v>
      </c>
      <c r="B25" s="29"/>
      <c r="C25" s="30"/>
    </row>
    <row r="27" spans="2:5" ht="12.75">
      <c r="B27" s="1" t="s">
        <v>14</v>
      </c>
      <c r="C27" s="129">
        <f>форма1!C21</f>
        <v>5000000</v>
      </c>
      <c r="D27" s="129">
        <f>форма1!C22</f>
        <v>-4106636</v>
      </c>
      <c r="E27" s="129">
        <f>форма1!C23</f>
        <v>893364</v>
      </c>
    </row>
    <row r="28" spans="1:5" ht="12.75">
      <c r="A28" s="1" t="s">
        <v>14</v>
      </c>
      <c r="C28" s="129"/>
      <c r="D28" s="129"/>
      <c r="E28" s="129"/>
    </row>
    <row r="29" spans="1:5" ht="12.75">
      <c r="A29" s="4"/>
      <c r="B29" s="4"/>
      <c r="C29" s="130">
        <f>C20-C27</f>
        <v>0</v>
      </c>
      <c r="D29" s="129">
        <v>0</v>
      </c>
      <c r="E29" s="129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 Muzdybayev</cp:lastModifiedBy>
  <cp:lastPrinted>2022-05-16T12:42:31Z</cp:lastPrinted>
  <dcterms:created xsi:type="dcterms:W3CDTF">2013-07-30T09:06:25Z</dcterms:created>
  <dcterms:modified xsi:type="dcterms:W3CDTF">2024-05-30T15:52:14Z</dcterms:modified>
  <cp:category/>
  <cp:version/>
  <cp:contentType/>
  <cp:contentStatus/>
</cp:coreProperties>
</file>