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2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<sst xmlns="http://schemas.openxmlformats.org/spreadsheetml/2006/main" count="147" uniqueCount="123">
  <si>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</si>
  <si>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</si>
  <si>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</si>
  <si>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</si>
  <si>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</si>
  <si>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</si>
  <si>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</si>
  <si>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</si>
  <si>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</si>
  <si>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</si>
  <si>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</si>
  <si>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</si>
  <si>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</si>
  <si>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</si>
  <si>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</si>
  <si>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</si>
  <si>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</si>
  <si>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</si>
  <si>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</si>
  <si>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</si>
  <si>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</si>
  <si>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</si>
  <si>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</si>
  <si>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</si>
  <si>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</si>
  <si>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</si>
  <si>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</si>
  <si>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</si>
  <si>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</si>
  <si>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</si>
  <si>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</si>
  <si>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</si>
  <si>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</si>
  <si>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</si>
  <si>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</si>
  <si>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</si>
  <si>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</si>
  <si>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</si>
  <si>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</si>
  <si>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</si>
  <si>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</si>
  <si>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</si>
  <si>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</si>
  <si>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</si>
  <si>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</si>
  <si>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</si>
  <si>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</si>
  <si>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</si>
  <si>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</si>
  <si>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</si>
  <si>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</si>
  <si>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</si>
  <si>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</si>
  <si>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 по оценке и разведке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</si>
  <si>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</si>
  <si>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</si>
  <si>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</si>
  <si>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</si>
  <si>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Банковские займы</t>
  </si>
  <si>
    <t xml:space="preserve">За три месяца, закончившихся </t>
  </si>
  <si>
    <t>Промежуточная сокращенная консолидированная финансовая отчетность</t>
  </si>
  <si>
    <t>Финансовые затраты</t>
  </si>
  <si>
    <t>31декабря 2018 года</t>
  </si>
  <si>
    <t>Обязательства по договорам с покупателями</t>
  </si>
  <si>
    <t xml:space="preserve">На 1 января 2018 года </t>
  </si>
  <si>
    <t>На 1 января 2019 года</t>
  </si>
  <si>
    <t>Обесценение активов по разведке и оценке</t>
  </si>
  <si>
    <t>ПРОМЕЖУТОЧНЫЙ КОНСОЛИДИРОВАННЫЙ ОТЧЕТ О ДВИЖЕНИИ ДЕНЕЖНЫХ СРЕДСТВ.</t>
  </si>
  <si>
    <t>Прочий совокупный доход за период</t>
  </si>
  <si>
    <t xml:space="preserve">30 сентября 2019 года </t>
  </si>
  <si>
    <t xml:space="preserve">30 сентября 2018 года </t>
  </si>
  <si>
    <t xml:space="preserve">За девять месяца, закончившихся </t>
  </si>
  <si>
    <t>Балансовая стоимость простой акции, в тенге</t>
  </si>
  <si>
    <t>На 30 сентября 2018 года</t>
  </si>
  <si>
    <t xml:space="preserve">На 30 сентября 2019 года </t>
  </si>
  <si>
    <t>Прочий совокупный доход/убыток за период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</si>
  <si>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</si>
  <si>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</si>
  <si>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</si>
  <si>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</si>
  <si>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</si>
  <si>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</si>
  <si>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</si>
  <si>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</si>
  <si>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</si>
  <si>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</si>
  <si>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</si>
  <si>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</si>
  <si>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пенсионных отчислений, соцстрахование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</si>
  <si>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</si>
  <si>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</si>
  <si>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</si>
  <si>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</si>
  <si>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</si>
  <si>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</si>
  <si>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</si>
  <si>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</si>
  <si>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</si>
  <si>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</si>
  <si>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</si>
  <si>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</si>
  <si>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</si>
  <si>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</si>
  <si>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</si>
  <si>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</si>
  <si>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</si>
  <si>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</si>
  <si>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</si>
  <si>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</si>
  <si>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</si>
  <si>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</si>
  <si>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</si>
  <si>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прочие поступления (проц депоз)</t>
  </si>
  <si>
    <t>погашение займов</t>
  </si>
  <si>
    <t>приобретение собственных акций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</si>
  <si>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</si>
  <si>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</si>
  <si>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</si>
  <si>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</si>
  <si>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</si>
  <si>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</si>
  <si>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 30.09.19 г.</t>
  </si>
  <si>
    <t>30.09.18г.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</si>
</sst>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172" fontId="35" fillId="0" borderId="11" xfId="58" applyNumberFormat="1" applyFont="1" applyBorder="1" applyAlignment="1">
      <alignment/>
    </xf>
    <xf numFmtId="172" fontId="35" fillId="0" borderId="11" xfId="58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172" fontId="35" fillId="0" borderId="0" xfId="58" applyNumberFormat="1" applyFont="1" applyAlignment="1">
      <alignment/>
    </xf>
    <xf numFmtId="172" fontId="27" fillId="0" borderId="0" xfId="58" applyNumberFormat="1" applyFont="1" applyAlignment="1">
      <alignment/>
    </xf>
    <xf numFmtId="172" fontId="27" fillId="0" borderId="0" xfId="58" applyNumberFormat="1" applyFont="1" applyAlignment="1">
      <alignment horizontal="right"/>
    </xf>
    <xf numFmtId="172" fontId="35" fillId="0" borderId="0" xfId="58" applyNumberFormat="1" applyFont="1" applyAlignment="1">
      <alignment/>
    </xf>
    <xf numFmtId="172" fontId="35" fillId="0" borderId="0" xfId="58" applyNumberFormat="1" applyFont="1" applyAlignment="1">
      <alignment horizontal="center"/>
    </xf>
    <xf numFmtId="0" fontId="35" fillId="0" borderId="11" xfId="0" applyFont="1" applyBorder="1" applyAlignment="1">
      <alignment horizontal="right"/>
    </xf>
    <xf numFmtId="0" fontId="47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172" fontId="4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172" fontId="44" fillId="33" borderId="10" xfId="58" applyNumberFormat="1" applyFont="1" applyFill="1" applyBorder="1" applyAlignment="1">
      <alignment horizontal="left" vertical="top" wrapText="1" indent="4"/>
    </xf>
    <xf numFmtId="172" fontId="44" fillId="33" borderId="10" xfId="58" applyNumberFormat="1" applyFont="1" applyFill="1" applyBorder="1" applyAlignment="1">
      <alignment horizontal="left" vertical="top" wrapText="1" indent="7"/>
    </xf>
    <xf numFmtId="172" fontId="44" fillId="33" borderId="10" xfId="58" applyNumberFormat="1" applyFont="1" applyFill="1" applyBorder="1" applyAlignment="1">
      <alignment vertical="top" wrapText="1"/>
    </xf>
    <xf numFmtId="172" fontId="45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horizontal="left" vertical="top" wrapText="1" indent="5"/>
    </xf>
    <xf numFmtId="172" fontId="44" fillId="33" borderId="10" xfId="58" applyNumberFormat="1" applyFont="1" applyFill="1" applyBorder="1" applyAlignment="1">
      <alignment horizontal="left" vertical="top" wrapText="1" indent="6"/>
    </xf>
    <xf numFmtId="172" fontId="44" fillId="33" borderId="10" xfId="58" applyNumberFormat="1" applyFont="1" applyFill="1" applyBorder="1" applyAlignment="1">
      <alignment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2" xfId="58" applyNumberFormat="1" applyFont="1" applyFill="1" applyBorder="1" applyAlignment="1">
      <alignment horizontal="center" vertical="center" wrapText="1"/>
    </xf>
    <xf numFmtId="172" fontId="44" fillId="33" borderId="10" xfId="58" applyNumberFormat="1" applyFont="1" applyFill="1" applyBorder="1" applyAlignment="1">
      <alignment horizontal="center" vertical="center" wrapText="1"/>
    </xf>
    <xf numFmtId="172" fontId="35" fillId="33" borderId="10" xfId="58" applyNumberFormat="1" applyFont="1" applyFill="1" applyBorder="1" applyAlignment="1">
      <alignment horizontal="right" vertical="center" wrapText="1"/>
    </xf>
    <xf numFmtId="171" fontId="44" fillId="33" borderId="10" xfId="58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2" fontId="44" fillId="33" borderId="10" xfId="58" applyNumberFormat="1" applyFont="1" applyFill="1" applyBorder="1" applyAlignment="1">
      <alignment horizontal="right" vertical="top" wrapText="1" indent="4"/>
    </xf>
    <xf numFmtId="172" fontId="27" fillId="33" borderId="10" xfId="58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72" fontId="49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172" fontId="49" fillId="0" borderId="10" xfId="58" applyNumberFormat="1" applyFont="1" applyBorder="1" applyAlignment="1">
      <alignment vertical="center"/>
    </xf>
    <xf numFmtId="172" fontId="48" fillId="0" borderId="10" xfId="58" applyNumberFormat="1" applyFont="1" applyBorder="1" applyAlignment="1">
      <alignment vertical="center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horizontal="right" vertical="center"/>
    </xf>
    <xf numFmtId="0" fontId="26" fillId="34" borderId="10" xfId="0" applyFont="1" applyFill="1" applyBorder="1" applyAlignment="1">
      <alignment horizontal="centerContinuous" vertical="center"/>
    </xf>
    <xf numFmtId="0" fontId="26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left" vertical="center"/>
    </xf>
    <xf numFmtId="3" fontId="24" fillId="34" borderId="10" xfId="0" applyNumberFormat="1" applyFont="1" applyFill="1" applyBorder="1" applyAlignment="1">
      <alignment horizontal="right" vertical="center"/>
    </xf>
    <xf numFmtId="49" fontId="24" fillId="34" borderId="10" xfId="0" applyNumberFormat="1" applyFont="1" applyFill="1" applyBorder="1" applyAlignment="1">
      <alignment horizontal="left" vertical="center"/>
    </xf>
    <xf numFmtId="0" fontId="26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6" fillId="34" borderId="0" xfId="0" applyFont="1" applyFill="1" applyBorder="1" applyAlignment="1">
      <alignment vertical="center"/>
    </xf>
    <xf numFmtId="175" fontId="26" fillId="34" borderId="0" xfId="0" applyNumberFormat="1" applyFont="1" applyFill="1" applyBorder="1" applyAlignment="1">
      <alignment vertical="center"/>
    </xf>
    <xf numFmtId="3" fontId="24" fillId="34" borderId="0" xfId="0" applyNumberFormat="1" applyFont="1" applyFill="1" applyAlignment="1">
      <alignment vertical="center"/>
    </xf>
    <xf numFmtId="176" fontId="24" fillId="34" borderId="0" xfId="0" applyNumberFormat="1" applyFont="1" applyFill="1" applyBorder="1" applyAlignment="1">
      <alignment vertical="center"/>
    </xf>
    <xf numFmtId="0" fontId="24" fillId="34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C43" sqref="C43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31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2"/>
      <c r="C1" s="2"/>
      <c r="D1" s="2"/>
    </row>
    <row r="2" spans="1:4" ht="16.5" customHeight="1">
      <c r="A2" s="10" t="s">
        <v>29</v>
      </c>
      <c r="C2" s="2"/>
      <c r="D2" s="2"/>
    </row>
    <row r="3" spans="1:4" ht="16.5" customHeight="1">
      <c r="A3" s="58"/>
      <c r="B3" s="58"/>
      <c r="C3" s="58"/>
      <c r="D3" s="58"/>
    </row>
    <row r="4" spans="1:4" ht="16.5" customHeight="1">
      <c r="A4" s="4"/>
      <c r="B4" s="11"/>
      <c r="C4" s="4"/>
      <c r="D4" s="4"/>
    </row>
    <row r="5" spans="1:4" s="39" customFormat="1" ht="33.75" customHeight="1">
      <c r="A5" s="27" t="s">
        <v>0</v>
      </c>
      <c r="B5" s="37" t="s">
        <v>1</v>
      </c>
      <c r="C5" s="37" t="s">
        <v>69</v>
      </c>
      <c r="D5" s="37" t="s">
        <v>62</v>
      </c>
    </row>
    <row r="6" spans="1:4" s="32" customFormat="1" ht="16.5" customHeight="1">
      <c r="A6" s="6" t="s">
        <v>2</v>
      </c>
      <c r="B6" s="7"/>
      <c r="C6" s="5"/>
      <c r="D6" s="5"/>
    </row>
    <row r="7" spans="1:4" s="32" customFormat="1" ht="16.5" customHeight="1">
      <c r="A7" s="6" t="s">
        <v>3</v>
      </c>
      <c r="B7" s="7"/>
      <c r="C7" s="5"/>
      <c r="D7" s="5"/>
    </row>
    <row r="8" spans="1:7" s="32" customFormat="1" ht="17.25" customHeight="1">
      <c r="A8" s="5" t="s">
        <v>4</v>
      </c>
      <c r="B8" s="7">
        <v>3</v>
      </c>
      <c r="C8" s="40">
        <v>346065948</v>
      </c>
      <c r="D8" s="40">
        <v>335468588</v>
      </c>
      <c r="G8" s="29"/>
    </row>
    <row r="9" spans="1:7" s="32" customFormat="1" ht="17.25" customHeight="1">
      <c r="A9" s="5" t="s">
        <v>53</v>
      </c>
      <c r="B9" s="7">
        <v>3</v>
      </c>
      <c r="C9" s="56">
        <v>0</v>
      </c>
      <c r="D9" s="40">
        <v>1386732</v>
      </c>
      <c r="G9" s="29"/>
    </row>
    <row r="10" spans="1:7" s="32" customFormat="1" ht="16.5" customHeight="1">
      <c r="A10" s="5" t="s">
        <v>5</v>
      </c>
      <c r="B10" s="7"/>
      <c r="C10" s="41">
        <v>230050</v>
      </c>
      <c r="D10" s="41">
        <v>232099</v>
      </c>
      <c r="G10" s="29"/>
    </row>
    <row r="11" spans="1:7" s="32" customFormat="1" ht="16.5" customHeight="1">
      <c r="A11" s="5" t="s">
        <v>6</v>
      </c>
      <c r="B11" s="7">
        <v>4</v>
      </c>
      <c r="C11" s="42">
        <v>4830340</v>
      </c>
      <c r="D11" s="42">
        <v>1583087</v>
      </c>
      <c r="G11" s="29"/>
    </row>
    <row r="12" spans="1:7" s="9" customFormat="1" ht="16.5" customHeight="1">
      <c r="A12" s="6"/>
      <c r="B12" s="8"/>
      <c r="C12" s="43">
        <f>SUM(C8:C11)</f>
        <v>351126338</v>
      </c>
      <c r="D12" s="43">
        <f>SUM(D8:D11)</f>
        <v>338670506</v>
      </c>
      <c r="G12" s="29"/>
    </row>
    <row r="13" spans="1:7" s="32" customFormat="1" ht="16.5" customHeight="1">
      <c r="A13" s="6" t="s">
        <v>46</v>
      </c>
      <c r="B13" s="7"/>
      <c r="C13" s="42"/>
      <c r="D13" s="42"/>
      <c r="F13" s="9"/>
      <c r="G13" s="29"/>
    </row>
    <row r="14" spans="1:7" s="32" customFormat="1" ht="16.5" customHeight="1">
      <c r="A14" s="5" t="s">
        <v>7</v>
      </c>
      <c r="B14" s="7">
        <v>5</v>
      </c>
      <c r="C14" s="44">
        <v>11298518</v>
      </c>
      <c r="D14" s="44">
        <v>11970857</v>
      </c>
      <c r="G14" s="29"/>
    </row>
    <row r="15" spans="1:7" s="32" customFormat="1" ht="16.5" customHeight="1">
      <c r="A15" s="5" t="s">
        <v>8</v>
      </c>
      <c r="B15" s="7">
        <v>6</v>
      </c>
      <c r="C15" s="44">
        <v>55342403</v>
      </c>
      <c r="D15" s="44">
        <v>3127788</v>
      </c>
      <c r="G15" s="29"/>
    </row>
    <row r="16" spans="1:7" s="32" customFormat="1" ht="16.5" customHeight="1">
      <c r="A16" s="5" t="s">
        <v>9</v>
      </c>
      <c r="B16" s="7">
        <v>7</v>
      </c>
      <c r="C16" s="44">
        <v>11489886</v>
      </c>
      <c r="D16" s="44">
        <v>10770274</v>
      </c>
      <c r="G16" s="29"/>
    </row>
    <row r="17" spans="1:7" s="32" customFormat="1" ht="16.5" customHeight="1">
      <c r="A17" s="5" t="s">
        <v>10</v>
      </c>
      <c r="B17" s="7"/>
      <c r="C17" s="45">
        <v>12269774</v>
      </c>
      <c r="D17" s="45">
        <v>2169354</v>
      </c>
      <c r="G17" s="29"/>
    </row>
    <row r="18" spans="1:7" s="32" customFormat="1" ht="32.25" customHeight="1">
      <c r="A18" s="5" t="s">
        <v>30</v>
      </c>
      <c r="B18" s="7">
        <v>8</v>
      </c>
      <c r="C18" s="44">
        <v>18318537</v>
      </c>
      <c r="D18" s="44">
        <v>27802881</v>
      </c>
      <c r="G18" s="29"/>
    </row>
    <row r="19" spans="1:7" s="32" customFormat="1" ht="16.5" customHeight="1">
      <c r="A19" s="5" t="s">
        <v>11</v>
      </c>
      <c r="B19" s="7"/>
      <c r="C19" s="41">
        <v>392161</v>
      </c>
      <c r="D19" s="41">
        <v>315014</v>
      </c>
      <c r="G19" s="29"/>
    </row>
    <row r="20" spans="1:7" s="32" customFormat="1" ht="16.5" customHeight="1">
      <c r="A20" s="5" t="s">
        <v>12</v>
      </c>
      <c r="B20" s="7">
        <v>9</v>
      </c>
      <c r="C20" s="42">
        <v>70639034</v>
      </c>
      <c r="D20" s="42">
        <v>14702317</v>
      </c>
      <c r="G20" s="29"/>
    </row>
    <row r="21" spans="1:7" s="32" customFormat="1" ht="16.5" customHeight="1">
      <c r="A21" s="5"/>
      <c r="B21" s="7"/>
      <c r="C21" s="43">
        <f>SUM(C14:C20)</f>
        <v>179750313</v>
      </c>
      <c r="D21" s="43">
        <f>SUM(D14:D20)</f>
        <v>70858485</v>
      </c>
      <c r="G21" s="29"/>
    </row>
    <row r="22" spans="1:7" s="2" customFormat="1" ht="27" customHeight="1">
      <c r="A22" s="34" t="s">
        <v>54</v>
      </c>
      <c r="B22" s="35">
        <v>3</v>
      </c>
      <c r="C22" s="46">
        <v>331253</v>
      </c>
      <c r="D22" s="46">
        <v>964816</v>
      </c>
      <c r="G22" s="36"/>
    </row>
    <row r="23" spans="1:7" s="9" customFormat="1" ht="16.5" customHeight="1">
      <c r="A23" s="6" t="s">
        <v>47</v>
      </c>
      <c r="B23" s="8"/>
      <c r="C23" s="43">
        <f>C12+C21+C22</f>
        <v>531207904</v>
      </c>
      <c r="D23" s="43">
        <f>D12+D21+D22</f>
        <v>410493807</v>
      </c>
      <c r="F23" s="30"/>
      <c r="G23" s="29"/>
    </row>
    <row r="24" spans="1:7" s="32" customFormat="1" ht="16.5" customHeight="1">
      <c r="A24" s="6" t="s">
        <v>13</v>
      </c>
      <c r="B24" s="7"/>
      <c r="C24" s="42"/>
      <c r="D24" s="42"/>
      <c r="F24" s="9"/>
      <c r="G24" s="29"/>
    </row>
    <row r="25" spans="1:7" s="32" customFormat="1" ht="16.5" customHeight="1">
      <c r="A25" s="6" t="s">
        <v>14</v>
      </c>
      <c r="B25" s="7"/>
      <c r="C25" s="42"/>
      <c r="D25" s="42"/>
      <c r="F25" s="9"/>
      <c r="G25" s="29"/>
    </row>
    <row r="26" spans="1:7" s="32" customFormat="1" ht="16.5" customHeight="1">
      <c r="A26" s="5" t="s">
        <v>15</v>
      </c>
      <c r="B26" s="7">
        <v>10</v>
      </c>
      <c r="C26" s="40">
        <v>107958384</v>
      </c>
      <c r="D26" s="40">
        <v>107958384</v>
      </c>
      <c r="G26" s="29"/>
    </row>
    <row r="27" spans="1:7" s="32" customFormat="1" ht="16.5" customHeight="1">
      <c r="A27" s="5" t="s">
        <v>16</v>
      </c>
      <c r="B27" s="7"/>
      <c r="C27" s="42">
        <v>181301821</v>
      </c>
      <c r="D27" s="42">
        <v>100037502</v>
      </c>
      <c r="G27" s="29"/>
    </row>
    <row r="28" spans="1:7" s="9" customFormat="1" ht="16.5" customHeight="1">
      <c r="A28" s="6" t="s">
        <v>43</v>
      </c>
      <c r="B28" s="8"/>
      <c r="C28" s="43">
        <f>SUM(C26:C27)</f>
        <v>289260205</v>
      </c>
      <c r="D28" s="43">
        <f>SUM(D26:D27)</f>
        <v>207995886</v>
      </c>
      <c r="F28" s="32"/>
      <c r="G28" s="29"/>
    </row>
    <row r="29" spans="1:7" s="32" customFormat="1" ht="16.5" customHeight="1">
      <c r="A29" s="6" t="s">
        <v>17</v>
      </c>
      <c r="B29" s="7"/>
      <c r="C29" s="42"/>
      <c r="D29" s="42"/>
      <c r="G29" s="29"/>
    </row>
    <row r="30" spans="1:7" s="32" customFormat="1" ht="16.5" customHeight="1">
      <c r="A30" s="5" t="s">
        <v>19</v>
      </c>
      <c r="B30" s="7">
        <v>12</v>
      </c>
      <c r="C30" s="42">
        <v>81943880</v>
      </c>
      <c r="D30" s="42">
        <v>74172577</v>
      </c>
      <c r="G30" s="29"/>
    </row>
    <row r="31" spans="1:7" s="32" customFormat="1" ht="16.5" customHeight="1">
      <c r="A31" s="5" t="s">
        <v>58</v>
      </c>
      <c r="B31" s="7">
        <v>13</v>
      </c>
      <c r="C31" s="42">
        <v>50391900</v>
      </c>
      <c r="D31" s="42">
        <v>49946000</v>
      </c>
      <c r="G31" s="29"/>
    </row>
    <row r="32" spans="1:7" s="32" customFormat="1" ht="19.5" customHeight="1">
      <c r="A32" s="5" t="s">
        <v>18</v>
      </c>
      <c r="B32" s="7">
        <v>11</v>
      </c>
      <c r="C32" s="41">
        <v>987616</v>
      </c>
      <c r="D32" s="41">
        <v>987616</v>
      </c>
      <c r="G32" s="29"/>
    </row>
    <row r="33" spans="1:7" s="9" customFormat="1" ht="16.5" customHeight="1">
      <c r="A33" s="6"/>
      <c r="B33" s="8"/>
      <c r="C33" s="43">
        <f>SUM(C30:C32)</f>
        <v>133323396</v>
      </c>
      <c r="D33" s="43">
        <f>SUM(D30:D32)</f>
        <v>125106193</v>
      </c>
      <c r="G33" s="29"/>
    </row>
    <row r="34" spans="1:7" s="32" customFormat="1" ht="16.5" customHeight="1">
      <c r="A34" s="6" t="s">
        <v>48</v>
      </c>
      <c r="B34" s="7"/>
      <c r="C34" s="42"/>
      <c r="D34" s="42"/>
      <c r="F34" s="9"/>
      <c r="G34" s="29"/>
    </row>
    <row r="35" spans="1:7" s="32" customFormat="1" ht="16.5" customHeight="1">
      <c r="A35" s="5" t="s">
        <v>20</v>
      </c>
      <c r="B35" s="7">
        <v>14</v>
      </c>
      <c r="C35" s="44">
        <v>22211831</v>
      </c>
      <c r="D35" s="44">
        <v>21222000</v>
      </c>
      <c r="G35" s="29"/>
    </row>
    <row r="36" spans="1:7" s="32" customFormat="1" ht="16.5" customHeight="1">
      <c r="A36" s="5" t="s">
        <v>63</v>
      </c>
      <c r="B36" s="7">
        <v>15</v>
      </c>
      <c r="C36" s="45">
        <v>7796483</v>
      </c>
      <c r="D36" s="45">
        <v>26142161</v>
      </c>
      <c r="G36" s="29"/>
    </row>
    <row r="37" spans="1:7" s="32" customFormat="1" ht="16.5" customHeight="1">
      <c r="A37" s="5" t="s">
        <v>21</v>
      </c>
      <c r="B37" s="7">
        <v>16</v>
      </c>
      <c r="C37" s="45">
        <v>44451797</v>
      </c>
      <c r="D37" s="45">
        <v>182897</v>
      </c>
      <c r="G37" s="29"/>
    </row>
    <row r="38" spans="1:7" s="32" customFormat="1" ht="16.5" customHeight="1">
      <c r="A38" s="5" t="s">
        <v>22</v>
      </c>
      <c r="B38" s="7">
        <v>17</v>
      </c>
      <c r="C38" s="45">
        <v>2682171</v>
      </c>
      <c r="D38" s="45">
        <v>3136142</v>
      </c>
      <c r="G38" s="29"/>
    </row>
    <row r="39" spans="1:7" s="33" customFormat="1" ht="16.5" customHeight="1">
      <c r="A39" s="5" t="s">
        <v>58</v>
      </c>
      <c r="B39" s="7">
        <v>13</v>
      </c>
      <c r="C39" s="45">
        <v>422929</v>
      </c>
      <c r="D39" s="45">
        <v>450838</v>
      </c>
      <c r="G39" s="29"/>
    </row>
    <row r="40" spans="1:7" s="32" customFormat="1" ht="16.5" customHeight="1">
      <c r="A40" s="5" t="s">
        <v>19</v>
      </c>
      <c r="B40" s="7">
        <v>12</v>
      </c>
      <c r="C40" s="44">
        <v>29133886</v>
      </c>
      <c r="D40" s="44">
        <v>24207332</v>
      </c>
      <c r="G40" s="29"/>
    </row>
    <row r="41" spans="1:7" s="32" customFormat="1" ht="16.5" customHeight="1">
      <c r="A41" s="5" t="s">
        <v>23</v>
      </c>
      <c r="B41" s="7">
        <v>10</v>
      </c>
      <c r="C41" s="41">
        <v>1228074</v>
      </c>
      <c r="D41" s="41">
        <v>1121209</v>
      </c>
      <c r="G41" s="29"/>
    </row>
    <row r="42" spans="1:7" s="32" customFormat="1" ht="16.5" customHeight="1">
      <c r="A42" s="5" t="s">
        <v>24</v>
      </c>
      <c r="B42" s="7"/>
      <c r="C42" s="42">
        <v>697132</v>
      </c>
      <c r="D42" s="42">
        <v>929149</v>
      </c>
      <c r="F42" s="9"/>
      <c r="G42" s="29"/>
    </row>
    <row r="43" spans="1:7" s="9" customFormat="1" ht="16.5" customHeight="1">
      <c r="A43" s="6"/>
      <c r="B43" s="8"/>
      <c r="C43" s="43">
        <f>SUM(C35:C42)</f>
        <v>108624303</v>
      </c>
      <c r="D43" s="43">
        <f>SUM(D35:D42)</f>
        <v>77391728</v>
      </c>
      <c r="F43" s="32"/>
      <c r="G43" s="29"/>
    </row>
    <row r="44" spans="1:7" s="9" customFormat="1" ht="16.5" customHeight="1">
      <c r="A44" s="6" t="s">
        <v>50</v>
      </c>
      <c r="B44" s="8"/>
      <c r="C44" s="43">
        <f>C33+C43</f>
        <v>241947699</v>
      </c>
      <c r="D44" s="43">
        <f>D33+D43</f>
        <v>202497921</v>
      </c>
      <c r="F44" s="29"/>
      <c r="G44" s="29"/>
    </row>
    <row r="45" spans="1:7" s="9" customFormat="1" ht="16.5" customHeight="1">
      <c r="A45" s="6" t="s">
        <v>49</v>
      </c>
      <c r="B45" s="8"/>
      <c r="C45" s="43">
        <f>C28+C33+C43</f>
        <v>531207904</v>
      </c>
      <c r="D45" s="43">
        <f>D28+D33+D43</f>
        <v>410493807</v>
      </c>
      <c r="F45" s="32"/>
      <c r="G45" s="29"/>
    </row>
    <row r="46" s="32" customFormat="1" ht="16.5" customHeight="1">
      <c r="B46" s="3"/>
    </row>
    <row r="47" s="32" customFormat="1" ht="16.5" customHeight="1">
      <c r="B47" s="3"/>
    </row>
    <row r="48" s="32" customFormat="1" ht="16.5" customHeight="1">
      <c r="B48" s="3"/>
    </row>
    <row r="49" s="32" customFormat="1" ht="16.5" customHeight="1">
      <c r="B49" s="3"/>
    </row>
    <row r="50" spans="2:6" s="32" customFormat="1" ht="16.5" customHeight="1">
      <c r="B50" s="3"/>
      <c r="F50" s="9"/>
    </row>
    <row r="51" spans="2:6" s="32" customFormat="1" ht="16.5" customHeight="1">
      <c r="B51" s="3"/>
      <c r="F51" s="9"/>
    </row>
    <row r="52" spans="2:6" s="32" customFormat="1" ht="16.5" customHeight="1">
      <c r="B52" s="3"/>
      <c r="F52" s="9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0">
      <selection activeCell="E27" sqref="E27:F27"/>
    </sheetView>
  </sheetViews>
  <sheetFormatPr defaultColWidth="9.140625" defaultRowHeight="14.25" customHeight="1"/>
  <cols>
    <col min="1" max="1" width="44.140625" style="39" customWidth="1"/>
    <col min="2" max="2" width="7.7109375" style="39" customWidth="1"/>
    <col min="3" max="3" width="20.140625" style="39" customWidth="1"/>
    <col min="4" max="4" width="21.00390625" style="39" customWidth="1"/>
    <col min="5" max="6" width="19.7109375" style="47" customWidth="1"/>
    <col min="7" max="16384" width="9.140625" style="39" customWidth="1"/>
  </cols>
  <sheetData>
    <row r="1" spans="1:6" ht="14.25" customHeight="1">
      <c r="A1" s="69"/>
      <c r="B1" s="63"/>
      <c r="C1" s="63"/>
      <c r="D1" s="63"/>
      <c r="E1" s="39"/>
      <c r="F1" s="39"/>
    </row>
    <row r="2" spans="1:6" ht="14.25" customHeight="1">
      <c r="A2" s="69"/>
      <c r="B2" s="63"/>
      <c r="C2" s="63"/>
      <c r="D2" s="63"/>
      <c r="E2" s="39"/>
      <c r="F2" s="39"/>
    </row>
    <row r="3" spans="1:6" ht="14.25" customHeight="1">
      <c r="A3" s="70" t="s">
        <v>34</v>
      </c>
      <c r="B3" s="70"/>
      <c r="C3" s="70"/>
      <c r="D3" s="70"/>
      <c r="E3" s="39"/>
      <c r="F3" s="39"/>
    </row>
    <row r="4" spans="1:6" ht="14.25" customHeight="1">
      <c r="A4" s="63"/>
      <c r="B4" s="63"/>
      <c r="C4" s="63"/>
      <c r="D4" s="63"/>
      <c r="E4" s="39"/>
      <c r="F4" s="39"/>
    </row>
    <row r="5" spans="1:6" ht="14.25" customHeight="1">
      <c r="A5" s="64"/>
      <c r="B5" s="64"/>
      <c r="C5" s="64"/>
      <c r="D5" s="64"/>
      <c r="E5" s="39"/>
      <c r="F5" s="39"/>
    </row>
    <row r="6" spans="1:6" s="48" customFormat="1" ht="14.25" customHeight="1">
      <c r="A6" s="65" t="s">
        <v>0</v>
      </c>
      <c r="B6" s="59" t="s">
        <v>1</v>
      </c>
      <c r="C6" s="59" t="s">
        <v>59</v>
      </c>
      <c r="D6" s="60"/>
      <c r="E6" s="59" t="s">
        <v>71</v>
      </c>
      <c r="F6" s="60"/>
    </row>
    <row r="7" spans="1:6" s="48" customFormat="1" ht="14.25" customHeight="1">
      <c r="A7" s="66"/>
      <c r="B7" s="68"/>
      <c r="C7" s="61"/>
      <c r="D7" s="62"/>
      <c r="E7" s="61"/>
      <c r="F7" s="62"/>
    </row>
    <row r="8" spans="1:6" s="48" customFormat="1" ht="29.25" customHeight="1">
      <c r="A8" s="67"/>
      <c r="B8" s="61"/>
      <c r="C8" s="38" t="s">
        <v>69</v>
      </c>
      <c r="D8" s="38" t="s">
        <v>70</v>
      </c>
      <c r="E8" s="38" t="s">
        <v>69</v>
      </c>
      <c r="F8" s="38" t="s">
        <v>70</v>
      </c>
    </row>
    <row r="9" spans="1:6" ht="30.75" customHeight="1">
      <c r="A9" s="49" t="s">
        <v>37</v>
      </c>
      <c r="B9" s="50">
        <v>17</v>
      </c>
      <c r="C9" s="51">
        <v>208345212</v>
      </c>
      <c r="D9" s="51">
        <v>228797256</v>
      </c>
      <c r="E9" s="51">
        <v>632661347</v>
      </c>
      <c r="F9" s="51">
        <v>627980334</v>
      </c>
    </row>
    <row r="10" spans="1:6" ht="24.75" customHeight="1">
      <c r="A10" s="49" t="s">
        <v>31</v>
      </c>
      <c r="B10" s="50">
        <v>18</v>
      </c>
      <c r="C10" s="52">
        <v>-69469201</v>
      </c>
      <c r="D10" s="52">
        <v>-72485421</v>
      </c>
      <c r="E10" s="52">
        <v>-203294962</v>
      </c>
      <c r="F10" s="52">
        <v>-194023884</v>
      </c>
    </row>
    <row r="11" spans="1:6" s="48" customFormat="1" ht="14.25" customHeight="1">
      <c r="A11" s="27" t="s">
        <v>25</v>
      </c>
      <c r="B11" s="37"/>
      <c r="C11" s="53">
        <f>SUM(C9:C10)</f>
        <v>138876011</v>
      </c>
      <c r="D11" s="57">
        <f>SUM(D9:D10)</f>
        <v>156311835</v>
      </c>
      <c r="E11" s="53">
        <f>SUM(E9:E10)</f>
        <v>429366385</v>
      </c>
      <c r="F11" s="57">
        <f>SUM(F9:F10)</f>
        <v>433956450</v>
      </c>
    </row>
    <row r="12" spans="1:6" ht="14.25" customHeight="1">
      <c r="A12" s="27"/>
      <c r="B12" s="50"/>
      <c r="C12" s="52"/>
      <c r="D12" s="52"/>
      <c r="E12" s="52"/>
      <c r="F12" s="52"/>
    </row>
    <row r="13" spans="1:6" ht="14.25" customHeight="1">
      <c r="A13" s="49" t="s">
        <v>32</v>
      </c>
      <c r="B13" s="50">
        <v>19</v>
      </c>
      <c r="C13" s="52">
        <v>-77062651</v>
      </c>
      <c r="D13" s="52">
        <v>-80075418</v>
      </c>
      <c r="E13" s="52">
        <v>-219656424</v>
      </c>
      <c r="F13" s="52">
        <v>-221204047</v>
      </c>
    </row>
    <row r="14" spans="1:6" ht="14.25" customHeight="1">
      <c r="A14" s="49" t="s">
        <v>33</v>
      </c>
      <c r="B14" s="50">
        <v>20</v>
      </c>
      <c r="C14" s="52">
        <v>-8918563</v>
      </c>
      <c r="D14" s="52">
        <v>-4677825</v>
      </c>
      <c r="E14" s="52">
        <v>-25012466</v>
      </c>
      <c r="F14" s="52">
        <v>-12212364</v>
      </c>
    </row>
    <row r="15" spans="1:6" ht="14.25" customHeight="1">
      <c r="A15" s="27" t="s">
        <v>51</v>
      </c>
      <c r="B15" s="50"/>
      <c r="C15" s="53">
        <f>SUM(C11:C14)</f>
        <v>52894797</v>
      </c>
      <c r="D15" s="57">
        <f>SUM(D11:D14)</f>
        <v>71558592</v>
      </c>
      <c r="E15" s="53">
        <f>SUM(E11:E14)</f>
        <v>184697495</v>
      </c>
      <c r="F15" s="57">
        <f>SUM(F11:F14)</f>
        <v>200540039</v>
      </c>
    </row>
    <row r="16" spans="1:6" ht="14.25" customHeight="1">
      <c r="A16" s="49" t="s">
        <v>38</v>
      </c>
      <c r="B16" s="50"/>
      <c r="C16" s="52">
        <v>11382</v>
      </c>
      <c r="D16" s="52">
        <v>80963</v>
      </c>
      <c r="E16" s="52">
        <v>81934</v>
      </c>
      <c r="F16" s="52">
        <v>195572</v>
      </c>
    </row>
    <row r="17" spans="1:6" ht="14.25" customHeight="1">
      <c r="A17" s="49" t="s">
        <v>61</v>
      </c>
      <c r="B17" s="50">
        <v>21</v>
      </c>
      <c r="C17" s="52">
        <v>-2235709</v>
      </c>
      <c r="D17" s="52">
        <v>-2098552</v>
      </c>
      <c r="E17" s="52">
        <v>-6653612</v>
      </c>
      <c r="F17" s="52">
        <v>-5896920</v>
      </c>
    </row>
    <row r="18" spans="1:6" ht="30" customHeight="1">
      <c r="A18" s="49" t="s">
        <v>39</v>
      </c>
      <c r="B18" s="50"/>
      <c r="C18" s="52">
        <v>1003873</v>
      </c>
      <c r="D18" s="52">
        <v>8463420</v>
      </c>
      <c r="E18" s="52">
        <v>896642</v>
      </c>
      <c r="F18" s="52">
        <v>11466264</v>
      </c>
    </row>
    <row r="19" spans="1:6" s="47" customFormat="1" ht="21.75" customHeight="1">
      <c r="A19" s="49" t="s">
        <v>66</v>
      </c>
      <c r="B19" s="50"/>
      <c r="C19" s="52">
        <v>0</v>
      </c>
      <c r="D19" s="52">
        <v>0</v>
      </c>
      <c r="E19" s="52">
        <v>-1151309</v>
      </c>
      <c r="F19" s="52">
        <v>0</v>
      </c>
    </row>
    <row r="20" spans="1:6" ht="14.25" customHeight="1">
      <c r="A20" s="49" t="s">
        <v>27</v>
      </c>
      <c r="B20" s="50"/>
      <c r="C20" s="52">
        <v>390598</v>
      </c>
      <c r="D20" s="52">
        <v>44777</v>
      </c>
      <c r="E20" s="52">
        <v>728327</v>
      </c>
      <c r="F20" s="52">
        <v>466760</v>
      </c>
    </row>
    <row r="21" spans="1:6" ht="14.25" customHeight="1">
      <c r="A21" s="49" t="s">
        <v>26</v>
      </c>
      <c r="B21" s="50"/>
      <c r="C21" s="52">
        <v>-55775</v>
      </c>
      <c r="D21" s="52">
        <v>-2349</v>
      </c>
      <c r="E21" s="52">
        <v>-146989</v>
      </c>
      <c r="F21" s="52">
        <v>-321452</v>
      </c>
    </row>
    <row r="22" spans="1:6" ht="14.25" customHeight="1">
      <c r="A22" s="27" t="s">
        <v>52</v>
      </c>
      <c r="B22" s="50"/>
      <c r="C22" s="53">
        <f>SUM(C15:C21)</f>
        <v>52009166</v>
      </c>
      <c r="D22" s="57">
        <f>SUM(D15:D21)</f>
        <v>78046851</v>
      </c>
      <c r="E22" s="53">
        <f>SUM(E15:E21)</f>
        <v>178452488</v>
      </c>
      <c r="F22" s="57">
        <f>SUM(F15:F21)</f>
        <v>206450263</v>
      </c>
    </row>
    <row r="23" spans="1:6" ht="14.25" customHeight="1">
      <c r="A23" s="49" t="s">
        <v>28</v>
      </c>
      <c r="B23" s="50">
        <v>22</v>
      </c>
      <c r="C23" s="52">
        <v>-11194338</v>
      </c>
      <c r="D23" s="52">
        <v>-24584039</v>
      </c>
      <c r="E23" s="52">
        <v>-37608947</v>
      </c>
      <c r="F23" s="52">
        <v>-52357709</v>
      </c>
    </row>
    <row r="24" spans="1:6" ht="26.25" customHeight="1">
      <c r="A24" s="27" t="s">
        <v>57</v>
      </c>
      <c r="B24" s="50"/>
      <c r="C24" s="53">
        <f>SUM(C22:C23)</f>
        <v>40814828</v>
      </c>
      <c r="D24" s="57">
        <f>SUM(D22:D23)</f>
        <v>53462812</v>
      </c>
      <c r="E24" s="53">
        <f>SUM(E22:E23)</f>
        <v>140843541</v>
      </c>
      <c r="F24" s="57">
        <f>SUM(F22:F23)</f>
        <v>154092554</v>
      </c>
    </row>
    <row r="25" spans="1:6" ht="26.25" customHeight="1">
      <c r="A25" s="49" t="s">
        <v>55</v>
      </c>
      <c r="B25" s="50"/>
      <c r="C25" s="52">
        <v>14617</v>
      </c>
      <c r="D25" s="52">
        <v>-606883</v>
      </c>
      <c r="E25" s="52">
        <v>450024</v>
      </c>
      <c r="F25" s="52">
        <v>-339460</v>
      </c>
    </row>
    <row r="26" spans="1:6" ht="26.25" customHeight="1">
      <c r="A26" s="27" t="s">
        <v>56</v>
      </c>
      <c r="B26" s="50"/>
      <c r="C26" s="53">
        <f>SUM(C24:C25)</f>
        <v>40829445</v>
      </c>
      <c r="D26" s="57">
        <f>SUM(D24:D25)</f>
        <v>52855929</v>
      </c>
      <c r="E26" s="53">
        <f>SUM(E24:E25)</f>
        <v>141293565</v>
      </c>
      <c r="F26" s="57">
        <f>SUM(F24:F25)</f>
        <v>153753094</v>
      </c>
    </row>
    <row r="27" spans="1:6" ht="28.5" customHeight="1">
      <c r="A27" s="49" t="s">
        <v>72</v>
      </c>
      <c r="B27" s="50"/>
      <c r="C27" s="54"/>
      <c r="D27" s="54"/>
      <c r="E27" s="54">
        <v>2.678</v>
      </c>
      <c r="F27" s="54">
        <v>1.925</v>
      </c>
    </row>
    <row r="28" spans="2:6" ht="14.25" customHeight="1">
      <c r="B28" s="55"/>
      <c r="C28" s="55"/>
      <c r="D28" s="55"/>
      <c r="E28" s="55"/>
      <c r="F28" s="55"/>
    </row>
  </sheetData>
  <sheetProtection/>
  <mergeCells count="9">
    <mergeCell ref="E6:F7"/>
    <mergeCell ref="A4:D4"/>
    <mergeCell ref="A5:D5"/>
    <mergeCell ref="A6:A8"/>
    <mergeCell ref="B6:B8"/>
    <mergeCell ref="A1:D1"/>
    <mergeCell ref="A2:D2"/>
    <mergeCell ref="A3:D3"/>
    <mergeCell ref="C6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tabSelected="1" zoomScalePageLayoutView="0" workbookViewId="0" topLeftCell="A1">
      <selection activeCell="G53" sqref="G53"/>
    </sheetView>
  </sheetViews>
  <sheetFormatPr defaultColWidth="9.140625" defaultRowHeight="15"/>
  <cols>
    <col min="1" max="1" width="48.140625" style="101" customWidth="1"/>
    <col min="2" max="2" width="18.421875" style="101" customWidth="1"/>
    <col min="3" max="3" width="18.28125" style="72" bestFit="1" customWidth="1"/>
    <col min="4" max="4" width="15.421875" style="72" bestFit="1" customWidth="1"/>
    <col min="5" max="16384" width="9.140625" style="72" customWidth="1"/>
  </cols>
  <sheetData>
    <row r="1" spans="1:3" ht="21.75" customHeight="1">
      <c r="A1" s="76" t="s">
        <v>60</v>
      </c>
      <c r="B1" s="76"/>
      <c r="C1" s="76"/>
    </row>
    <row r="2" spans="1:3" ht="37.5" customHeight="1">
      <c r="A2" s="85" t="s">
        <v>67</v>
      </c>
      <c r="B2" s="85"/>
      <c r="C2" s="85"/>
    </row>
    <row r="3" spans="1:2" ht="15">
      <c r="A3" s="86"/>
      <c r="B3" s="87"/>
    </row>
    <row r="4" spans="1:3" ht="30" customHeight="1">
      <c r="A4" s="88"/>
      <c r="B4" s="77" t="s">
        <v>121</v>
      </c>
      <c r="C4" s="79" t="s">
        <v>122</v>
      </c>
    </row>
    <row r="5" spans="1:3" s="73" customFormat="1" ht="15">
      <c r="A5" s="89" t="s">
        <v>76</v>
      </c>
      <c r="B5" s="89"/>
      <c r="C5" s="78"/>
    </row>
    <row r="6" spans="1:3" ht="15">
      <c r="A6" s="90" t="s">
        <v>77</v>
      </c>
      <c r="B6" s="91">
        <v>586912330</v>
      </c>
      <c r="C6" s="81">
        <v>562325311</v>
      </c>
    </row>
    <row r="7" spans="1:3" ht="20.25" customHeight="1">
      <c r="A7" s="92" t="s">
        <v>78</v>
      </c>
      <c r="B7" s="93"/>
      <c r="C7" s="80"/>
    </row>
    <row r="8" spans="1:3" ht="15">
      <c r="A8" s="92" t="s">
        <v>79</v>
      </c>
      <c r="B8" s="93">
        <v>453854199</v>
      </c>
      <c r="C8" s="80">
        <v>427275079</v>
      </c>
    </row>
    <row r="9" spans="1:3" ht="15">
      <c r="A9" s="92" t="s">
        <v>80</v>
      </c>
      <c r="B9" s="93">
        <v>593662</v>
      </c>
      <c r="C9" s="80">
        <v>1381250</v>
      </c>
    </row>
    <row r="10" spans="1:3" ht="15">
      <c r="A10" s="92" t="s">
        <v>81</v>
      </c>
      <c r="B10" s="93">
        <v>123127734</v>
      </c>
      <c r="C10" s="80">
        <v>101398162</v>
      </c>
    </row>
    <row r="11" spans="1:3" ht="15">
      <c r="A11" s="92" t="s">
        <v>82</v>
      </c>
      <c r="B11" s="93">
        <v>0</v>
      </c>
      <c r="C11" s="80">
        <v>0</v>
      </c>
    </row>
    <row r="12" spans="1:3" ht="15">
      <c r="A12" s="92" t="s">
        <v>83</v>
      </c>
      <c r="B12" s="93">
        <v>9336735</v>
      </c>
      <c r="C12" s="80">
        <v>32270820</v>
      </c>
    </row>
    <row r="13" spans="1:3" ht="15">
      <c r="A13" s="90" t="s">
        <v>84</v>
      </c>
      <c r="B13" s="91">
        <v>421151067</v>
      </c>
      <c r="C13" s="81">
        <v>412621369</v>
      </c>
    </row>
    <row r="14" spans="1:3" ht="15">
      <c r="A14" s="92" t="s">
        <v>78</v>
      </c>
      <c r="B14" s="93"/>
      <c r="C14" s="80"/>
    </row>
    <row r="15" spans="1:3" ht="15">
      <c r="A15" s="94" t="s">
        <v>85</v>
      </c>
      <c r="B15" s="93">
        <v>65734459</v>
      </c>
      <c r="C15" s="80">
        <v>58568401</v>
      </c>
    </row>
    <row r="16" spans="1:3" ht="15">
      <c r="A16" s="94" t="s">
        <v>86</v>
      </c>
      <c r="B16" s="93">
        <v>166452065</v>
      </c>
      <c r="C16" s="80">
        <v>162654668</v>
      </c>
    </row>
    <row r="17" spans="1:3" ht="24.75" customHeight="1">
      <c r="A17" s="94" t="s">
        <v>87</v>
      </c>
      <c r="B17" s="93">
        <v>20004452</v>
      </c>
      <c r="C17" s="80">
        <v>26948269</v>
      </c>
    </row>
    <row r="18" spans="1:3" ht="18" customHeight="1">
      <c r="A18" s="94" t="s">
        <v>88</v>
      </c>
      <c r="B18" s="93">
        <v>0</v>
      </c>
      <c r="C18" s="80"/>
    </row>
    <row r="19" spans="1:3" ht="15">
      <c r="A19" s="94" t="s">
        <v>89</v>
      </c>
      <c r="B19" s="93">
        <v>1623060</v>
      </c>
      <c r="C19" s="80">
        <v>836296</v>
      </c>
    </row>
    <row r="20" spans="1:3" ht="15">
      <c r="A20" s="94" t="s">
        <v>90</v>
      </c>
      <c r="B20" s="93">
        <v>46000000</v>
      </c>
      <c r="C20" s="80">
        <v>31021099</v>
      </c>
    </row>
    <row r="21" spans="1:3" ht="15">
      <c r="A21" s="94" t="s">
        <v>91</v>
      </c>
      <c r="B21" s="93">
        <v>105086199</v>
      </c>
      <c r="C21" s="80">
        <v>104581286</v>
      </c>
    </row>
    <row r="22" spans="1:4" ht="15">
      <c r="A22" s="94" t="s">
        <v>92</v>
      </c>
      <c r="B22" s="93">
        <v>16250832</v>
      </c>
      <c r="C22" s="80">
        <v>28011350</v>
      </c>
      <c r="D22" s="74"/>
    </row>
    <row r="23" spans="1:3" ht="15">
      <c r="A23" s="95" t="s">
        <v>93</v>
      </c>
      <c r="B23" s="91">
        <v>165761263</v>
      </c>
      <c r="C23" s="81">
        <v>149703942</v>
      </c>
    </row>
    <row r="24" spans="1:3" ht="15">
      <c r="A24" s="89" t="s">
        <v>94</v>
      </c>
      <c r="B24" s="89"/>
      <c r="C24" s="80"/>
    </row>
    <row r="25" spans="1:3" ht="15">
      <c r="A25" s="90" t="s">
        <v>77</v>
      </c>
      <c r="B25" s="91">
        <v>0</v>
      </c>
      <c r="C25" s="81">
        <v>219058</v>
      </c>
    </row>
    <row r="26" spans="1:3" ht="15">
      <c r="A26" s="92" t="s">
        <v>78</v>
      </c>
      <c r="B26" s="91"/>
      <c r="C26" s="80"/>
    </row>
    <row r="27" spans="1:3" ht="15">
      <c r="A27" s="94" t="s">
        <v>95</v>
      </c>
      <c r="B27" s="93">
        <v>0</v>
      </c>
      <c r="C27" s="80">
        <v>219058</v>
      </c>
    </row>
    <row r="28" spans="1:3" ht="15">
      <c r="A28" s="94" t="s">
        <v>96</v>
      </c>
      <c r="B28" s="93">
        <v>0</v>
      </c>
      <c r="C28" s="80"/>
    </row>
    <row r="29" spans="1:3" ht="15">
      <c r="A29" s="94" t="s">
        <v>97</v>
      </c>
      <c r="B29" s="93">
        <v>0</v>
      </c>
      <c r="C29" s="80"/>
    </row>
    <row r="30" spans="1:3" ht="15" customHeight="1">
      <c r="A30" s="94" t="s">
        <v>98</v>
      </c>
      <c r="B30" s="93">
        <v>0</v>
      </c>
      <c r="C30" s="80"/>
    </row>
    <row r="31" spans="1:3" ht="15" customHeight="1">
      <c r="A31" s="94" t="s">
        <v>99</v>
      </c>
      <c r="B31" s="93">
        <v>0</v>
      </c>
      <c r="C31" s="80"/>
    </row>
    <row r="32" spans="1:3" ht="15" customHeight="1">
      <c r="A32" s="94" t="s">
        <v>100</v>
      </c>
      <c r="B32" s="93">
        <v>0</v>
      </c>
      <c r="C32" s="80"/>
    </row>
    <row r="33" spans="1:3" ht="26.25" customHeight="1">
      <c r="A33" s="94" t="s">
        <v>83</v>
      </c>
      <c r="B33" s="93">
        <v>0</v>
      </c>
      <c r="C33" s="80"/>
    </row>
    <row r="34" spans="1:3" ht="26.25" customHeight="1">
      <c r="A34" s="90" t="s">
        <v>84</v>
      </c>
      <c r="B34" s="91">
        <v>49902382</v>
      </c>
      <c r="C34" s="81">
        <v>49247774</v>
      </c>
    </row>
    <row r="35" spans="1:3" ht="15" customHeight="1">
      <c r="A35" s="92" t="s">
        <v>78</v>
      </c>
      <c r="B35" s="91"/>
      <c r="C35" s="80"/>
    </row>
    <row r="36" spans="1:3" ht="15">
      <c r="A36" s="94" t="s">
        <v>101</v>
      </c>
      <c r="B36" s="93">
        <v>49898369</v>
      </c>
      <c r="C36" s="80">
        <v>49191034</v>
      </c>
    </row>
    <row r="37" spans="1:3" ht="15">
      <c r="A37" s="94" t="s">
        <v>102</v>
      </c>
      <c r="B37" s="93">
        <v>4013</v>
      </c>
      <c r="C37" s="80">
        <v>56740</v>
      </c>
    </row>
    <row r="38" spans="1:3" ht="15">
      <c r="A38" s="94" t="s">
        <v>103</v>
      </c>
      <c r="B38" s="93">
        <v>0</v>
      </c>
      <c r="C38" s="80"/>
    </row>
    <row r="39" spans="1:3" ht="15">
      <c r="A39" s="94" t="s">
        <v>104</v>
      </c>
      <c r="B39" s="93">
        <v>0</v>
      </c>
      <c r="C39" s="80"/>
    </row>
    <row r="40" spans="1:3" ht="15">
      <c r="A40" s="94" t="s">
        <v>105</v>
      </c>
      <c r="B40" s="93">
        <v>0</v>
      </c>
      <c r="C40" s="80"/>
    </row>
    <row r="41" spans="1:3" ht="15">
      <c r="A41" s="94" t="s">
        <v>100</v>
      </c>
      <c r="B41" s="93">
        <v>0</v>
      </c>
      <c r="C41" s="80"/>
    </row>
    <row r="42" spans="1:3" ht="15">
      <c r="A42" s="94" t="s">
        <v>106</v>
      </c>
      <c r="B42" s="93">
        <v>0</v>
      </c>
      <c r="C42" s="80"/>
    </row>
    <row r="43" spans="1:3" ht="15">
      <c r="A43" s="95" t="s">
        <v>107</v>
      </c>
      <c r="B43" s="91">
        <v>-49902382</v>
      </c>
      <c r="C43" s="81">
        <v>-49028716</v>
      </c>
    </row>
    <row r="44" spans="1:3" ht="15">
      <c r="A44" s="89" t="s">
        <v>108</v>
      </c>
      <c r="B44" s="89"/>
      <c r="C44" s="80"/>
    </row>
    <row r="45" spans="1:3" ht="15">
      <c r="A45" s="90" t="s">
        <v>77</v>
      </c>
      <c r="B45" s="91">
        <v>81925</v>
      </c>
      <c r="C45" s="81">
        <v>42761172</v>
      </c>
    </row>
    <row r="46" spans="1:3" ht="15">
      <c r="A46" s="92" t="s">
        <v>78</v>
      </c>
      <c r="B46" s="91"/>
      <c r="C46" s="80"/>
    </row>
    <row r="47" spans="1:3" ht="15">
      <c r="A47" s="94" t="s">
        <v>109</v>
      </c>
      <c r="B47" s="91">
        <v>0</v>
      </c>
      <c r="C47" s="80"/>
    </row>
    <row r="48" spans="1:3" ht="18" customHeight="1">
      <c r="A48" s="94" t="s">
        <v>110</v>
      </c>
      <c r="B48" s="91">
        <v>0</v>
      </c>
      <c r="C48" s="80">
        <v>42565600</v>
      </c>
    </row>
    <row r="49" spans="1:3" ht="15">
      <c r="A49" s="94" t="s">
        <v>111</v>
      </c>
      <c r="B49" s="91">
        <v>0</v>
      </c>
      <c r="C49" s="80"/>
    </row>
    <row r="50" spans="1:3" ht="15">
      <c r="A50" s="94" t="s">
        <v>112</v>
      </c>
      <c r="B50" s="91">
        <v>81925</v>
      </c>
      <c r="C50" s="80">
        <v>195572</v>
      </c>
    </row>
    <row r="51" spans="1:3" ht="15">
      <c r="A51" s="90" t="s">
        <v>84</v>
      </c>
      <c r="B51" s="91">
        <v>60004089</v>
      </c>
      <c r="C51" s="81">
        <v>22829</v>
      </c>
    </row>
    <row r="52" spans="1:4" ht="15">
      <c r="A52" s="92" t="s">
        <v>78</v>
      </c>
      <c r="B52" s="91">
        <v>0</v>
      </c>
      <c r="C52" s="80"/>
      <c r="D52" s="75"/>
    </row>
    <row r="53" spans="1:4" ht="15">
      <c r="A53" s="92" t="s">
        <v>113</v>
      </c>
      <c r="B53" s="91">
        <v>0</v>
      </c>
      <c r="C53" s="80"/>
      <c r="D53" s="75"/>
    </row>
    <row r="54" spans="1:4" ht="15">
      <c r="A54" s="92" t="s">
        <v>114</v>
      </c>
      <c r="B54" s="91">
        <v>0</v>
      </c>
      <c r="C54" s="80"/>
      <c r="D54" s="75"/>
    </row>
    <row r="55" spans="1:3" ht="15">
      <c r="A55" s="92" t="s">
        <v>115</v>
      </c>
      <c r="B55" s="91">
        <v>60004089</v>
      </c>
      <c r="C55" s="80">
        <v>22829</v>
      </c>
    </row>
    <row r="56" spans="1:3" ht="15">
      <c r="A56" s="92" t="s">
        <v>116</v>
      </c>
      <c r="B56" s="91">
        <v>0</v>
      </c>
      <c r="C56" s="80"/>
    </row>
    <row r="57" spans="1:4" ht="15">
      <c r="A57" s="95" t="s">
        <v>117</v>
      </c>
      <c r="B57" s="91">
        <v>-59922164</v>
      </c>
      <c r="C57" s="81">
        <v>42738343</v>
      </c>
      <c r="D57" s="74"/>
    </row>
    <row r="58" spans="1:4" ht="30.75">
      <c r="A58" s="96" t="s">
        <v>118</v>
      </c>
      <c r="B58" s="91">
        <v>55936717</v>
      </c>
      <c r="C58" s="81">
        <v>143413569</v>
      </c>
      <c r="D58" s="74"/>
    </row>
    <row r="59" spans="1:3" ht="15">
      <c r="A59" s="90" t="s">
        <v>119</v>
      </c>
      <c r="B59" s="93">
        <v>14702317</v>
      </c>
      <c r="C59" s="80">
        <v>3010386</v>
      </c>
    </row>
    <row r="60" spans="1:4" ht="15">
      <c r="A60" s="90" t="s">
        <v>120</v>
      </c>
      <c r="B60" s="91">
        <v>70639034</v>
      </c>
      <c r="C60" s="81">
        <v>146423955</v>
      </c>
      <c r="D60" s="74"/>
    </row>
    <row r="61" spans="1:2" ht="15">
      <c r="A61" s="97"/>
      <c r="B61" s="98"/>
    </row>
    <row r="62" spans="1:2" ht="15">
      <c r="A62" s="97"/>
      <c r="B62" s="99"/>
    </row>
    <row r="63" spans="1:2" ht="15">
      <c r="A63" s="97"/>
      <c r="B63" s="98"/>
    </row>
    <row r="64" spans="1:2" ht="15">
      <c r="A64" s="97"/>
      <c r="B64" s="98"/>
    </row>
    <row r="65" spans="1:2" ht="15">
      <c r="A65" s="97"/>
      <c r="B65" s="98"/>
    </row>
    <row r="66" spans="1:2" ht="15">
      <c r="A66" s="97"/>
      <c r="B66" s="98"/>
    </row>
    <row r="67" spans="1:2" ht="15">
      <c r="A67" s="97"/>
      <c r="B67" s="98"/>
    </row>
    <row r="68" spans="1:2" ht="15">
      <c r="A68" s="86"/>
      <c r="B68" s="98"/>
    </row>
    <row r="69" spans="1:2" ht="15">
      <c r="A69" s="97"/>
      <c r="B69" s="98"/>
    </row>
    <row r="70" spans="1:2" ht="15">
      <c r="A70" s="84"/>
      <c r="B70" s="100"/>
    </row>
    <row r="71" ht="15">
      <c r="A71" s="82"/>
    </row>
    <row r="72" ht="15">
      <c r="A72" s="83"/>
    </row>
    <row r="73" ht="15">
      <c r="A73" s="84"/>
    </row>
  </sheetData>
  <sheetProtection/>
  <mergeCells count="5">
    <mergeCell ref="A5:B5"/>
    <mergeCell ref="A24:B24"/>
    <mergeCell ref="A44:B4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6" max="6" width="14.140625" style="0" bestFit="1" customWidth="1"/>
  </cols>
  <sheetData>
    <row r="2" spans="1:4" ht="15">
      <c r="A2" s="71" t="s">
        <v>35</v>
      </c>
      <c r="B2" s="71"/>
      <c r="C2" s="71"/>
      <c r="D2" s="71"/>
    </row>
    <row r="5" spans="1:4" ht="14.25">
      <c r="A5" s="26"/>
      <c r="B5" s="25" t="s">
        <v>45</v>
      </c>
      <c r="C5" s="25" t="s">
        <v>44</v>
      </c>
      <c r="D5" s="24" t="s">
        <v>43</v>
      </c>
    </row>
    <row r="6" spans="1:4" ht="14.25">
      <c r="A6" s="23" t="s">
        <v>0</v>
      </c>
      <c r="B6" s="22" t="s">
        <v>42</v>
      </c>
      <c r="C6" s="22" t="s">
        <v>41</v>
      </c>
      <c r="D6" s="16"/>
    </row>
    <row r="7" spans="1:4" ht="14.25">
      <c r="A7" s="13" t="s">
        <v>64</v>
      </c>
      <c r="B7" s="21">
        <v>107958384</v>
      </c>
      <c r="C7" s="17">
        <v>82931574</v>
      </c>
      <c r="D7" s="20">
        <f>SUM(B7:C7)</f>
        <v>190889958</v>
      </c>
    </row>
    <row r="8" spans="1:4" ht="14.25">
      <c r="A8" s="12" t="s">
        <v>57</v>
      </c>
      <c r="B8" s="19">
        <v>0</v>
      </c>
      <c r="C8" s="18">
        <v>154092554</v>
      </c>
      <c r="D8" s="18">
        <f>C8</f>
        <v>154092554</v>
      </c>
    </row>
    <row r="9" spans="1:4" ht="14.25">
      <c r="A9" s="12" t="s">
        <v>75</v>
      </c>
      <c r="B9" s="19"/>
      <c r="C9" s="18">
        <v>-339460</v>
      </c>
      <c r="D9" s="18">
        <f>C9</f>
        <v>-339460</v>
      </c>
    </row>
    <row r="10" spans="1:4" ht="14.25">
      <c r="A10" s="12" t="s">
        <v>40</v>
      </c>
      <c r="B10" s="19">
        <v>0</v>
      </c>
      <c r="C10" s="19">
        <f>SUM(C8:C9)</f>
        <v>153753094</v>
      </c>
      <c r="D10" s="18">
        <f>C10</f>
        <v>153753094</v>
      </c>
    </row>
    <row r="11" spans="1:4" ht="14.25">
      <c r="A11" s="12" t="s">
        <v>36</v>
      </c>
      <c r="B11" s="19"/>
      <c r="C11" s="19">
        <v>-110035460</v>
      </c>
      <c r="D11" s="18">
        <f>C11</f>
        <v>-110035460</v>
      </c>
    </row>
    <row r="12" spans="1:6" ht="14.25">
      <c r="A12" s="13" t="s">
        <v>73</v>
      </c>
      <c r="B12" s="17">
        <v>107958384</v>
      </c>
      <c r="C12" s="17">
        <f>C7+C10+C11</f>
        <v>126649208</v>
      </c>
      <c r="D12" s="17">
        <f>D7+D10+D11</f>
        <v>234607592</v>
      </c>
      <c r="F12" s="28"/>
    </row>
    <row r="13" spans="1:4" ht="33" customHeight="1">
      <c r="A13" s="13" t="s">
        <v>65</v>
      </c>
      <c r="B13" s="17">
        <v>107958384</v>
      </c>
      <c r="C13" s="17">
        <v>100037502</v>
      </c>
      <c r="D13" s="17">
        <f>B13+C13</f>
        <v>207995886</v>
      </c>
    </row>
    <row r="14" spans="1:4" ht="14.25">
      <c r="A14" s="12" t="s">
        <v>57</v>
      </c>
      <c r="B14" s="19">
        <v>0</v>
      </c>
      <c r="C14" s="18">
        <v>140843541</v>
      </c>
      <c r="D14" s="17">
        <f>C14</f>
        <v>140843541</v>
      </c>
    </row>
    <row r="15" spans="1:4" ht="14.25">
      <c r="A15" s="12" t="s">
        <v>68</v>
      </c>
      <c r="B15" s="19"/>
      <c r="C15" s="18">
        <v>450024</v>
      </c>
      <c r="D15" s="17">
        <f>C15</f>
        <v>450024</v>
      </c>
    </row>
    <row r="16" spans="1:4" ht="14.25">
      <c r="A16" s="12" t="s">
        <v>40</v>
      </c>
      <c r="B16" s="19">
        <v>0</v>
      </c>
      <c r="C16" s="18">
        <f>SUM(C14:C15)</f>
        <v>141293565</v>
      </c>
      <c r="D16" s="17">
        <f>SUM(D14:D15)</f>
        <v>141293565</v>
      </c>
    </row>
    <row r="17" spans="1:4" ht="14.25">
      <c r="A17" s="12" t="s">
        <v>36</v>
      </c>
      <c r="B17" s="19"/>
      <c r="C17" s="18">
        <v>-60029246</v>
      </c>
      <c r="D17" s="17">
        <f>SUM(C17)</f>
        <v>-60029246</v>
      </c>
    </row>
    <row r="18" spans="1:6" ht="14.25">
      <c r="A18" s="16" t="s">
        <v>74</v>
      </c>
      <c r="B18" s="15">
        <v>107958384</v>
      </c>
      <c r="C18" s="14">
        <f>C13+C16+C17</f>
        <v>181301821</v>
      </c>
      <c r="D18" s="14">
        <f>D13+D16+D17</f>
        <v>289260205</v>
      </c>
      <c r="F18" s="28"/>
    </row>
    <row r="20" ht="14.25">
      <c r="D20" s="28"/>
    </row>
    <row r="21" ht="14.25">
      <c r="D21" s="28"/>
    </row>
    <row r="22" ht="14.25">
      <c r="B22" s="28"/>
    </row>
    <row r="23" ht="14.25">
      <c r="B23" s="2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2019-11-18T11:37:28Z</dcterms:modified>
  <cp:category/>
  <cp:version/>
  <cp:contentType/>
  <cp:contentStatus/>
</cp:coreProperties>
</file>