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<sst xmlns="http://schemas.openxmlformats.org/spreadsheetml/2006/main" count="137" uniqueCount="119">
  <si>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</si>
  <si>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</si>
  <si>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</si>
  <si>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</si>
  <si>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</si>
  <si>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</si>
  <si>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</si>
  <si>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</si>
  <si>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</si>
  <si>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</si>
  <si>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</si>
  <si>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</si>
  <si>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</si>
  <si>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</si>
  <si>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</si>
  <si>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</si>
  <si>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</si>
  <si>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</si>
  <si>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</si>
  <si>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</si>
  <si>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</si>
  <si>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</si>
  <si>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</si>
  <si>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</si>
  <si>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</si>
  <si>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</si>
  <si>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</si>
  <si>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</si>
  <si>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</si>
  <si>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</si>
  <si>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</si>
  <si>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</si>
  <si>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</si>
  <si>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</si>
  <si>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</si>
  <si>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</si>
  <si>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</si>
  <si>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</si>
  <si>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</si>
  <si>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</si>
  <si>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</si>
  <si>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</si>
  <si>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</si>
  <si>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</si>
  <si>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</si>
  <si>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</si>
  <si>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</si>
  <si>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</si>
  <si>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</si>
  <si>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</si>
  <si>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</si>
  <si>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</si>
  <si>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</si>
  <si>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Базовая и разводненная прибыль на акцию (в тысячах тенге на акцию)</t>
  </si>
  <si>
    <t>Активы по оценке и разведке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</si>
  <si>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</si>
  <si>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</si>
  <si>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</si>
  <si>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</si>
  <si>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</si>
  <si>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</si>
  <si>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 xml:space="preserve"> АО "Мангистаумунайгаз"</t>
  </si>
  <si>
    <t>Промежуточная сокращенная консолидированная финансовая отчетность</t>
  </si>
  <si>
    <t>Финансовые затраты</t>
  </si>
  <si>
    <t>31декабря 2018 года</t>
  </si>
  <si>
    <t>Обязательства по договорам с покупателями</t>
  </si>
  <si>
    <t xml:space="preserve">На 1 января 2018 года </t>
  </si>
  <si>
    <t>На 1 января 2019 года</t>
  </si>
  <si>
    <t xml:space="preserve">30 июня 2019 года </t>
  </si>
  <si>
    <t xml:space="preserve">За шесть месяца, закончившихся </t>
  </si>
  <si>
    <t xml:space="preserve">30 июня 2018 года </t>
  </si>
  <si>
    <t>Обесценение активов по разведке и оценке</t>
  </si>
  <si>
    <t>ПРОМЕЖУТОЧНЫЙ КОНСОЛИДИРОВАННЫЙ ОТЧЕТ О ДВИЖЕНИИ ДЕНЕЖНЫХ СРЕДСТВ.</t>
  </si>
  <si>
    <t>За шесть месяцев, закончившихся    30 июня 2018 года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</si>
  <si>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</si>
  <si>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</si>
  <si>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</si>
  <si>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Износ, истощение и амортизацию</t>
  </si>
  <si>
    <t>Финансовые доходы</t>
  </si>
  <si>
    <t>Изменение в резерве по сомнительной задолженности, авансам выданным, товарно-материальным запасам, НДС к возмещению и основным средствам</t>
  </si>
  <si>
    <t>Изменение в резерве по неиспользованным отпускам</t>
  </si>
  <si>
    <t>Нереализованную (положительную) / отрицательную курсовую разницу</t>
  </si>
  <si>
    <t>Прочие операционные расходы, нетто</t>
  </si>
  <si>
    <t>Денежные потоки от операционной деятельности до изменений в оборотном капитале</t>
  </si>
  <si>
    <t xml:space="preserve">Изменение в торговой и прочей дебиторской задолженности </t>
  </si>
  <si>
    <t xml:space="preserve">Изменение в прочих текущих и долгосрочных активах </t>
  </si>
  <si>
    <t>Изменение в авансах выданных</t>
  </si>
  <si>
    <t xml:space="preserve">Изменение в товарно-материальных запасах </t>
  </si>
  <si>
    <t xml:space="preserve">Изменение в НДС к возмещению и предоплате по прочим налогам и платежам в бюджет </t>
  </si>
  <si>
    <t xml:space="preserve">Изменение в торговой и прочей кредиторской задолженности </t>
  </si>
  <si>
    <t>Изменение в прочих налогах к уплате</t>
  </si>
  <si>
    <t xml:space="preserve">Изменения в задолженности перед работниками </t>
  </si>
  <si>
    <t xml:space="preserve">Вознаграждение полученное </t>
  </si>
  <si>
    <t>Погашение вознаграждения по банковскому займу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</si>
  <si>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</si>
  <si>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</si>
  <si>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</si>
  <si>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</si>
  <si>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Авансы выданные за долгосрочные активы</t>
  </si>
  <si>
    <t>Изменение в денежных средствах, ограниченных в использовании</t>
  </si>
  <si>
    <t>Резервы, использованные в течение периода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</si>
  <si>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</si>
  <si>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</si>
  <si>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Поступление по займу</t>
  </si>
  <si>
    <t>Выплата дивидендов</t>
  </si>
  <si>
    <t>Чистое использование денежных средств в</t>
  </si>
  <si>
    <t xml:space="preserve">финансовой деятельности </t>
  </si>
  <si>
    <t>Чистое увеличение в денежных средствах и их эквивалентах</t>
  </si>
  <si>
    <t>Влияние изменений в обменных курсах</t>
  </si>
  <si>
    <t>Денежные средства и их эквиваленты, на начало периода</t>
  </si>
  <si>
    <t>Денежные средства и их эквиваленты, на конец периода</t>
  </si>
  <si>
    <t>За шесть месяцев, закончившихся    30 июня 2019 года</t>
  </si>
  <si>
    <t>Изменение в резервах по налогам и прочих резервах</t>
  </si>
  <si>
    <t xml:space="preserve">Изменение в обязательствах по договорам с покупателями и прочих текущих обязательствах </t>
  </si>
  <si>
    <t>Поступления от продажи активов, классифицированных как предназначенные для продажи</t>
  </si>
  <si>
    <t>Поступления от продажи прав недропользлвания ТОО "СП Степной Леопард"</t>
  </si>
  <si>
    <t>Прочий совокупный доход за период</t>
  </si>
  <si>
    <t>На 30 июня 2018 года</t>
  </si>
  <si>
    <t xml:space="preserve">На 30 июня 2019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</si>
</sst>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34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171" fontId="43" fillId="33" borderId="10" xfId="58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2" fontId="43" fillId="0" borderId="0" xfId="0" applyNumberFormat="1" applyFont="1" applyBorder="1" applyAlignment="1">
      <alignment vertical="center"/>
    </xf>
    <xf numFmtId="172" fontId="43" fillId="33" borderId="10" xfId="58" applyNumberFormat="1" applyFont="1" applyFill="1" applyBorder="1" applyAlignment="1">
      <alignment horizontal="right" vertical="top" wrapText="1" indent="4"/>
    </xf>
    <xf numFmtId="0" fontId="3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right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172" fontId="44" fillId="0" borderId="0" xfId="58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172" fontId="44" fillId="0" borderId="0" xfId="58" applyNumberFormat="1" applyFont="1" applyFill="1" applyBorder="1" applyAlignment="1">
      <alignment/>
    </xf>
    <xf numFmtId="0" fontId="43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/>
    </xf>
    <xf numFmtId="172" fontId="44" fillId="0" borderId="11" xfId="58" applyNumberFormat="1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/>
    </xf>
    <xf numFmtId="172" fontId="44" fillId="0" borderId="13" xfId="58" applyNumberFormat="1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172" fontId="44" fillId="0" borderId="14" xfId="58" applyNumberFormat="1" applyFont="1" applyBorder="1" applyAlignment="1">
      <alignment/>
    </xf>
    <xf numFmtId="172" fontId="47" fillId="0" borderId="0" xfId="58" applyNumberFormat="1" applyFont="1" applyBorder="1" applyAlignment="1">
      <alignment/>
    </xf>
    <xf numFmtId="172" fontId="43" fillId="0" borderId="0" xfId="58" applyNumberFormat="1" applyFont="1" applyBorder="1" applyAlignment="1">
      <alignment/>
    </xf>
    <xf numFmtId="172" fontId="43" fillId="0" borderId="0" xfId="58" applyNumberFormat="1" applyFont="1" applyBorder="1" applyAlignment="1">
      <alignment horizontal="center"/>
    </xf>
    <xf numFmtId="172" fontId="43" fillId="0" borderId="0" xfId="58" applyNumberFormat="1" applyFont="1" applyFill="1" applyBorder="1" applyAlignment="1">
      <alignment/>
    </xf>
    <xf numFmtId="172" fontId="43" fillId="0" borderId="11" xfId="58" applyNumberFormat="1" applyFont="1" applyBorder="1" applyAlignment="1">
      <alignment/>
    </xf>
    <xf numFmtId="0" fontId="48" fillId="0" borderId="0" xfId="0" applyFont="1" applyBorder="1" applyAlignment="1">
      <alignment vertical="center"/>
    </xf>
    <xf numFmtId="172" fontId="43" fillId="0" borderId="11" xfId="58" applyNumberFormat="1" applyFont="1" applyBorder="1" applyAlignment="1">
      <alignment horizontal="center"/>
    </xf>
    <xf numFmtId="172" fontId="43" fillId="0" borderId="14" xfId="58" applyNumberFormat="1" applyFont="1" applyBorder="1" applyAlignment="1">
      <alignment horizontal="center"/>
    </xf>
    <xf numFmtId="172" fontId="26" fillId="33" borderId="10" xfId="58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9">
      <selection activeCell="D5" sqref="D5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1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0" t="s">
        <v>29</v>
      </c>
      <c r="C2" s="2"/>
      <c r="D2" s="2"/>
    </row>
    <row r="3" spans="1:4" ht="16.5" customHeight="1">
      <c r="A3" s="97"/>
      <c r="B3" s="97"/>
      <c r="C3" s="97"/>
      <c r="D3" s="97"/>
    </row>
    <row r="4" spans="1:4" ht="16.5" customHeight="1">
      <c r="A4" s="4"/>
      <c r="B4" s="11"/>
      <c r="C4" s="4"/>
      <c r="D4" s="4"/>
    </row>
    <row r="5" spans="1:4" s="39" customFormat="1" ht="33.75" customHeight="1">
      <c r="A5" s="27" t="s">
        <v>0</v>
      </c>
      <c r="B5" s="37" t="s">
        <v>1</v>
      </c>
      <c r="C5" s="37" t="s">
        <v>68</v>
      </c>
      <c r="D5" s="37" t="s">
        <v>64</v>
      </c>
    </row>
    <row r="6" spans="1:4" s="32" customFormat="1" ht="16.5" customHeight="1">
      <c r="A6" s="6" t="s">
        <v>2</v>
      </c>
      <c r="B6" s="7"/>
      <c r="C6" s="5"/>
      <c r="D6" s="5"/>
    </row>
    <row r="7" spans="1:4" s="32" customFormat="1" ht="16.5" customHeight="1">
      <c r="A7" s="6" t="s">
        <v>3</v>
      </c>
      <c r="B7" s="7"/>
      <c r="C7" s="5"/>
      <c r="D7" s="5"/>
    </row>
    <row r="8" spans="1:7" s="32" customFormat="1" ht="17.25" customHeight="1">
      <c r="A8" s="5" t="s">
        <v>4</v>
      </c>
      <c r="B8" s="7">
        <v>3</v>
      </c>
      <c r="C8" s="40">
        <v>342566653</v>
      </c>
      <c r="D8" s="40">
        <v>335468588</v>
      </c>
      <c r="G8" s="29"/>
    </row>
    <row r="9" spans="1:7" s="32" customFormat="1" ht="17.25" customHeight="1">
      <c r="A9" s="5" t="s">
        <v>54</v>
      </c>
      <c r="B9" s="7">
        <v>3</v>
      </c>
      <c r="C9" s="62">
        <v>0</v>
      </c>
      <c r="D9" s="40">
        <v>1386732</v>
      </c>
      <c r="G9" s="29"/>
    </row>
    <row r="10" spans="1:7" s="32" customFormat="1" ht="16.5" customHeight="1">
      <c r="A10" s="5" t="s">
        <v>5</v>
      </c>
      <c r="B10" s="7"/>
      <c r="C10" s="41">
        <v>248289</v>
      </c>
      <c r="D10" s="41">
        <v>232099</v>
      </c>
      <c r="G10" s="29"/>
    </row>
    <row r="11" spans="1:7" s="32" customFormat="1" ht="16.5" customHeight="1">
      <c r="A11" s="5" t="s">
        <v>6</v>
      </c>
      <c r="B11" s="7">
        <v>4</v>
      </c>
      <c r="C11" s="42">
        <v>3448636</v>
      </c>
      <c r="D11" s="42">
        <v>1583087</v>
      </c>
      <c r="G11" s="29"/>
    </row>
    <row r="12" spans="1:7" s="9" customFormat="1" ht="16.5" customHeight="1">
      <c r="A12" s="6"/>
      <c r="B12" s="8"/>
      <c r="C12" s="43">
        <f>SUM(C8:C11)</f>
        <v>346263578</v>
      </c>
      <c r="D12" s="43">
        <f>SUM(D8:D11)</f>
        <v>338670506</v>
      </c>
      <c r="G12" s="29"/>
    </row>
    <row r="13" spans="1:7" s="32" customFormat="1" ht="16.5" customHeight="1">
      <c r="A13" s="6" t="s">
        <v>46</v>
      </c>
      <c r="B13" s="7"/>
      <c r="C13" s="42"/>
      <c r="D13" s="42"/>
      <c r="F13" s="9"/>
      <c r="G13" s="29"/>
    </row>
    <row r="14" spans="1:7" s="32" customFormat="1" ht="16.5" customHeight="1">
      <c r="A14" s="5" t="s">
        <v>7</v>
      </c>
      <c r="B14" s="7">
        <v>5</v>
      </c>
      <c r="C14" s="44">
        <v>9441395</v>
      </c>
      <c r="D14" s="44">
        <v>11970857</v>
      </c>
      <c r="G14" s="29"/>
    </row>
    <row r="15" spans="1:7" s="32" customFormat="1" ht="16.5" customHeight="1">
      <c r="A15" s="5" t="s">
        <v>8</v>
      </c>
      <c r="B15" s="7">
        <v>6</v>
      </c>
      <c r="C15" s="44">
        <v>56226595</v>
      </c>
      <c r="D15" s="44">
        <v>3127788</v>
      </c>
      <c r="G15" s="29"/>
    </row>
    <row r="16" spans="1:7" s="32" customFormat="1" ht="16.5" customHeight="1">
      <c r="A16" s="5" t="s">
        <v>9</v>
      </c>
      <c r="B16" s="7">
        <v>7</v>
      </c>
      <c r="C16" s="44">
        <v>17308160</v>
      </c>
      <c r="D16" s="44">
        <v>10770274</v>
      </c>
      <c r="G16" s="29"/>
    </row>
    <row r="17" spans="1:7" s="32" customFormat="1" ht="16.5" customHeight="1">
      <c r="A17" s="5" t="s">
        <v>10</v>
      </c>
      <c r="B17" s="7"/>
      <c r="C17" s="45">
        <v>8464113</v>
      </c>
      <c r="D17" s="45">
        <v>2169354</v>
      </c>
      <c r="G17" s="29"/>
    </row>
    <row r="18" spans="1:7" s="32" customFormat="1" ht="32.25" customHeight="1">
      <c r="A18" s="5" t="s">
        <v>30</v>
      </c>
      <c r="B18" s="7">
        <v>8</v>
      </c>
      <c r="C18" s="44">
        <v>18835881</v>
      </c>
      <c r="D18" s="44">
        <v>27802881</v>
      </c>
      <c r="G18" s="29"/>
    </row>
    <row r="19" spans="1:7" s="32" customFormat="1" ht="16.5" customHeight="1">
      <c r="A19" s="5" t="s">
        <v>11</v>
      </c>
      <c r="B19" s="7"/>
      <c r="C19" s="41">
        <v>488202</v>
      </c>
      <c r="D19" s="41">
        <v>315014</v>
      </c>
      <c r="G19" s="29"/>
    </row>
    <row r="20" spans="1:7" s="32" customFormat="1" ht="16.5" customHeight="1">
      <c r="A20" s="5" t="s">
        <v>12</v>
      </c>
      <c r="B20" s="7">
        <v>9</v>
      </c>
      <c r="C20" s="42">
        <v>36100903</v>
      </c>
      <c r="D20" s="42">
        <v>14702317</v>
      </c>
      <c r="G20" s="29"/>
    </row>
    <row r="21" spans="1:7" s="32" customFormat="1" ht="16.5" customHeight="1">
      <c r="A21" s="5"/>
      <c r="B21" s="7"/>
      <c r="C21" s="43">
        <f>SUM(C14:C20)</f>
        <v>146865249</v>
      </c>
      <c r="D21" s="43">
        <f>SUM(D14:D20)</f>
        <v>70858485</v>
      </c>
      <c r="G21" s="29"/>
    </row>
    <row r="22" spans="1:7" s="2" customFormat="1" ht="27" customHeight="1">
      <c r="A22" s="34" t="s">
        <v>55</v>
      </c>
      <c r="B22" s="35">
        <v>3</v>
      </c>
      <c r="C22" s="46">
        <v>514809</v>
      </c>
      <c r="D22" s="46">
        <v>964816</v>
      </c>
      <c r="G22" s="36"/>
    </row>
    <row r="23" spans="1:7" s="9" customFormat="1" ht="16.5" customHeight="1">
      <c r="A23" s="6" t="s">
        <v>47</v>
      </c>
      <c r="B23" s="8"/>
      <c r="C23" s="43">
        <f>C12+C21+C22</f>
        <v>493643636</v>
      </c>
      <c r="D23" s="43">
        <f>D12+D21+D22</f>
        <v>410493807</v>
      </c>
      <c r="F23" s="30"/>
      <c r="G23" s="29"/>
    </row>
    <row r="24" spans="1:7" s="32" customFormat="1" ht="16.5" customHeight="1">
      <c r="A24" s="6" t="s">
        <v>13</v>
      </c>
      <c r="B24" s="7"/>
      <c r="C24" s="42"/>
      <c r="D24" s="42"/>
      <c r="F24" s="9"/>
      <c r="G24" s="29"/>
    </row>
    <row r="25" spans="1:7" s="32" customFormat="1" ht="16.5" customHeight="1">
      <c r="A25" s="6" t="s">
        <v>14</v>
      </c>
      <c r="B25" s="7"/>
      <c r="C25" s="42"/>
      <c r="D25" s="42"/>
      <c r="F25" s="9"/>
      <c r="G25" s="29"/>
    </row>
    <row r="26" spans="1:7" s="32" customFormat="1" ht="16.5" customHeight="1">
      <c r="A26" s="5" t="s">
        <v>15</v>
      </c>
      <c r="B26" s="7">
        <v>10</v>
      </c>
      <c r="C26" s="40">
        <v>107958384</v>
      </c>
      <c r="D26" s="40">
        <v>107958384</v>
      </c>
      <c r="G26" s="29"/>
    </row>
    <row r="27" spans="1:7" s="32" customFormat="1" ht="16.5" customHeight="1">
      <c r="A27" s="5" t="s">
        <v>16</v>
      </c>
      <c r="B27" s="7"/>
      <c r="C27" s="42">
        <v>140472376</v>
      </c>
      <c r="D27" s="42">
        <v>100037502</v>
      </c>
      <c r="G27" s="29"/>
    </row>
    <row r="28" spans="1:7" s="9" customFormat="1" ht="16.5" customHeight="1">
      <c r="A28" s="6" t="s">
        <v>43</v>
      </c>
      <c r="B28" s="8"/>
      <c r="C28" s="43">
        <f>SUM(C26:C27)</f>
        <v>248430760</v>
      </c>
      <c r="D28" s="43">
        <f>SUM(D26:D27)</f>
        <v>207995886</v>
      </c>
      <c r="F28" s="32"/>
      <c r="G28" s="29"/>
    </row>
    <row r="29" spans="1:7" s="32" customFormat="1" ht="16.5" customHeight="1">
      <c r="A29" s="6" t="s">
        <v>17</v>
      </c>
      <c r="B29" s="7"/>
      <c r="C29" s="42"/>
      <c r="D29" s="42"/>
      <c r="G29" s="29"/>
    </row>
    <row r="30" spans="1:7" s="32" customFormat="1" ht="16.5" customHeight="1">
      <c r="A30" s="5" t="s">
        <v>19</v>
      </c>
      <c r="B30" s="7">
        <v>12</v>
      </c>
      <c r="C30" s="42">
        <v>82962392</v>
      </c>
      <c r="D30" s="42">
        <v>74172577</v>
      </c>
      <c r="G30" s="29"/>
    </row>
    <row r="31" spans="1:7" s="32" customFormat="1" ht="16.5" customHeight="1">
      <c r="A31" s="5" t="s">
        <v>59</v>
      </c>
      <c r="B31" s="7">
        <v>13</v>
      </c>
      <c r="C31" s="42">
        <v>49468900</v>
      </c>
      <c r="D31" s="42">
        <v>49946000</v>
      </c>
      <c r="G31" s="29"/>
    </row>
    <row r="32" spans="1:7" s="32" customFormat="1" ht="19.5" customHeight="1">
      <c r="A32" s="5" t="s">
        <v>18</v>
      </c>
      <c r="B32" s="7">
        <v>11</v>
      </c>
      <c r="C32" s="41">
        <v>987616</v>
      </c>
      <c r="D32" s="41">
        <v>987616</v>
      </c>
      <c r="G32" s="29"/>
    </row>
    <row r="33" spans="1:7" s="9" customFormat="1" ht="16.5" customHeight="1">
      <c r="A33" s="6"/>
      <c r="B33" s="8"/>
      <c r="C33" s="43">
        <f>SUM(C30:C32)</f>
        <v>133418908</v>
      </c>
      <c r="D33" s="43">
        <f>SUM(D30:D32)</f>
        <v>125106193</v>
      </c>
      <c r="G33" s="29"/>
    </row>
    <row r="34" spans="1:7" s="32" customFormat="1" ht="16.5" customHeight="1">
      <c r="A34" s="6" t="s">
        <v>48</v>
      </c>
      <c r="B34" s="7"/>
      <c r="C34" s="42"/>
      <c r="D34" s="42"/>
      <c r="F34" s="9"/>
      <c r="G34" s="29"/>
    </row>
    <row r="35" spans="1:7" s="32" customFormat="1" ht="16.5" customHeight="1">
      <c r="A35" s="5" t="s">
        <v>20</v>
      </c>
      <c r="B35" s="7">
        <v>14</v>
      </c>
      <c r="C35" s="44">
        <v>16639495</v>
      </c>
      <c r="D35" s="44">
        <v>21222000</v>
      </c>
      <c r="G35" s="29"/>
    </row>
    <row r="36" spans="1:7" s="32" customFormat="1" ht="16.5" customHeight="1">
      <c r="A36" s="5" t="s">
        <v>65</v>
      </c>
      <c r="B36" s="7">
        <v>15</v>
      </c>
      <c r="C36" s="45">
        <v>15098200</v>
      </c>
      <c r="D36" s="45">
        <v>26142161</v>
      </c>
      <c r="G36" s="29"/>
    </row>
    <row r="37" spans="1:7" s="32" customFormat="1" ht="16.5" customHeight="1">
      <c r="A37" s="5" t="s">
        <v>21</v>
      </c>
      <c r="B37" s="7">
        <v>16</v>
      </c>
      <c r="C37" s="45">
        <v>44361731</v>
      </c>
      <c r="D37" s="45">
        <v>182897</v>
      </c>
      <c r="G37" s="29"/>
    </row>
    <row r="38" spans="1:7" s="32" customFormat="1" ht="16.5" customHeight="1">
      <c r="A38" s="5" t="s">
        <v>22</v>
      </c>
      <c r="B38" s="7">
        <v>17</v>
      </c>
      <c r="C38" s="45">
        <v>3135476</v>
      </c>
      <c r="D38" s="45">
        <v>3136142</v>
      </c>
      <c r="G38" s="29"/>
    </row>
    <row r="39" spans="1:7" s="33" customFormat="1" ht="16.5" customHeight="1">
      <c r="A39" s="5" t="s">
        <v>59</v>
      </c>
      <c r="B39" s="7">
        <v>13</v>
      </c>
      <c r="C39" s="45">
        <v>446734</v>
      </c>
      <c r="D39" s="45">
        <v>450838</v>
      </c>
      <c r="G39" s="29"/>
    </row>
    <row r="40" spans="1:7" s="32" customFormat="1" ht="16.5" customHeight="1">
      <c r="A40" s="5" t="s">
        <v>19</v>
      </c>
      <c r="B40" s="7">
        <v>12</v>
      </c>
      <c r="C40" s="44">
        <v>30200497</v>
      </c>
      <c r="D40" s="44">
        <v>24207332</v>
      </c>
      <c r="G40" s="29"/>
    </row>
    <row r="41" spans="1:7" s="32" customFormat="1" ht="16.5" customHeight="1">
      <c r="A41" s="5" t="s">
        <v>23</v>
      </c>
      <c r="B41" s="7">
        <v>10</v>
      </c>
      <c r="C41" s="41">
        <v>1218458</v>
      </c>
      <c r="D41" s="41">
        <v>1121209</v>
      </c>
      <c r="G41" s="29"/>
    </row>
    <row r="42" spans="1:7" s="32" customFormat="1" ht="16.5" customHeight="1">
      <c r="A42" s="5" t="s">
        <v>24</v>
      </c>
      <c r="B42" s="7"/>
      <c r="C42" s="42">
        <v>693377</v>
      </c>
      <c r="D42" s="42">
        <v>929149</v>
      </c>
      <c r="F42" s="9"/>
      <c r="G42" s="29"/>
    </row>
    <row r="43" spans="1:7" s="9" customFormat="1" ht="16.5" customHeight="1">
      <c r="A43" s="6"/>
      <c r="B43" s="8"/>
      <c r="C43" s="43">
        <f>SUM(C35:C42)</f>
        <v>111793968</v>
      </c>
      <c r="D43" s="43">
        <f>SUM(D35:D42)</f>
        <v>77391728</v>
      </c>
      <c r="F43" s="32"/>
      <c r="G43" s="29"/>
    </row>
    <row r="44" spans="1:7" s="9" customFormat="1" ht="16.5" customHeight="1">
      <c r="A44" s="6" t="s">
        <v>50</v>
      </c>
      <c r="B44" s="8"/>
      <c r="C44" s="43">
        <f>C33+C43</f>
        <v>245212876</v>
      </c>
      <c r="D44" s="43">
        <f>D33+D43</f>
        <v>202497921</v>
      </c>
      <c r="F44" s="29"/>
      <c r="G44" s="29"/>
    </row>
    <row r="45" spans="1:7" s="9" customFormat="1" ht="16.5" customHeight="1">
      <c r="A45" s="6" t="s">
        <v>49</v>
      </c>
      <c r="B45" s="8"/>
      <c r="C45" s="43">
        <f>C28+C33+C43</f>
        <v>493643636</v>
      </c>
      <c r="D45" s="43">
        <f>D28+D33+D43</f>
        <v>410493807</v>
      </c>
      <c r="F45" s="32"/>
      <c r="G45" s="29"/>
    </row>
    <row r="46" s="32" customFormat="1" ht="16.5" customHeight="1">
      <c r="B46" s="3"/>
    </row>
    <row r="47" s="32" customFormat="1" ht="16.5" customHeight="1">
      <c r="B47" s="3"/>
    </row>
    <row r="48" s="32" customFormat="1" ht="16.5" customHeight="1">
      <c r="B48" s="3"/>
    </row>
    <row r="49" s="32" customFormat="1" ht="16.5" customHeight="1">
      <c r="B49" s="3"/>
    </row>
    <row r="50" spans="2:6" s="32" customFormat="1" ht="16.5" customHeight="1">
      <c r="B50" s="3"/>
      <c r="F50" s="9"/>
    </row>
    <row r="51" spans="2:6" s="32" customFormat="1" ht="16.5" customHeight="1">
      <c r="B51" s="3"/>
      <c r="F51" s="9"/>
    </row>
    <row r="52" spans="2:6" s="32" customFormat="1" ht="16.5" customHeight="1">
      <c r="B52" s="3"/>
      <c r="F52" s="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7">
      <selection activeCell="D10" sqref="D10:D26"/>
    </sheetView>
  </sheetViews>
  <sheetFormatPr defaultColWidth="9.140625" defaultRowHeight="14.25" customHeight="1"/>
  <cols>
    <col min="1" max="1" width="44.140625" style="39" customWidth="1"/>
    <col min="2" max="2" width="7.7109375" style="39" customWidth="1"/>
    <col min="3" max="4" width="17.57421875" style="39" customWidth="1"/>
    <col min="5" max="6" width="17.57421875" style="51" customWidth="1"/>
    <col min="7" max="16384" width="9.140625" style="39" customWidth="1"/>
  </cols>
  <sheetData>
    <row r="1" spans="1:6" ht="14.25" customHeight="1">
      <c r="A1" s="108"/>
      <c r="B1" s="102"/>
      <c r="C1" s="102"/>
      <c r="D1" s="102"/>
      <c r="E1" s="39"/>
      <c r="F1" s="39"/>
    </row>
    <row r="2" spans="1:6" ht="14.25" customHeight="1">
      <c r="A2" s="108"/>
      <c r="B2" s="102"/>
      <c r="C2" s="102"/>
      <c r="D2" s="102"/>
      <c r="E2" s="39"/>
      <c r="F2" s="39"/>
    </row>
    <row r="3" spans="1:6" ht="14.25" customHeight="1">
      <c r="A3" s="109" t="s">
        <v>34</v>
      </c>
      <c r="B3" s="109"/>
      <c r="C3" s="109"/>
      <c r="D3" s="109"/>
      <c r="E3" s="39"/>
      <c r="F3" s="39"/>
    </row>
    <row r="4" spans="1:6" ht="14.25" customHeight="1">
      <c r="A4" s="102"/>
      <c r="B4" s="102"/>
      <c r="C4" s="102"/>
      <c r="D4" s="102"/>
      <c r="E4" s="39"/>
      <c r="F4" s="39"/>
    </row>
    <row r="5" spans="1:6" ht="14.25" customHeight="1">
      <c r="A5" s="103"/>
      <c r="B5" s="103"/>
      <c r="C5" s="103"/>
      <c r="D5" s="103"/>
      <c r="E5" s="39"/>
      <c r="F5" s="39"/>
    </row>
    <row r="6" spans="1:6" s="53" customFormat="1" ht="14.25" customHeight="1">
      <c r="A6" s="104" t="s">
        <v>0</v>
      </c>
      <c r="B6" s="98" t="s">
        <v>1</v>
      </c>
      <c r="C6" s="98" t="s">
        <v>60</v>
      </c>
      <c r="D6" s="99"/>
      <c r="E6" s="98" t="s">
        <v>69</v>
      </c>
      <c r="F6" s="99"/>
    </row>
    <row r="7" spans="1:6" s="53" customFormat="1" ht="14.25" customHeight="1">
      <c r="A7" s="105"/>
      <c r="B7" s="107"/>
      <c r="C7" s="100"/>
      <c r="D7" s="101"/>
      <c r="E7" s="100"/>
      <c r="F7" s="101"/>
    </row>
    <row r="8" spans="1:6" s="53" customFormat="1" ht="29.25" customHeight="1">
      <c r="A8" s="106"/>
      <c r="B8" s="100"/>
      <c r="C8" s="38" t="s">
        <v>68</v>
      </c>
      <c r="D8" s="38" t="s">
        <v>70</v>
      </c>
      <c r="E8" s="38" t="s">
        <v>68</v>
      </c>
      <c r="F8" s="38" t="s">
        <v>70</v>
      </c>
    </row>
    <row r="9" spans="1:6" ht="30.75" customHeight="1">
      <c r="A9" s="54" t="s">
        <v>37</v>
      </c>
      <c r="B9" s="55">
        <v>18</v>
      </c>
      <c r="C9" s="56">
        <v>220381950</v>
      </c>
      <c r="D9" s="56">
        <v>212487329</v>
      </c>
      <c r="E9" s="56">
        <v>424316135</v>
      </c>
      <c r="F9" s="56">
        <v>399183078</v>
      </c>
    </row>
    <row r="10" spans="1:6" ht="24.75" customHeight="1">
      <c r="A10" s="54" t="s">
        <v>31</v>
      </c>
      <c r="B10" s="55">
        <v>19</v>
      </c>
      <c r="C10" s="57">
        <v>-70420522</v>
      </c>
      <c r="D10" s="57">
        <v>-62938421</v>
      </c>
      <c r="E10" s="57">
        <v>-133825761</v>
      </c>
      <c r="F10" s="57">
        <v>-121538463</v>
      </c>
    </row>
    <row r="11" spans="1:6" s="53" customFormat="1" ht="14.25" customHeight="1">
      <c r="A11" s="27" t="s">
        <v>25</v>
      </c>
      <c r="B11" s="37"/>
      <c r="C11" s="58">
        <f>SUM(C9:C10)</f>
        <v>149961428</v>
      </c>
      <c r="D11" s="96">
        <f>SUM(D9:D10)</f>
        <v>149548908</v>
      </c>
      <c r="E11" s="58">
        <f>SUM(E9:E10)</f>
        <v>290490374</v>
      </c>
      <c r="F11" s="96">
        <f>SUM(F9:F10)</f>
        <v>277644615</v>
      </c>
    </row>
    <row r="12" spans="1:6" ht="14.25" customHeight="1">
      <c r="A12" s="27"/>
      <c r="B12" s="55"/>
      <c r="C12" s="57"/>
      <c r="D12" s="57"/>
      <c r="E12" s="57"/>
      <c r="F12" s="57"/>
    </row>
    <row r="13" spans="1:6" ht="14.25" customHeight="1">
      <c r="A13" s="54" t="s">
        <v>32</v>
      </c>
      <c r="B13" s="55">
        <v>21</v>
      </c>
      <c r="C13" s="57">
        <v>-74040647</v>
      </c>
      <c r="D13" s="57">
        <v>-74255428</v>
      </c>
      <c r="E13" s="57">
        <v>-142593773</v>
      </c>
      <c r="F13" s="57">
        <v>-141128629</v>
      </c>
    </row>
    <row r="14" spans="1:6" ht="14.25" customHeight="1">
      <c r="A14" s="54" t="s">
        <v>33</v>
      </c>
      <c r="B14" s="55">
        <v>20</v>
      </c>
      <c r="C14" s="57">
        <v>-9068537</v>
      </c>
      <c r="D14" s="57">
        <v>-3818560</v>
      </c>
      <c r="E14" s="57">
        <v>-16093903</v>
      </c>
      <c r="F14" s="57">
        <v>-7534539</v>
      </c>
    </row>
    <row r="15" spans="1:6" ht="14.25" customHeight="1">
      <c r="A15" s="27" t="s">
        <v>51</v>
      </c>
      <c r="B15" s="55"/>
      <c r="C15" s="58">
        <f>SUM(C11:C14)</f>
        <v>66852244</v>
      </c>
      <c r="D15" s="96">
        <f>SUM(D11:D14)</f>
        <v>71474920</v>
      </c>
      <c r="E15" s="58">
        <f>SUM(E11:E14)</f>
        <v>131802698</v>
      </c>
      <c r="F15" s="96">
        <f>SUM(F11:F14)</f>
        <v>128981447</v>
      </c>
    </row>
    <row r="16" spans="1:6" ht="14.25" customHeight="1">
      <c r="A16" s="54" t="s">
        <v>38</v>
      </c>
      <c r="B16" s="55"/>
      <c r="C16" s="57">
        <v>53678</v>
      </c>
      <c r="D16" s="57">
        <v>52978</v>
      </c>
      <c r="E16" s="57">
        <v>70552</v>
      </c>
      <c r="F16" s="57">
        <v>114609</v>
      </c>
    </row>
    <row r="17" spans="1:6" ht="14.25" customHeight="1">
      <c r="A17" s="54" t="s">
        <v>63</v>
      </c>
      <c r="B17" s="55">
        <v>22</v>
      </c>
      <c r="C17" s="57">
        <v>-2224997</v>
      </c>
      <c r="D17" s="57">
        <v>-2006166</v>
      </c>
      <c r="E17" s="57">
        <v>-4417903</v>
      </c>
      <c r="F17" s="57">
        <v>-3798368</v>
      </c>
    </row>
    <row r="18" spans="1:6" ht="30" customHeight="1">
      <c r="A18" s="54" t="s">
        <v>39</v>
      </c>
      <c r="B18" s="55"/>
      <c r="C18" s="57">
        <v>-327692</v>
      </c>
      <c r="D18" s="57">
        <v>1444183</v>
      </c>
      <c r="E18" s="57">
        <v>-107231</v>
      </c>
      <c r="F18" s="57">
        <v>3002844</v>
      </c>
    </row>
    <row r="19" spans="1:6" s="51" customFormat="1" ht="21.75" customHeight="1">
      <c r="A19" s="54" t="s">
        <v>71</v>
      </c>
      <c r="B19" s="55"/>
      <c r="C19" s="57">
        <v>-1151309</v>
      </c>
      <c r="D19" s="57">
        <v>0</v>
      </c>
      <c r="E19" s="57">
        <v>-1151309</v>
      </c>
      <c r="F19" s="57">
        <v>0</v>
      </c>
    </row>
    <row r="20" spans="1:6" ht="14.25" customHeight="1">
      <c r="A20" s="54" t="s">
        <v>27</v>
      </c>
      <c r="B20" s="55"/>
      <c r="C20" s="57">
        <v>202278</v>
      </c>
      <c r="D20" s="57">
        <v>336404</v>
      </c>
      <c r="E20" s="57">
        <v>337729</v>
      </c>
      <c r="F20" s="57">
        <v>421983</v>
      </c>
    </row>
    <row r="21" spans="1:6" ht="14.25" customHeight="1">
      <c r="A21" s="54" t="s">
        <v>26</v>
      </c>
      <c r="B21" s="55"/>
      <c r="C21" s="57">
        <v>-84134</v>
      </c>
      <c r="D21" s="57">
        <v>-181515</v>
      </c>
      <c r="E21" s="57">
        <v>-91214</v>
      </c>
      <c r="F21" s="57">
        <v>-319103</v>
      </c>
    </row>
    <row r="22" spans="1:6" ht="14.25" customHeight="1">
      <c r="A22" s="27" t="s">
        <v>52</v>
      </c>
      <c r="B22" s="55"/>
      <c r="C22" s="58">
        <f>SUM(C15:C21)</f>
        <v>63320068</v>
      </c>
      <c r="D22" s="96">
        <f>SUM(D15:D21)</f>
        <v>71120804</v>
      </c>
      <c r="E22" s="58">
        <f>SUM(E15:E21)</f>
        <v>126443322</v>
      </c>
      <c r="F22" s="96">
        <f>SUM(F15:F21)</f>
        <v>128403412</v>
      </c>
    </row>
    <row r="23" spans="1:6" ht="14.25" customHeight="1">
      <c r="A23" s="54" t="s">
        <v>28</v>
      </c>
      <c r="B23" s="55">
        <v>23</v>
      </c>
      <c r="C23" s="57">
        <v>-12839609</v>
      </c>
      <c r="D23" s="57">
        <v>-17558831</v>
      </c>
      <c r="E23" s="57">
        <v>-26414609</v>
      </c>
      <c r="F23" s="57">
        <v>-27773670</v>
      </c>
    </row>
    <row r="24" spans="1:6" ht="26.25" customHeight="1">
      <c r="A24" s="27" t="s">
        <v>58</v>
      </c>
      <c r="B24" s="55"/>
      <c r="C24" s="58">
        <f>SUM(C22:C23)</f>
        <v>50480459</v>
      </c>
      <c r="D24" s="96">
        <f>SUM(D22:D23)</f>
        <v>53561973</v>
      </c>
      <c r="E24" s="58">
        <f>SUM(E22:E23)</f>
        <v>100028713</v>
      </c>
      <c r="F24" s="96">
        <f>SUM(F22:F23)</f>
        <v>100629742</v>
      </c>
    </row>
    <row r="25" spans="1:6" ht="26.25" customHeight="1">
      <c r="A25" s="54" t="s">
        <v>56</v>
      </c>
      <c r="B25" s="55"/>
      <c r="C25" s="57">
        <v>-32877</v>
      </c>
      <c r="D25" s="57">
        <v>-30330</v>
      </c>
      <c r="E25" s="57">
        <v>435407</v>
      </c>
      <c r="F25" s="57">
        <v>267423</v>
      </c>
    </row>
    <row r="26" spans="1:6" ht="26.25" customHeight="1">
      <c r="A26" s="27" t="s">
        <v>57</v>
      </c>
      <c r="B26" s="55"/>
      <c r="C26" s="58">
        <f>SUM(C24:C25)</f>
        <v>50447582</v>
      </c>
      <c r="D26" s="96">
        <f>SUM(D24:D25)</f>
        <v>53531643</v>
      </c>
      <c r="E26" s="58">
        <f>SUM(E24:E25)</f>
        <v>100464120</v>
      </c>
      <c r="F26" s="96">
        <f>SUM(F24:F25)</f>
        <v>100897165</v>
      </c>
    </row>
    <row r="27" spans="1:6" ht="28.5" customHeight="1">
      <c r="A27" s="54" t="s">
        <v>53</v>
      </c>
      <c r="B27" s="55">
        <v>11</v>
      </c>
      <c r="C27" s="59">
        <v>0.46</v>
      </c>
      <c r="D27" s="59">
        <v>0.49</v>
      </c>
      <c r="E27" s="59">
        <v>0.92</v>
      </c>
      <c r="F27" s="59">
        <v>0.93</v>
      </c>
    </row>
    <row r="28" spans="2:6" ht="14.25" customHeight="1">
      <c r="B28" s="60"/>
      <c r="C28" s="60"/>
      <c r="D28" s="60"/>
      <c r="E28" s="60"/>
      <c r="F28" s="60"/>
    </row>
  </sheetData>
  <sheetProtection/>
  <mergeCells count="9">
    <mergeCell ref="E6:F7"/>
    <mergeCell ref="A4:D4"/>
    <mergeCell ref="A5:D5"/>
    <mergeCell ref="A6:A8"/>
    <mergeCell ref="B6:B8"/>
    <mergeCell ref="A1:D1"/>
    <mergeCell ref="A2:D2"/>
    <mergeCell ref="A3:D3"/>
    <mergeCell ref="C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37">
      <selection activeCell="B55" sqref="B55"/>
    </sheetView>
  </sheetViews>
  <sheetFormatPr defaultColWidth="9.140625" defaultRowHeight="15"/>
  <cols>
    <col min="1" max="1" width="66.28125" style="47" customWidth="1"/>
    <col min="2" max="2" width="9.140625" style="26" customWidth="1"/>
    <col min="3" max="3" width="16.57421875" style="26" customWidth="1"/>
    <col min="4" max="4" width="19.28125" style="64" customWidth="1"/>
    <col min="5" max="6" width="13.140625" style="47" bestFit="1" customWidth="1"/>
    <col min="7" max="16384" width="9.140625" style="47" customWidth="1"/>
  </cols>
  <sheetData>
    <row r="1" spans="1:4" ht="30.75" customHeight="1">
      <c r="A1" s="63" t="s">
        <v>61</v>
      </c>
      <c r="B1" s="111" t="s">
        <v>62</v>
      </c>
      <c r="C1" s="111"/>
      <c r="D1" s="111"/>
    </row>
    <row r="2" spans="1:4" ht="37.5" customHeight="1">
      <c r="A2" s="110" t="s">
        <v>72</v>
      </c>
      <c r="B2" s="110"/>
      <c r="C2" s="110"/>
      <c r="D2" s="110"/>
    </row>
    <row r="3" ht="18" customHeight="1"/>
    <row r="4" spans="1:4" s="48" customFormat="1" ht="48" customHeight="1">
      <c r="A4" s="65" t="s">
        <v>0</v>
      </c>
      <c r="B4" s="66" t="s">
        <v>1</v>
      </c>
      <c r="C4" s="67" t="s">
        <v>111</v>
      </c>
      <c r="D4" s="67" t="s">
        <v>73</v>
      </c>
    </row>
    <row r="5" spans="1:4" s="48" customFormat="1" ht="12.75">
      <c r="A5" s="52"/>
      <c r="B5" s="68"/>
      <c r="C5" s="68"/>
      <c r="D5" s="69"/>
    </row>
    <row r="6" spans="1:4" s="48" customFormat="1" ht="18" customHeight="1">
      <c r="A6" s="49" t="s">
        <v>74</v>
      </c>
      <c r="B6" s="68"/>
      <c r="C6" s="68"/>
      <c r="D6" s="70"/>
    </row>
    <row r="7" spans="1:4" s="48" customFormat="1" ht="18" customHeight="1">
      <c r="A7" s="52" t="s">
        <v>75</v>
      </c>
      <c r="B7" s="68"/>
      <c r="C7" s="89">
        <v>126443322</v>
      </c>
      <c r="D7" s="70">
        <v>128403412</v>
      </c>
    </row>
    <row r="8" spans="1:4" s="48" customFormat="1" ht="12.75">
      <c r="A8" s="93" t="s">
        <v>76</v>
      </c>
      <c r="B8" s="68"/>
      <c r="C8" s="89"/>
      <c r="D8" s="70"/>
    </row>
    <row r="9" spans="1:4" s="48" customFormat="1" ht="12.75">
      <c r="A9" s="52" t="s">
        <v>77</v>
      </c>
      <c r="B9" s="11"/>
      <c r="C9" s="90">
        <v>27777123</v>
      </c>
      <c r="D9" s="70">
        <v>24755277</v>
      </c>
    </row>
    <row r="10" spans="1:4" s="48" customFormat="1" ht="12.75">
      <c r="A10" s="52" t="s">
        <v>63</v>
      </c>
      <c r="B10" s="68">
        <v>22</v>
      </c>
      <c r="C10" s="89">
        <v>4417903</v>
      </c>
      <c r="D10" s="70">
        <v>3798368</v>
      </c>
    </row>
    <row r="11" spans="1:4" s="48" customFormat="1" ht="12.75">
      <c r="A11" s="52" t="s">
        <v>78</v>
      </c>
      <c r="B11" s="68"/>
      <c r="C11" s="89">
        <v>-70552</v>
      </c>
      <c r="D11" s="70">
        <v>-114609</v>
      </c>
    </row>
    <row r="12" spans="1:4" s="50" customFormat="1" ht="12.75">
      <c r="A12" s="50" t="s">
        <v>112</v>
      </c>
      <c r="B12" s="71"/>
      <c r="C12" s="91">
        <v>6188266</v>
      </c>
      <c r="D12" s="72">
        <v>163653</v>
      </c>
    </row>
    <row r="13" spans="1:4" s="48" customFormat="1" ht="26.25">
      <c r="A13" s="73" t="s">
        <v>79</v>
      </c>
      <c r="B13" s="68">
        <v>20</v>
      </c>
      <c r="C13" s="89">
        <v>122095</v>
      </c>
      <c r="D13" s="70">
        <v>1269</v>
      </c>
    </row>
    <row r="14" spans="1:4" s="48" customFormat="1" ht="20.25" customHeight="1">
      <c r="A14" s="52" t="s">
        <v>80</v>
      </c>
      <c r="B14" s="68">
        <v>20</v>
      </c>
      <c r="C14" s="89">
        <v>158917</v>
      </c>
      <c r="D14" s="70">
        <v>532097</v>
      </c>
    </row>
    <row r="15" spans="1:4" s="48" customFormat="1" ht="12.75">
      <c r="A15" s="74" t="s">
        <v>81</v>
      </c>
      <c r="B15" s="68"/>
      <c r="C15" s="89">
        <v>107231</v>
      </c>
      <c r="D15" s="70">
        <v>-895553</v>
      </c>
    </row>
    <row r="16" spans="1:4" s="52" customFormat="1" ht="12.75">
      <c r="A16" s="74" t="s">
        <v>71</v>
      </c>
      <c r="B16" s="68"/>
      <c r="C16" s="89">
        <v>1151309</v>
      </c>
      <c r="D16" s="70">
        <v>0</v>
      </c>
    </row>
    <row r="17" spans="1:4" s="48" customFormat="1" ht="12.75">
      <c r="A17" s="65" t="s">
        <v>82</v>
      </c>
      <c r="B17" s="75"/>
      <c r="C17" s="92">
        <v>2013170</v>
      </c>
      <c r="D17" s="76">
        <v>312653</v>
      </c>
    </row>
    <row r="18" spans="1:4" s="48" customFormat="1" ht="26.25">
      <c r="A18" s="77" t="s">
        <v>83</v>
      </c>
      <c r="B18" s="68"/>
      <c r="C18" s="70">
        <f>SUM(C7:C17)</f>
        <v>168308784</v>
      </c>
      <c r="D18" s="70">
        <f>SUM(D7:D17)</f>
        <v>156956567</v>
      </c>
    </row>
    <row r="19" spans="1:4" s="48" customFormat="1" ht="12.75">
      <c r="A19" s="77"/>
      <c r="B19" s="68"/>
      <c r="C19" s="89"/>
      <c r="D19" s="70"/>
    </row>
    <row r="20" spans="1:4" s="48" customFormat="1" ht="12.75">
      <c r="A20" s="52" t="s">
        <v>84</v>
      </c>
      <c r="B20" s="68"/>
      <c r="C20" s="89">
        <v>-53108990</v>
      </c>
      <c r="D20" s="70">
        <v>-48957618</v>
      </c>
    </row>
    <row r="21" spans="1:4" s="48" customFormat="1" ht="12.75">
      <c r="A21" s="52" t="s">
        <v>85</v>
      </c>
      <c r="B21" s="68"/>
      <c r="C21" s="89">
        <v>-173188</v>
      </c>
      <c r="D21" s="70">
        <v>-152124</v>
      </c>
    </row>
    <row r="22" spans="1:4" s="48" customFormat="1" ht="12.75">
      <c r="A22" s="52" t="s">
        <v>86</v>
      </c>
      <c r="B22" s="68"/>
      <c r="C22" s="89">
        <v>-6826873</v>
      </c>
      <c r="D22" s="70">
        <v>-2229431</v>
      </c>
    </row>
    <row r="23" spans="1:4" s="48" customFormat="1" ht="12.75">
      <c r="A23" s="52" t="s">
        <v>87</v>
      </c>
      <c r="B23" s="68"/>
      <c r="C23" s="89">
        <v>2702953</v>
      </c>
      <c r="D23" s="70">
        <v>-174278</v>
      </c>
    </row>
    <row r="24" spans="1:4" s="48" customFormat="1" ht="24.75" customHeight="1">
      <c r="A24" s="78" t="s">
        <v>88</v>
      </c>
      <c r="B24" s="68"/>
      <c r="C24" s="89">
        <v>7257632</v>
      </c>
      <c r="D24" s="70">
        <v>8062809</v>
      </c>
    </row>
    <row r="25" spans="1:4" s="48" customFormat="1" ht="18" customHeight="1">
      <c r="A25" s="78" t="s">
        <v>89</v>
      </c>
      <c r="B25" s="68"/>
      <c r="C25" s="89">
        <v>-9809692</v>
      </c>
      <c r="D25" s="70">
        <v>-6420166</v>
      </c>
    </row>
    <row r="26" spans="1:4" s="48" customFormat="1" ht="12.75">
      <c r="A26" s="78" t="s">
        <v>90</v>
      </c>
      <c r="B26" s="68"/>
      <c r="C26" s="89">
        <v>44057483</v>
      </c>
      <c r="D26" s="70">
        <v>45395234</v>
      </c>
    </row>
    <row r="27" spans="1:4" s="48" customFormat="1" ht="12.75">
      <c r="A27" s="52" t="s">
        <v>91</v>
      </c>
      <c r="B27" s="68"/>
      <c r="C27" s="89">
        <v>-159583</v>
      </c>
      <c r="D27" s="70">
        <v>-2595973</v>
      </c>
    </row>
    <row r="28" spans="1:4" s="48" customFormat="1" ht="26.25">
      <c r="A28" s="79" t="s">
        <v>113</v>
      </c>
      <c r="B28" s="75"/>
      <c r="C28" s="92">
        <v>-11279733</v>
      </c>
      <c r="D28" s="76">
        <v>-61671173</v>
      </c>
    </row>
    <row r="29" spans="1:6" s="48" customFormat="1" ht="12.75">
      <c r="A29" s="80"/>
      <c r="B29" s="68"/>
      <c r="C29" s="70">
        <f>SUM(C18:C28)</f>
        <v>140968793</v>
      </c>
      <c r="D29" s="70">
        <f>SUM(D18:D28)</f>
        <v>88213847</v>
      </c>
      <c r="F29" s="61"/>
    </row>
    <row r="30" spans="1:4" s="48" customFormat="1" ht="12.75">
      <c r="A30" s="80"/>
      <c r="B30" s="68"/>
      <c r="C30" s="89"/>
      <c r="D30" s="70"/>
    </row>
    <row r="31" spans="1:4" s="48" customFormat="1" ht="12.75">
      <c r="A31" s="52" t="s">
        <v>92</v>
      </c>
      <c r="B31" s="68"/>
      <c r="C31" s="89">
        <v>70552</v>
      </c>
      <c r="D31" s="70">
        <v>114609</v>
      </c>
    </row>
    <row r="32" spans="1:4" s="48" customFormat="1" ht="12.75">
      <c r="A32" s="52" t="s">
        <v>93</v>
      </c>
      <c r="B32" s="68"/>
      <c r="C32" s="89">
        <v>-1083168</v>
      </c>
      <c r="D32" s="70">
        <v>-370066</v>
      </c>
    </row>
    <row r="33" spans="1:4" s="48" customFormat="1" ht="12.75">
      <c r="A33" s="65" t="s">
        <v>94</v>
      </c>
      <c r="B33" s="75"/>
      <c r="C33" s="92">
        <v>-31000000</v>
      </c>
      <c r="D33" s="76">
        <v>-19515130</v>
      </c>
    </row>
    <row r="34" spans="1:4" s="48" customFormat="1" ht="12.75">
      <c r="A34" s="81" t="s">
        <v>95</v>
      </c>
      <c r="B34" s="82"/>
      <c r="C34" s="83">
        <f>SUM(C29:C33)</f>
        <v>108956177</v>
      </c>
      <c r="D34" s="83">
        <f>SUM(D29:D33)</f>
        <v>68443260</v>
      </c>
    </row>
    <row r="35" spans="1:4" s="48" customFormat="1" ht="12.75">
      <c r="A35" s="84"/>
      <c r="B35" s="68"/>
      <c r="C35" s="89"/>
      <c r="D35" s="70"/>
    </row>
    <row r="36" spans="1:4" ht="14.25">
      <c r="A36" s="77" t="s">
        <v>96</v>
      </c>
      <c r="B36" s="68"/>
      <c r="C36" s="89"/>
      <c r="D36" s="70"/>
    </row>
    <row r="37" spans="1:4" ht="15" customHeight="1">
      <c r="A37" s="74" t="s">
        <v>97</v>
      </c>
      <c r="B37" s="68"/>
      <c r="C37" s="89">
        <v>-22741246</v>
      </c>
      <c r="D37" s="70">
        <v>-31100171</v>
      </c>
    </row>
    <row r="38" spans="1:4" ht="15" customHeight="1">
      <c r="A38" s="74" t="s">
        <v>98</v>
      </c>
      <c r="B38" s="68"/>
      <c r="C38" s="89">
        <v>-1875220</v>
      </c>
      <c r="D38" s="70">
        <v>-272375</v>
      </c>
    </row>
    <row r="39" spans="1:4" ht="15" customHeight="1">
      <c r="A39" s="74" t="s">
        <v>99</v>
      </c>
      <c r="B39" s="68"/>
      <c r="C39" s="89">
        <v>9671</v>
      </c>
      <c r="D39" s="70">
        <v>10614</v>
      </c>
    </row>
    <row r="40" spans="1:4" ht="26.25" customHeight="1">
      <c r="A40" s="74" t="s">
        <v>114</v>
      </c>
      <c r="B40" s="68"/>
      <c r="C40" s="89">
        <v>465382</v>
      </c>
      <c r="D40" s="70">
        <v>0</v>
      </c>
    </row>
    <row r="41" spans="1:4" ht="26.25" customHeight="1">
      <c r="A41" s="78" t="s">
        <v>115</v>
      </c>
      <c r="B41" s="68"/>
      <c r="C41" s="89">
        <v>220000</v>
      </c>
      <c r="D41" s="70">
        <v>0</v>
      </c>
    </row>
    <row r="42" spans="1:4" ht="15" customHeight="1">
      <c r="A42" s="79" t="s">
        <v>100</v>
      </c>
      <c r="B42" s="75"/>
      <c r="C42" s="92">
        <v>-3012041</v>
      </c>
      <c r="D42" s="76">
        <v>-237930</v>
      </c>
    </row>
    <row r="43" spans="1:4" ht="26.25">
      <c r="A43" s="85" t="s">
        <v>101</v>
      </c>
      <c r="B43" s="75"/>
      <c r="C43" s="76">
        <f>SUM(C37:C42)</f>
        <v>-26933454</v>
      </c>
      <c r="D43" s="76">
        <f>SUM(D37:D42)</f>
        <v>-31599862</v>
      </c>
    </row>
    <row r="44" spans="1:4" ht="14.25">
      <c r="A44" s="77"/>
      <c r="B44" s="68"/>
      <c r="C44" s="89"/>
      <c r="D44" s="70"/>
    </row>
    <row r="45" spans="1:4" ht="14.25">
      <c r="A45" s="77" t="s">
        <v>102</v>
      </c>
      <c r="B45" s="68"/>
      <c r="C45" s="89"/>
      <c r="D45" s="70"/>
    </row>
    <row r="46" spans="1:4" ht="14.25">
      <c r="A46" s="74" t="s">
        <v>103</v>
      </c>
      <c r="B46" s="68"/>
      <c r="C46" s="89">
        <v>0</v>
      </c>
      <c r="D46" s="70">
        <v>42565600</v>
      </c>
    </row>
    <row r="47" spans="1:4" ht="14.25">
      <c r="A47" s="79" t="s">
        <v>104</v>
      </c>
      <c r="B47" s="75"/>
      <c r="C47" s="92">
        <v>-60029246</v>
      </c>
      <c r="D47" s="76">
        <v>-14925</v>
      </c>
    </row>
    <row r="48" spans="1:4" ht="14.25">
      <c r="A48" s="77" t="s">
        <v>105</v>
      </c>
      <c r="B48" s="68"/>
      <c r="C48" s="89"/>
      <c r="D48" s="70"/>
    </row>
    <row r="49" spans="1:4" ht="14.25">
      <c r="A49" s="85" t="s">
        <v>106</v>
      </c>
      <c r="B49" s="75"/>
      <c r="C49" s="76">
        <f>SUM(C46:C48)</f>
        <v>-60029246</v>
      </c>
      <c r="D49" s="76">
        <f>SUM(D46:D48)</f>
        <v>42550675</v>
      </c>
    </row>
    <row r="50" spans="1:4" ht="14.25">
      <c r="A50" s="77" t="s">
        <v>107</v>
      </c>
      <c r="B50" s="68"/>
      <c r="C50" s="89">
        <v>21993477</v>
      </c>
      <c r="D50" s="70">
        <f>D34+D43+D49</f>
        <v>79394073</v>
      </c>
    </row>
    <row r="51" spans="1:4" ht="14.25">
      <c r="A51" s="77"/>
      <c r="B51" s="68"/>
      <c r="C51" s="89"/>
      <c r="D51" s="70"/>
    </row>
    <row r="52" spans="1:4" ht="14.25">
      <c r="A52" s="74" t="s">
        <v>108</v>
      </c>
      <c r="B52" s="68"/>
      <c r="C52" s="89">
        <v>-594891</v>
      </c>
      <c r="D52" s="70">
        <v>2680242</v>
      </c>
    </row>
    <row r="53" spans="1:4" ht="14.25">
      <c r="A53" s="79" t="s">
        <v>109</v>
      </c>
      <c r="B53" s="94">
        <v>9</v>
      </c>
      <c r="C53" s="92">
        <v>14702317</v>
      </c>
      <c r="D53" s="76">
        <v>3010386</v>
      </c>
    </row>
    <row r="54" spans="1:4" ht="15" thickBot="1">
      <c r="A54" s="86" t="s">
        <v>110</v>
      </c>
      <c r="B54" s="95">
        <v>9</v>
      </c>
      <c r="C54" s="87">
        <f>C50+C52+C53</f>
        <v>36100903</v>
      </c>
      <c r="D54" s="87">
        <v>85084701</v>
      </c>
    </row>
    <row r="55" spans="1:4" ht="18" customHeight="1">
      <c r="A55" s="52"/>
      <c r="B55" s="68"/>
      <c r="C55" s="68"/>
      <c r="D55" s="70"/>
    </row>
    <row r="56" ht="14.25">
      <c r="D56" s="88"/>
    </row>
    <row r="57" spans="1:4" s="48" customFormat="1" ht="12.75">
      <c r="A57" s="52"/>
      <c r="B57" s="11"/>
      <c r="C57" s="11"/>
      <c r="D57" s="69"/>
    </row>
    <row r="58" spans="1:4" s="48" customFormat="1" ht="12.75">
      <c r="A58" s="52"/>
      <c r="B58" s="11"/>
      <c r="C58" s="11"/>
      <c r="D58" s="69"/>
    </row>
    <row r="59" spans="1:6" s="48" customFormat="1" ht="12.75">
      <c r="A59" s="52"/>
      <c r="B59" s="11"/>
      <c r="C59" s="11"/>
      <c r="D59" s="69"/>
      <c r="F59" s="49"/>
    </row>
    <row r="60" spans="1:6" s="48" customFormat="1" ht="12.75">
      <c r="A60" s="52"/>
      <c r="B60" s="11"/>
      <c r="C60" s="11"/>
      <c r="D60" s="69"/>
      <c r="F60" s="49"/>
    </row>
    <row r="61" spans="1:6" s="48" customFormat="1" ht="12.75">
      <c r="A61" s="52"/>
      <c r="B61" s="11"/>
      <c r="C61" s="11"/>
      <c r="D61" s="69"/>
      <c r="F61" s="49"/>
    </row>
  </sheetData>
  <sheetProtection/>
  <mergeCells count="2">
    <mergeCell ref="A2:D2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">
      <c r="A2" s="112" t="s">
        <v>35</v>
      </c>
      <c r="B2" s="112"/>
      <c r="C2" s="112"/>
      <c r="D2" s="112"/>
    </row>
    <row r="5" spans="1:4" ht="14.25">
      <c r="A5" s="26"/>
      <c r="B5" s="25" t="s">
        <v>45</v>
      </c>
      <c r="C5" s="25" t="s">
        <v>44</v>
      </c>
      <c r="D5" s="24" t="s">
        <v>43</v>
      </c>
    </row>
    <row r="6" spans="1:4" ht="14.25">
      <c r="A6" s="23" t="s">
        <v>0</v>
      </c>
      <c r="B6" s="22" t="s">
        <v>42</v>
      </c>
      <c r="C6" s="22" t="s">
        <v>41</v>
      </c>
      <c r="D6" s="16"/>
    </row>
    <row r="7" spans="1:4" ht="14.25">
      <c r="A7" s="13" t="s">
        <v>66</v>
      </c>
      <c r="B7" s="21">
        <v>107958384</v>
      </c>
      <c r="C7" s="17">
        <v>82931574</v>
      </c>
      <c r="D7" s="20">
        <f>SUM(B7:C7)</f>
        <v>190889958</v>
      </c>
    </row>
    <row r="8" spans="1:4" ht="14.25">
      <c r="A8" s="12" t="s">
        <v>58</v>
      </c>
      <c r="B8" s="19">
        <v>0</v>
      </c>
      <c r="C8" s="18">
        <v>100629742</v>
      </c>
      <c r="D8" s="18">
        <f>C8</f>
        <v>100629742</v>
      </c>
    </row>
    <row r="9" spans="1:4" ht="14.25">
      <c r="A9" s="12" t="s">
        <v>116</v>
      </c>
      <c r="B9" s="19"/>
      <c r="C9" s="18">
        <v>267423</v>
      </c>
      <c r="D9" s="18">
        <f>C9</f>
        <v>267423</v>
      </c>
    </row>
    <row r="10" spans="1:4" ht="14.25">
      <c r="A10" s="12" t="s">
        <v>40</v>
      </c>
      <c r="B10" s="19">
        <v>0</v>
      </c>
      <c r="C10" s="19">
        <f>SUM(C8:C9)</f>
        <v>100897165</v>
      </c>
      <c r="D10" s="18">
        <f>C10</f>
        <v>100897165</v>
      </c>
    </row>
    <row r="11" spans="1:4" ht="14.25">
      <c r="A11" s="12" t="s">
        <v>36</v>
      </c>
      <c r="B11" s="19"/>
      <c r="C11" s="19"/>
      <c r="D11" s="19"/>
    </row>
    <row r="12" spans="1:6" ht="14.25">
      <c r="A12" s="13" t="s">
        <v>117</v>
      </c>
      <c r="B12" s="17">
        <v>107958384</v>
      </c>
      <c r="C12" s="17">
        <f>C7+C10</f>
        <v>183828739</v>
      </c>
      <c r="D12" s="17">
        <f>D7+D10</f>
        <v>291787123</v>
      </c>
      <c r="F12" s="28"/>
    </row>
    <row r="13" spans="1:4" ht="33" customHeight="1">
      <c r="A13" s="13" t="s">
        <v>67</v>
      </c>
      <c r="B13" s="17">
        <v>107958384</v>
      </c>
      <c r="C13" s="17">
        <v>100037502</v>
      </c>
      <c r="D13" s="17">
        <f>B13+C13</f>
        <v>207995886</v>
      </c>
    </row>
    <row r="14" spans="1:4" ht="14.25">
      <c r="A14" s="12" t="s">
        <v>58</v>
      </c>
      <c r="B14" s="19">
        <v>0</v>
      </c>
      <c r="C14" s="18">
        <v>100028713</v>
      </c>
      <c r="D14" s="17">
        <f>C14</f>
        <v>100028713</v>
      </c>
    </row>
    <row r="15" spans="1:4" ht="14.25">
      <c r="A15" s="12" t="s">
        <v>116</v>
      </c>
      <c r="B15" s="19"/>
      <c r="C15" s="18">
        <v>435407</v>
      </c>
      <c r="D15" s="17">
        <f>C15</f>
        <v>435407</v>
      </c>
    </row>
    <row r="16" spans="1:4" ht="14.25">
      <c r="A16" s="12" t="s">
        <v>40</v>
      </c>
      <c r="B16" s="19">
        <v>0</v>
      </c>
      <c r="C16" s="18">
        <f>SUM(C14:C15)</f>
        <v>100464120</v>
      </c>
      <c r="D16" s="17">
        <f>SUM(D14:D15)</f>
        <v>100464120</v>
      </c>
    </row>
    <row r="17" spans="1:4" ht="14.25">
      <c r="A17" s="12" t="s">
        <v>36</v>
      </c>
      <c r="B17" s="19"/>
      <c r="C17" s="18">
        <v>-60029246</v>
      </c>
      <c r="D17" s="17">
        <f>SUM(C17)</f>
        <v>-60029246</v>
      </c>
    </row>
    <row r="18" spans="1:6" ht="14.25">
      <c r="A18" s="16" t="s">
        <v>118</v>
      </c>
      <c r="B18" s="15">
        <v>107958384</v>
      </c>
      <c r="C18" s="14">
        <f>C13+C16+C17</f>
        <v>140472376</v>
      </c>
      <c r="D18" s="14">
        <f>D13+D16+D17</f>
        <v>248430760</v>
      </c>
      <c r="F18" s="28"/>
    </row>
    <row r="20" ht="14.25">
      <c r="D20" s="28"/>
    </row>
    <row r="21" ht="14.25">
      <c r="D21" s="28"/>
    </row>
    <row r="22" ht="14.25">
      <c r="B22" s="28"/>
    </row>
    <row r="23" ht="14.25">
      <c r="B23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2019-08-28T04:54:23Z</dcterms:modified>
  <cp:category/>
  <cp:version/>
  <cp:contentType/>
  <cp:contentStatus/>
</cp:coreProperties>
</file>