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<sst xmlns="http://schemas.openxmlformats.org/spreadsheetml/2006/main" count="137" uniqueCount="114">
  <si>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</si>
  <si>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</si>
  <si>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</si>
  <si>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</si>
  <si>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</si>
  <si>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</si>
  <si>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</si>
  <si>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</si>
  <si>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</si>
  <si>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</si>
  <si>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</si>
  <si>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</si>
  <si>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</si>
  <si>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</si>
  <si>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</si>
  <si>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</si>
  <si>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</si>
  <si>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</si>
  <si>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</si>
  <si>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</si>
  <si>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</si>
  <si>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</si>
  <si>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</si>
  <si>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</si>
  <si>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</si>
  <si>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</si>
  <si>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закончившихся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</si>
  <si>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</si>
  <si>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</si>
  <si>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</si>
  <si>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</si>
  <si>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</si>
  <si>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</si>
  <si>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</si>
  <si>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</si>
  <si>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</si>
  <si>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</si>
  <si>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</si>
  <si>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</si>
  <si>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</si>
  <si>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</si>
  <si>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Финансовые расходы</t>
  </si>
  <si>
    <t>Положительная/(отрицательная)  курсовая разница, нетто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</si>
  <si>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</si>
  <si>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</si>
  <si>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</si>
  <si>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</si>
  <si>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</si>
  <si>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</si>
  <si>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</si>
  <si>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</si>
  <si>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</si>
  <si>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</si>
  <si>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</si>
  <si>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</si>
  <si>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</si>
  <si>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</si>
  <si>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</si>
  <si>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</si>
  <si>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</si>
  <si>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</si>
  <si>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</si>
  <si>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</si>
  <si>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</si>
  <si>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</si>
  <si>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</si>
  <si>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</si>
  <si>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</si>
  <si>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</si>
  <si>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</si>
  <si>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</si>
  <si>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</si>
  <si>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</si>
  <si>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</si>
  <si>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</si>
  <si>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</si>
  <si>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</si>
  <si>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</si>
  <si>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</si>
  <si>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</si>
  <si>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</si>
  <si>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</si>
  <si>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</si>
  <si>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</si>
  <si>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</si>
  <si>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</si>
  <si>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</si>
  <si>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Обязательства по отсроченному налогу</t>
  </si>
  <si>
    <t>Краткосрочные обязательства</t>
  </si>
  <si>
    <t>Итого капитала и обязательств</t>
  </si>
  <si>
    <t>Итого обязательств</t>
  </si>
  <si>
    <t>За девять месяцев,</t>
  </si>
  <si>
    <t>Доход от операционной деятельности</t>
  </si>
  <si>
    <t>Прибыль до учета подоходного налога</t>
  </si>
  <si>
    <t>Базовая и разводненная прибыль на акцию (в тысячах тенге на акцию)</t>
  </si>
  <si>
    <t>Промежуточный консолидированный отчет о движении денежных средств</t>
  </si>
  <si>
    <t>Активы по оценке и разведке</t>
  </si>
  <si>
    <t>31 марта 2017 года (неаудировано)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</si>
  <si>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</si>
  <si>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</si>
  <si>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</si>
  <si>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</si>
  <si>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31.03.2017г.</t>
  </si>
  <si>
    <t>На 1 января 2017 года (аудировано)</t>
  </si>
  <si>
    <t>На 31 марта 2017 года (неаудировано)</t>
  </si>
  <si>
    <t>31 марта 2018 года (неаудировано)</t>
  </si>
  <si>
    <t>31декабря 2017 года (неаудировано)</t>
  </si>
  <si>
    <t>Банковские займы</t>
  </si>
  <si>
    <t>За три месяца,закончившихся 31 марта 2018г.</t>
  </si>
  <si>
    <t>31.03.2018г.</t>
  </si>
  <si>
    <t xml:space="preserve">   в том числе:</t>
  </si>
  <si>
    <t>На 1 января 2018 года (аудировано)</t>
  </si>
  <si>
    <t>На 31 марта 2018 года (неаудировано)</t>
  </si>
  <si>
    <t>Прочий совокупный убыток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</si>
</sst>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164" fontId="42" fillId="0" borderId="0" xfId="58" applyNumberFormat="1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164" fontId="25" fillId="0" borderId="10" xfId="58" applyNumberFormat="1" applyFont="1" applyBorder="1" applyAlignment="1">
      <alignment/>
    </xf>
    <xf numFmtId="164" fontId="33" fillId="0" borderId="10" xfId="58" applyNumberFormat="1" applyFont="1" applyBorder="1" applyAlignment="1">
      <alignment/>
    </xf>
    <xf numFmtId="0" fontId="44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 vertical="center"/>
    </xf>
    <xf numFmtId="0" fontId="4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164" fontId="25" fillId="0" borderId="10" xfId="58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64" fontId="33" fillId="0" borderId="10" xfId="58" applyNumberFormat="1" applyFont="1" applyBorder="1" applyAlignment="1">
      <alignment horizontal="center"/>
    </xf>
    <xf numFmtId="164" fontId="25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3" fillId="0" borderId="11" xfId="58" applyNumberFormat="1" applyFont="1" applyBorder="1" applyAlignment="1">
      <alignment/>
    </xf>
    <xf numFmtId="164" fontId="33" fillId="0" borderId="11" xfId="58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164" fontId="33" fillId="0" borderId="0" xfId="58" applyNumberFormat="1" applyFont="1" applyAlignment="1">
      <alignment/>
    </xf>
    <xf numFmtId="164" fontId="25" fillId="0" borderId="0" xfId="58" applyNumberFormat="1" applyFont="1" applyAlignment="1">
      <alignment/>
    </xf>
    <xf numFmtId="164" fontId="25" fillId="0" borderId="0" xfId="58" applyNumberFormat="1" applyFont="1" applyAlignment="1">
      <alignment horizontal="right"/>
    </xf>
    <xf numFmtId="164" fontId="33" fillId="0" borderId="0" xfId="58" applyNumberFormat="1" applyFont="1" applyAlignment="1">
      <alignment/>
    </xf>
    <xf numFmtId="164" fontId="33" fillId="0" borderId="0" xfId="58" applyNumberFormat="1" applyFont="1" applyAlignment="1">
      <alignment horizontal="center"/>
    </xf>
    <xf numFmtId="0" fontId="33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4" fontId="25" fillId="33" borderId="12" xfId="58" applyNumberFormat="1" applyFont="1" applyFill="1" applyBorder="1" applyAlignment="1">
      <alignment horizontal="right" vertical="top" wrapText="1"/>
    </xf>
    <xf numFmtId="164" fontId="25" fillId="33" borderId="10" xfId="58" applyNumberFormat="1" applyFont="1" applyFill="1" applyBorder="1" applyAlignment="1">
      <alignment horizontal="right" vertical="top" wrapText="1"/>
    </xf>
    <xf numFmtId="164" fontId="33" fillId="33" borderId="10" xfId="58" applyNumberFormat="1" applyFont="1" applyFill="1" applyBorder="1" applyAlignment="1">
      <alignment horizontal="right" vertical="top" wrapText="1"/>
    </xf>
    <xf numFmtId="43" fontId="33" fillId="33" borderId="10" xfId="58" applyNumberFormat="1" applyFont="1" applyFill="1" applyBorder="1" applyAlignment="1">
      <alignment horizontal="right" vertical="top" wrapText="1"/>
    </xf>
    <xf numFmtId="43" fontId="25" fillId="33" borderId="10" xfId="58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164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164" fontId="42" fillId="33" borderId="10" xfId="58" applyNumberFormat="1" applyFont="1" applyFill="1" applyBorder="1" applyAlignment="1">
      <alignment horizontal="left" vertical="top" wrapText="1" indent="4"/>
    </xf>
    <xf numFmtId="164" fontId="42" fillId="33" borderId="10" xfId="58" applyNumberFormat="1" applyFont="1" applyFill="1" applyBorder="1" applyAlignment="1">
      <alignment horizontal="left" vertical="top" wrapText="1" indent="7"/>
    </xf>
    <xf numFmtId="164" fontId="42" fillId="33" borderId="10" xfId="58" applyNumberFormat="1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vertical="top" wrapText="1"/>
    </xf>
    <xf numFmtId="164" fontId="42" fillId="33" borderId="10" xfId="58" applyNumberFormat="1" applyFont="1" applyFill="1" applyBorder="1" applyAlignment="1">
      <alignment horizontal="left" vertical="top" wrapText="1" indent="5"/>
    </xf>
    <xf numFmtId="164" fontId="42" fillId="33" borderId="10" xfId="58" applyNumberFormat="1" applyFont="1" applyFill="1" applyBorder="1" applyAlignment="1">
      <alignment horizontal="left" vertical="top" wrapText="1" indent="6"/>
    </xf>
    <xf numFmtId="164" fontId="42" fillId="33" borderId="10" xfId="58" applyNumberFormat="1" applyFont="1" applyFill="1" applyBorder="1" applyAlignment="1">
      <alignment wrapText="1"/>
    </xf>
    <xf numFmtId="164" fontId="42" fillId="33" borderId="10" xfId="58" applyNumberFormat="1" applyFont="1" applyFill="1" applyBorder="1" applyAlignment="1">
      <alignment horizontal="left" vertical="top" wrapText="1" indent="1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F9" sqref="F9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45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3" t="s">
        <v>31</v>
      </c>
      <c r="C2" s="2"/>
      <c r="D2" s="2"/>
    </row>
    <row r="3" spans="1:4" ht="16.5" customHeight="1">
      <c r="A3" s="53"/>
      <c r="B3" s="53"/>
      <c r="C3" s="53"/>
      <c r="D3" s="53"/>
    </row>
    <row r="4" spans="1:4" ht="16.5" customHeight="1">
      <c r="A4" s="4"/>
      <c r="B4" s="16"/>
      <c r="C4" s="4"/>
      <c r="D4" s="4"/>
    </row>
    <row r="5" spans="1:4" s="73" customFormat="1" ht="33.75" customHeight="1">
      <c r="A5" s="41" t="s">
        <v>0</v>
      </c>
      <c r="B5" s="63" t="s">
        <v>1</v>
      </c>
      <c r="C5" s="63" t="s">
        <v>105</v>
      </c>
      <c r="D5" s="63" t="s">
        <v>106</v>
      </c>
    </row>
    <row r="6" spans="1:4" s="47" customFormat="1" ht="16.5" customHeight="1">
      <c r="A6" s="6" t="s">
        <v>2</v>
      </c>
      <c r="B6" s="8"/>
      <c r="C6" s="5"/>
      <c r="D6" s="5"/>
    </row>
    <row r="7" spans="1:4" s="47" customFormat="1" ht="16.5" customHeight="1">
      <c r="A7" s="6" t="s">
        <v>3</v>
      </c>
      <c r="B7" s="8"/>
      <c r="C7" s="5"/>
      <c r="D7" s="5"/>
    </row>
    <row r="8" spans="1:7" s="47" customFormat="1" ht="17.25" customHeight="1">
      <c r="A8" s="5" t="s">
        <v>4</v>
      </c>
      <c r="B8" s="8">
        <v>3</v>
      </c>
      <c r="C8" s="74">
        <v>310847432</v>
      </c>
      <c r="D8" s="74">
        <v>311061969</v>
      </c>
      <c r="G8" s="43"/>
    </row>
    <row r="9" spans="1:7" s="47" customFormat="1" ht="17.25" customHeight="1">
      <c r="A9" s="5" t="s">
        <v>96</v>
      </c>
      <c r="B9" s="8"/>
      <c r="C9" s="74">
        <v>1410893</v>
      </c>
      <c r="D9" s="74">
        <v>1410562</v>
      </c>
      <c r="G9" s="43"/>
    </row>
    <row r="10" spans="1:7" s="47" customFormat="1" ht="16.5" customHeight="1">
      <c r="A10" s="5" t="s">
        <v>5</v>
      </c>
      <c r="B10" s="8"/>
      <c r="C10" s="75">
        <v>180846</v>
      </c>
      <c r="D10" s="75">
        <v>191514</v>
      </c>
      <c r="G10" s="43"/>
    </row>
    <row r="11" spans="1:7" s="47" customFormat="1" ht="16.5" customHeight="1">
      <c r="A11" s="5" t="s">
        <v>6</v>
      </c>
      <c r="B11" s="8"/>
      <c r="C11" s="76">
        <v>972067</v>
      </c>
      <c r="D11" s="76">
        <v>930919</v>
      </c>
      <c r="G11" s="43"/>
    </row>
    <row r="12" spans="1:7" s="10" customFormat="1" ht="16.5" customHeight="1">
      <c r="A12" s="6"/>
      <c r="B12" s="9"/>
      <c r="C12" s="77">
        <f>SUM(C8:C11)</f>
        <v>313411238</v>
      </c>
      <c r="D12" s="77">
        <f>SUM(D8:D11)</f>
        <v>313594964</v>
      </c>
      <c r="G12" s="43"/>
    </row>
    <row r="13" spans="1:7" s="47" customFormat="1" ht="16.5" customHeight="1">
      <c r="A13" s="6" t="s">
        <v>85</v>
      </c>
      <c r="B13" s="8"/>
      <c r="C13" s="76"/>
      <c r="D13" s="76"/>
      <c r="F13" s="10"/>
      <c r="G13" s="43"/>
    </row>
    <row r="14" spans="1:7" s="47" customFormat="1" ht="16.5" customHeight="1">
      <c r="A14" s="5" t="s">
        <v>7</v>
      </c>
      <c r="B14" s="8">
        <v>4</v>
      </c>
      <c r="C14" s="78">
        <v>10517104</v>
      </c>
      <c r="D14" s="78">
        <v>11260631</v>
      </c>
      <c r="G14" s="43"/>
    </row>
    <row r="15" spans="1:7" s="47" customFormat="1" ht="16.5" customHeight="1">
      <c r="A15" s="5" t="s">
        <v>8</v>
      </c>
      <c r="B15" s="8">
        <v>5</v>
      </c>
      <c r="C15" s="78">
        <v>52888269</v>
      </c>
      <c r="D15" s="78">
        <v>10510865</v>
      </c>
      <c r="G15" s="43"/>
    </row>
    <row r="16" spans="1:7" s="47" customFormat="1" ht="16.5" customHeight="1">
      <c r="A16" s="5" t="s">
        <v>9</v>
      </c>
      <c r="B16" s="8">
        <v>6</v>
      </c>
      <c r="C16" s="78">
        <v>13034106</v>
      </c>
      <c r="D16" s="78">
        <v>11305049</v>
      </c>
      <c r="G16" s="43"/>
    </row>
    <row r="17" spans="1:7" s="47" customFormat="1" ht="16.5" customHeight="1">
      <c r="A17" s="5" t="s">
        <v>10</v>
      </c>
      <c r="B17" s="8"/>
      <c r="C17" s="79">
        <v>6842992</v>
      </c>
      <c r="D17" s="79">
        <v>5508959</v>
      </c>
      <c r="G17" s="43"/>
    </row>
    <row r="18" spans="1:7" s="47" customFormat="1" ht="32.25" customHeight="1">
      <c r="A18" s="5" t="s">
        <v>32</v>
      </c>
      <c r="B18" s="8">
        <v>7</v>
      </c>
      <c r="C18" s="78">
        <v>16119890</v>
      </c>
      <c r="D18" s="78">
        <v>23429888</v>
      </c>
      <c r="G18" s="43"/>
    </row>
    <row r="19" spans="1:7" s="47" customFormat="1" ht="16.5" customHeight="1">
      <c r="A19" s="5" t="s">
        <v>11</v>
      </c>
      <c r="B19" s="8"/>
      <c r="C19" s="75">
        <v>442012</v>
      </c>
      <c r="D19" s="75">
        <v>204778</v>
      </c>
      <c r="G19" s="43"/>
    </row>
    <row r="20" spans="1:7" s="47" customFormat="1" ht="16.5" customHeight="1">
      <c r="A20" s="5" t="s">
        <v>12</v>
      </c>
      <c r="B20" s="8">
        <v>8</v>
      </c>
      <c r="C20" s="76">
        <v>20301915</v>
      </c>
      <c r="D20" s="76">
        <v>3010386</v>
      </c>
      <c r="G20" s="43"/>
    </row>
    <row r="21" spans="1:7" s="47" customFormat="1" ht="16.5" customHeight="1">
      <c r="A21" s="5"/>
      <c r="B21" s="8"/>
      <c r="C21" s="77">
        <f>SUM(C14:C20)</f>
        <v>120146288</v>
      </c>
      <c r="D21" s="77">
        <f>SUM(D14:D20)</f>
        <v>65230556</v>
      </c>
      <c r="G21" s="43"/>
    </row>
    <row r="22" spans="1:7" s="2" customFormat="1" ht="27" customHeight="1">
      <c r="A22" s="60" t="s">
        <v>98</v>
      </c>
      <c r="B22" s="61"/>
      <c r="C22" s="80">
        <v>1306867</v>
      </c>
      <c r="D22" s="80">
        <v>1287687</v>
      </c>
      <c r="G22" s="62"/>
    </row>
    <row r="23" spans="1:7" s="10" customFormat="1" ht="16.5" customHeight="1">
      <c r="A23" s="6" t="s">
        <v>86</v>
      </c>
      <c r="B23" s="9"/>
      <c r="C23" s="77">
        <f>C12+C21+C22</f>
        <v>434864393</v>
      </c>
      <c r="D23" s="77">
        <f>D12+D21+D22</f>
        <v>380113207</v>
      </c>
      <c r="F23" s="44"/>
      <c r="G23" s="43"/>
    </row>
    <row r="24" spans="1:7" s="47" customFormat="1" ht="16.5" customHeight="1">
      <c r="A24" s="6" t="s">
        <v>13</v>
      </c>
      <c r="B24" s="8"/>
      <c r="C24" s="76"/>
      <c r="D24" s="76"/>
      <c r="F24" s="10"/>
      <c r="G24" s="43"/>
    </row>
    <row r="25" spans="1:7" s="47" customFormat="1" ht="16.5" customHeight="1">
      <c r="A25" s="6" t="s">
        <v>14</v>
      </c>
      <c r="B25" s="8"/>
      <c r="C25" s="76"/>
      <c r="D25" s="76"/>
      <c r="F25" s="10"/>
      <c r="G25" s="43"/>
    </row>
    <row r="26" spans="1:7" s="47" customFormat="1" ht="16.5" customHeight="1">
      <c r="A26" s="5" t="s">
        <v>15</v>
      </c>
      <c r="B26" s="8">
        <v>9</v>
      </c>
      <c r="C26" s="74">
        <v>107958384</v>
      </c>
      <c r="D26" s="74">
        <v>107958384</v>
      </c>
      <c r="G26" s="43"/>
    </row>
    <row r="27" spans="1:7" s="47" customFormat="1" ht="16.5" customHeight="1">
      <c r="A27" s="5" t="s">
        <v>16</v>
      </c>
      <c r="B27" s="8"/>
      <c r="C27" s="76">
        <v>129221204</v>
      </c>
      <c r="D27" s="76">
        <v>82931574</v>
      </c>
      <c r="G27" s="43"/>
    </row>
    <row r="28" spans="1:7" s="10" customFormat="1" ht="16.5" customHeight="1">
      <c r="A28" s="6" t="s">
        <v>82</v>
      </c>
      <c r="B28" s="9"/>
      <c r="C28" s="77">
        <f>SUM(C26:C27)</f>
        <v>237179588</v>
      </c>
      <c r="D28" s="77">
        <f>SUM(D26:D27)</f>
        <v>190889958</v>
      </c>
      <c r="F28" s="47"/>
      <c r="G28" s="43"/>
    </row>
    <row r="29" spans="1:7" s="47" customFormat="1" ht="16.5" customHeight="1">
      <c r="A29" s="6" t="s">
        <v>17</v>
      </c>
      <c r="B29" s="8"/>
      <c r="C29" s="76"/>
      <c r="D29" s="76"/>
      <c r="G29" s="43"/>
    </row>
    <row r="30" spans="1:7" s="47" customFormat="1" ht="16.5" customHeight="1">
      <c r="A30" s="5" t="s">
        <v>19</v>
      </c>
      <c r="B30" s="8">
        <v>11</v>
      </c>
      <c r="C30" s="76">
        <v>64823544</v>
      </c>
      <c r="D30" s="76">
        <v>65141736</v>
      </c>
      <c r="G30" s="43"/>
    </row>
    <row r="31" spans="1:7" s="47" customFormat="1" ht="16.5" customHeight="1">
      <c r="A31" s="5" t="s">
        <v>107</v>
      </c>
      <c r="B31" s="8">
        <v>12</v>
      </c>
      <c r="C31" s="76">
        <v>41380300</v>
      </c>
      <c r="D31" s="76"/>
      <c r="G31" s="43"/>
    </row>
    <row r="32" spans="1:7" s="47" customFormat="1" ht="19.5" customHeight="1">
      <c r="A32" s="5" t="s">
        <v>18</v>
      </c>
      <c r="B32" s="8">
        <v>11</v>
      </c>
      <c r="C32" s="75">
        <v>987616</v>
      </c>
      <c r="D32" s="75">
        <v>987616</v>
      </c>
      <c r="G32" s="43"/>
    </row>
    <row r="33" spans="1:7" s="47" customFormat="1" ht="16.5" customHeight="1">
      <c r="A33" s="5" t="s">
        <v>87</v>
      </c>
      <c r="B33" s="8"/>
      <c r="C33" s="81"/>
      <c r="D33" s="81"/>
      <c r="F33" s="10"/>
      <c r="G33" s="43"/>
    </row>
    <row r="34" spans="1:7" s="10" customFormat="1" ht="16.5" customHeight="1">
      <c r="A34" s="6"/>
      <c r="B34" s="9"/>
      <c r="C34" s="77">
        <f>SUM(C30:C33)</f>
        <v>107191460</v>
      </c>
      <c r="D34" s="77">
        <f>SUM(D30:D33)</f>
        <v>66129352</v>
      </c>
      <c r="G34" s="43"/>
    </row>
    <row r="35" spans="1:7" s="47" customFormat="1" ht="16.5" customHeight="1">
      <c r="A35" s="6" t="s">
        <v>88</v>
      </c>
      <c r="B35" s="8"/>
      <c r="C35" s="76"/>
      <c r="D35" s="76"/>
      <c r="F35" s="10"/>
      <c r="G35" s="43"/>
    </row>
    <row r="36" spans="1:7" s="47" customFormat="1" ht="16.5" customHeight="1">
      <c r="A36" s="5" t="s">
        <v>20</v>
      </c>
      <c r="B36" s="8">
        <v>13</v>
      </c>
      <c r="C36" s="78">
        <v>13598545</v>
      </c>
      <c r="D36" s="78">
        <v>23323036</v>
      </c>
      <c r="G36" s="43"/>
    </row>
    <row r="37" spans="1:7" s="47" customFormat="1" ht="16.5" customHeight="1">
      <c r="A37" s="5" t="s">
        <v>21</v>
      </c>
      <c r="B37" s="8"/>
      <c r="C37" s="79">
        <v>5976737</v>
      </c>
      <c r="D37" s="79">
        <v>68208178</v>
      </c>
      <c r="G37" s="43"/>
    </row>
    <row r="38" spans="1:7" s="47" customFormat="1" ht="16.5" customHeight="1">
      <c r="A38" s="5" t="s">
        <v>22</v>
      </c>
      <c r="B38" s="8">
        <v>14</v>
      </c>
      <c r="C38" s="79">
        <v>40968230</v>
      </c>
      <c r="D38" s="79">
        <v>331720</v>
      </c>
      <c r="G38" s="43"/>
    </row>
    <row r="39" spans="1:7" s="47" customFormat="1" ht="16.5" customHeight="1">
      <c r="A39" s="5" t="s">
        <v>23</v>
      </c>
      <c r="B39" s="8"/>
      <c r="C39" s="79">
        <v>4955804</v>
      </c>
      <c r="D39" s="79">
        <v>5609917</v>
      </c>
      <c r="G39" s="43"/>
    </row>
    <row r="40" spans="1:7" s="47" customFormat="1" ht="16.5" customHeight="1">
      <c r="A40" s="5" t="s">
        <v>19</v>
      </c>
      <c r="B40" s="8">
        <v>11</v>
      </c>
      <c r="C40" s="78">
        <v>22760957</v>
      </c>
      <c r="D40" s="78">
        <v>23095384</v>
      </c>
      <c r="G40" s="43"/>
    </row>
    <row r="41" spans="1:7" s="47" customFormat="1" ht="16.5" customHeight="1">
      <c r="A41" s="5" t="s">
        <v>24</v>
      </c>
      <c r="B41" s="8">
        <v>9</v>
      </c>
      <c r="C41" s="75">
        <v>1031295</v>
      </c>
      <c r="D41" s="75">
        <v>1014587</v>
      </c>
      <c r="G41" s="43"/>
    </row>
    <row r="42" spans="1:7" s="47" customFormat="1" ht="16.5" customHeight="1">
      <c r="A42" s="5" t="s">
        <v>25</v>
      </c>
      <c r="B42" s="8"/>
      <c r="C42" s="76">
        <v>1201777</v>
      </c>
      <c r="D42" s="76">
        <v>1511075</v>
      </c>
      <c r="F42" s="10"/>
      <c r="G42" s="43"/>
    </row>
    <row r="43" spans="1:7" s="10" customFormat="1" ht="16.5" customHeight="1">
      <c r="A43" s="6"/>
      <c r="B43" s="9"/>
      <c r="C43" s="77">
        <f>SUM(C36:C42)</f>
        <v>90493345</v>
      </c>
      <c r="D43" s="77">
        <f>SUM(D36:D42)</f>
        <v>123093897</v>
      </c>
      <c r="F43" s="47"/>
      <c r="G43" s="43"/>
    </row>
    <row r="44" spans="1:7" s="10" customFormat="1" ht="16.5" customHeight="1">
      <c r="A44" s="6" t="s">
        <v>90</v>
      </c>
      <c r="B44" s="9"/>
      <c r="C44" s="77">
        <f>C34+C43</f>
        <v>197684805</v>
      </c>
      <c r="D44" s="77">
        <f>D34+D43</f>
        <v>189223249</v>
      </c>
      <c r="F44" s="43"/>
      <c r="G44" s="43"/>
    </row>
    <row r="45" spans="1:7" s="10" customFormat="1" ht="16.5" customHeight="1">
      <c r="A45" s="6" t="s">
        <v>89</v>
      </c>
      <c r="B45" s="9"/>
      <c r="C45" s="77">
        <f>C28+C34+C43</f>
        <v>434864393</v>
      </c>
      <c r="D45" s="77">
        <f>D28+D34+D43</f>
        <v>380113207</v>
      </c>
      <c r="F45" s="47"/>
      <c r="G45" s="43"/>
    </row>
    <row r="46" s="47" customFormat="1" ht="16.5" customHeight="1">
      <c r="B46" s="3"/>
    </row>
    <row r="47" s="47" customFormat="1" ht="16.5" customHeight="1">
      <c r="B47" s="3"/>
    </row>
    <row r="48" s="47" customFormat="1" ht="16.5" customHeight="1">
      <c r="B48" s="3"/>
    </row>
    <row r="49" s="47" customFormat="1" ht="16.5" customHeight="1">
      <c r="B49" s="3"/>
    </row>
    <row r="50" spans="2:6" s="47" customFormat="1" ht="16.5" customHeight="1">
      <c r="B50" s="3"/>
      <c r="F50" s="10"/>
    </row>
    <row r="51" spans="2:6" s="47" customFormat="1" ht="16.5" customHeight="1">
      <c r="B51" s="3"/>
      <c r="F51" s="10"/>
    </row>
    <row r="52" spans="2:6" s="47" customFormat="1" ht="16.5" customHeight="1">
      <c r="B52" s="3"/>
      <c r="F52" s="10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E1" sqref="E1"/>
    </sheetView>
  </sheetViews>
  <sheetFormatPr defaultColWidth="9.140625" defaultRowHeight="14.25" customHeight="1"/>
  <cols>
    <col min="1" max="1" width="44.140625" style="1" customWidth="1"/>
    <col min="2" max="2" width="7.7109375" style="1" customWidth="1"/>
    <col min="3" max="3" width="21.57421875" style="1" customWidth="1"/>
    <col min="4" max="4" width="20.57421875" style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4" ht="14.25" customHeight="1">
      <c r="A1" s="56"/>
      <c r="B1" s="54"/>
      <c r="C1" s="54"/>
      <c r="D1" s="54"/>
    </row>
    <row r="2" spans="1:4" ht="14.25" customHeight="1">
      <c r="A2" s="56"/>
      <c r="B2" s="54"/>
      <c r="C2" s="54"/>
      <c r="D2" s="54"/>
    </row>
    <row r="3" spans="1:4" ht="14.25" customHeight="1">
      <c r="A3" s="57" t="s">
        <v>36</v>
      </c>
      <c r="B3" s="57"/>
      <c r="C3" s="57"/>
      <c r="D3" s="57"/>
    </row>
    <row r="4" spans="1:4" ht="14.25" customHeight="1">
      <c r="A4" s="54"/>
      <c r="B4" s="54"/>
      <c r="C4" s="54"/>
      <c r="D4" s="54"/>
    </row>
    <row r="5" spans="1:4" ht="14.25" customHeight="1">
      <c r="A5" s="55"/>
      <c r="B5" s="55"/>
      <c r="C5" s="55"/>
      <c r="D5" s="55"/>
    </row>
    <row r="6" spans="1:4" s="10" customFormat="1" ht="14.25" customHeight="1">
      <c r="A6" s="64" t="s">
        <v>0</v>
      </c>
      <c r="B6" s="65" t="s">
        <v>1</v>
      </c>
      <c r="C6" s="66" t="s">
        <v>91</v>
      </c>
      <c r="D6" s="66" t="s">
        <v>91</v>
      </c>
    </row>
    <row r="7" spans="1:4" s="10" customFormat="1" ht="14.25" customHeight="1">
      <c r="A7" s="67"/>
      <c r="B7" s="68"/>
      <c r="C7" s="69" t="s">
        <v>26</v>
      </c>
      <c r="D7" s="69" t="s">
        <v>26</v>
      </c>
    </row>
    <row r="8" spans="1:4" s="10" customFormat="1" ht="29.25" customHeight="1">
      <c r="A8" s="70"/>
      <c r="B8" s="71"/>
      <c r="C8" s="72" t="s">
        <v>105</v>
      </c>
      <c r="D8" s="72" t="s">
        <v>97</v>
      </c>
    </row>
    <row r="9" spans="1:4" ht="30.75" customHeight="1">
      <c r="A9" s="5" t="s">
        <v>39</v>
      </c>
      <c r="B9" s="8">
        <v>15</v>
      </c>
      <c r="C9" s="48">
        <v>186586672</v>
      </c>
      <c r="D9" s="48">
        <v>143491207</v>
      </c>
    </row>
    <row r="10" spans="1:4" ht="24.75" customHeight="1">
      <c r="A10" s="5" t="s">
        <v>33</v>
      </c>
      <c r="B10" s="8">
        <v>16</v>
      </c>
      <c r="C10" s="49">
        <v>-58600042</v>
      </c>
      <c r="D10" s="49">
        <v>-52011224</v>
      </c>
    </row>
    <row r="11" spans="1:4" s="10" customFormat="1" ht="14.25" customHeight="1">
      <c r="A11" s="6" t="s">
        <v>27</v>
      </c>
      <c r="B11" s="9"/>
      <c r="C11" s="50">
        <f>SUM(C9:C10)</f>
        <v>127986630</v>
      </c>
      <c r="D11" s="49">
        <f>SUM(D9:D10)</f>
        <v>91479983</v>
      </c>
    </row>
    <row r="12" spans="1:4" ht="14.25" customHeight="1">
      <c r="A12" s="6"/>
      <c r="B12" s="8"/>
      <c r="C12" s="49"/>
      <c r="D12" s="49"/>
    </row>
    <row r="13" spans="1:4" ht="14.25" customHeight="1">
      <c r="A13" s="5" t="s">
        <v>34</v>
      </c>
      <c r="B13" s="8">
        <v>17</v>
      </c>
      <c r="C13" s="49">
        <v>-66873201</v>
      </c>
      <c r="D13" s="49">
        <v>-52171328</v>
      </c>
    </row>
    <row r="14" spans="1:4" ht="14.25" customHeight="1">
      <c r="A14" s="5" t="s">
        <v>35</v>
      </c>
      <c r="B14" s="8">
        <v>18</v>
      </c>
      <c r="C14" s="49">
        <v>-3715979</v>
      </c>
      <c r="D14" s="49">
        <v>-4370666</v>
      </c>
    </row>
    <row r="15" spans="1:6" ht="14.25" customHeight="1">
      <c r="A15" s="6" t="s">
        <v>92</v>
      </c>
      <c r="B15" s="8"/>
      <c r="C15" s="50">
        <f>SUM(C11:C14)</f>
        <v>57397450</v>
      </c>
      <c r="D15" s="49">
        <f>SUM(D11:D14)</f>
        <v>34937989</v>
      </c>
      <c r="F15" s="43"/>
    </row>
    <row r="16" spans="1:4" ht="14.25" customHeight="1">
      <c r="A16" s="5" t="s">
        <v>40</v>
      </c>
      <c r="B16" s="8"/>
      <c r="C16" s="49">
        <v>61631</v>
      </c>
      <c r="D16" s="49">
        <v>10498</v>
      </c>
    </row>
    <row r="17" spans="1:4" ht="14.25" customHeight="1">
      <c r="A17" s="5" t="s">
        <v>41</v>
      </c>
      <c r="B17" s="8"/>
      <c r="C17" s="49">
        <v>-1792202</v>
      </c>
      <c r="D17" s="49">
        <v>-1389728</v>
      </c>
    </row>
    <row r="18" spans="1:4" ht="30" customHeight="1">
      <c r="A18" s="5" t="s">
        <v>42</v>
      </c>
      <c r="B18" s="8"/>
      <c r="C18" s="49">
        <v>591846</v>
      </c>
      <c r="D18" s="49">
        <v>-4023514</v>
      </c>
    </row>
    <row r="19" spans="1:4" ht="14.25" customHeight="1">
      <c r="A19" s="5" t="s">
        <v>29</v>
      </c>
      <c r="B19" s="8"/>
      <c r="C19" s="49">
        <v>85579</v>
      </c>
      <c r="D19" s="49">
        <v>66081</v>
      </c>
    </row>
    <row r="20" spans="1:4" ht="14.25" customHeight="1">
      <c r="A20" s="5" t="s">
        <v>28</v>
      </c>
      <c r="B20" s="8"/>
      <c r="C20" s="49">
        <v>-137588</v>
      </c>
      <c r="D20" s="49">
        <v>-83343</v>
      </c>
    </row>
    <row r="21" spans="1:6" ht="14.25" customHeight="1">
      <c r="A21" s="6" t="s">
        <v>93</v>
      </c>
      <c r="B21" s="8"/>
      <c r="C21" s="50">
        <f>SUM(C15:C20)</f>
        <v>56206716</v>
      </c>
      <c r="D21" s="49">
        <f>SUM(D15:D20)</f>
        <v>29517983</v>
      </c>
      <c r="F21" s="43"/>
    </row>
    <row r="22" spans="1:6" ht="14.25" customHeight="1">
      <c r="A22" s="5" t="s">
        <v>30</v>
      </c>
      <c r="B22" s="8">
        <v>19</v>
      </c>
      <c r="C22" s="49">
        <v>-10214839</v>
      </c>
      <c r="D22" s="49">
        <v>-7152913</v>
      </c>
      <c r="F22" s="43"/>
    </row>
    <row r="23" spans="1:4" ht="26.25" customHeight="1">
      <c r="A23" s="6" t="s">
        <v>101</v>
      </c>
      <c r="B23" s="8"/>
      <c r="C23" s="50">
        <f>SUM(C21:C22)</f>
        <v>45991877</v>
      </c>
      <c r="D23" s="49">
        <f>SUM(D21:D22)</f>
        <v>22365070</v>
      </c>
    </row>
    <row r="24" spans="1:4" s="46" customFormat="1" ht="26.25" customHeight="1">
      <c r="A24" s="5" t="s">
        <v>99</v>
      </c>
      <c r="B24" s="8"/>
      <c r="C24" s="50">
        <v>297753</v>
      </c>
      <c r="D24" s="49">
        <v>-300477</v>
      </c>
    </row>
    <row r="25" spans="1:4" s="46" customFormat="1" ht="26.25" customHeight="1">
      <c r="A25" s="6" t="s">
        <v>100</v>
      </c>
      <c r="B25" s="8"/>
      <c r="C25" s="50">
        <f>SUM(C23:C24)</f>
        <v>46289630</v>
      </c>
      <c r="D25" s="49">
        <f>SUM(D23:D24)</f>
        <v>22064593</v>
      </c>
    </row>
    <row r="26" spans="1:4" ht="28.5" customHeight="1">
      <c r="A26" s="5" t="s">
        <v>94</v>
      </c>
      <c r="B26" s="8">
        <v>10</v>
      </c>
      <c r="C26" s="51">
        <v>0.43</v>
      </c>
      <c r="D26" s="52">
        <v>0.2</v>
      </c>
    </row>
    <row r="27" spans="2:4" ht="14.25" customHeight="1">
      <c r="B27" s="3"/>
      <c r="C27" s="7"/>
      <c r="D27" s="7"/>
    </row>
  </sheetData>
  <sheetProtection/>
  <mergeCells count="7">
    <mergeCell ref="A4:D4"/>
    <mergeCell ref="A5:D5"/>
    <mergeCell ref="A6:A8"/>
    <mergeCell ref="B6:B8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zoomScalePageLayoutView="0" workbookViewId="0" topLeftCell="A1">
      <selection activeCell="C51" sqref="C51"/>
    </sheetView>
  </sheetViews>
  <sheetFormatPr defaultColWidth="9.140625" defaultRowHeight="15"/>
  <cols>
    <col min="1" max="1" width="79.7109375" style="17" customWidth="1"/>
    <col min="2" max="2" width="9.140625" style="17" hidden="1" customWidth="1"/>
    <col min="3" max="4" width="16.28125" style="17" bestFit="1" customWidth="1"/>
    <col min="5" max="6" width="13.140625" style="17" bestFit="1" customWidth="1"/>
    <col min="7" max="16384" width="9.140625" style="17" customWidth="1"/>
  </cols>
  <sheetData>
    <row r="2" spans="1:4" s="19" customFormat="1" ht="21.75" customHeight="1">
      <c r="A2" s="58" t="s">
        <v>95</v>
      </c>
      <c r="B2" s="58"/>
      <c r="C2" s="58"/>
      <c r="D2" s="58"/>
    </row>
    <row r="3" ht="15">
      <c r="A3" s="27" t="s">
        <v>108</v>
      </c>
    </row>
    <row r="4" ht="15">
      <c r="A4" s="18" t="s">
        <v>0</v>
      </c>
    </row>
    <row r="5" spans="1:4" ht="15">
      <c r="A5" s="20"/>
      <c r="B5" s="21"/>
      <c r="C5" s="14" t="s">
        <v>109</v>
      </c>
      <c r="D5" s="14" t="s">
        <v>102</v>
      </c>
    </row>
    <row r="6" spans="1:4" ht="18" customHeight="1">
      <c r="A6" s="22" t="s">
        <v>43</v>
      </c>
      <c r="B6" s="21"/>
      <c r="C6" s="23"/>
      <c r="D6" s="23"/>
    </row>
    <row r="7" spans="1:4" ht="18" customHeight="1">
      <c r="A7" s="21" t="s">
        <v>44</v>
      </c>
      <c r="B7" s="21"/>
      <c r="C7" s="25">
        <f>SUM(C9:C13)</f>
        <v>86003923</v>
      </c>
      <c r="D7" s="25">
        <f>SUM(D9:D13)</f>
        <v>167159929</v>
      </c>
    </row>
    <row r="8" spans="1:4" ht="15">
      <c r="A8" s="21" t="s">
        <v>45</v>
      </c>
      <c r="B8" s="21"/>
      <c r="C8" s="23"/>
      <c r="D8" s="23"/>
    </row>
    <row r="9" spans="1:4" ht="15">
      <c r="A9" s="21" t="s">
        <v>46</v>
      </c>
      <c r="B9" s="21"/>
      <c r="C9" s="23">
        <v>66884256</v>
      </c>
      <c r="D9" s="23">
        <v>134050618</v>
      </c>
    </row>
    <row r="10" spans="1:4" ht="15">
      <c r="A10" s="21" t="s">
        <v>47</v>
      </c>
      <c r="B10" s="21"/>
      <c r="C10" s="23">
        <v>1148916</v>
      </c>
      <c r="D10" s="23">
        <v>578233</v>
      </c>
    </row>
    <row r="11" spans="1:4" ht="15">
      <c r="A11" s="21" t="s">
        <v>48</v>
      </c>
      <c r="B11" s="21"/>
      <c r="C11" s="23">
        <v>16967530</v>
      </c>
      <c r="D11" s="23">
        <v>29446649</v>
      </c>
    </row>
    <row r="12" spans="1:4" ht="15">
      <c r="A12" s="21" t="s">
        <v>49</v>
      </c>
      <c r="B12" s="21"/>
      <c r="C12" s="23"/>
      <c r="D12" s="23"/>
    </row>
    <row r="13" spans="1:4" ht="15">
      <c r="A13" s="21" t="s">
        <v>50</v>
      </c>
      <c r="B13" s="21"/>
      <c r="C13" s="23">
        <v>1003221</v>
      </c>
      <c r="D13" s="23">
        <v>3084429</v>
      </c>
    </row>
    <row r="14" spans="1:4" ht="20.25" customHeight="1">
      <c r="A14" s="21" t="s">
        <v>51</v>
      </c>
      <c r="B14" s="21"/>
      <c r="C14" s="25">
        <f>SUM(C16:C22)</f>
        <v>102551161</v>
      </c>
      <c r="D14" s="25">
        <f>SUM(D16:D22)</f>
        <v>91923203</v>
      </c>
    </row>
    <row r="15" spans="1:4" ht="15">
      <c r="A15" s="21" t="s">
        <v>110</v>
      </c>
      <c r="B15" s="21"/>
      <c r="C15" s="23"/>
      <c r="D15" s="23"/>
    </row>
    <row r="16" spans="1:4" ht="15">
      <c r="A16" s="21" t="s">
        <v>52</v>
      </c>
      <c r="B16" s="21"/>
      <c r="C16" s="23">
        <v>25453811</v>
      </c>
      <c r="D16" s="23">
        <v>17899342</v>
      </c>
    </row>
    <row r="17" spans="1:4" ht="15">
      <c r="A17" s="21" t="s">
        <v>53</v>
      </c>
      <c r="B17" s="21"/>
      <c r="C17" s="23">
        <v>53349961</v>
      </c>
      <c r="D17" s="23">
        <v>49418622</v>
      </c>
    </row>
    <row r="18" spans="1:4" ht="15">
      <c r="A18" s="21" t="s">
        <v>54</v>
      </c>
      <c r="B18" s="21"/>
      <c r="C18" s="23">
        <v>9400643</v>
      </c>
      <c r="D18" s="23">
        <v>5382642</v>
      </c>
    </row>
    <row r="19" spans="1:4" ht="15">
      <c r="A19" s="21" t="s">
        <v>55</v>
      </c>
      <c r="B19" s="21"/>
      <c r="C19" s="23"/>
      <c r="D19" s="23"/>
    </row>
    <row r="20" spans="1:4" ht="15">
      <c r="A20" s="21" t="s">
        <v>56</v>
      </c>
      <c r="B20" s="21"/>
      <c r="C20" s="23">
        <v>9009154</v>
      </c>
      <c r="D20" s="23">
        <v>9501249</v>
      </c>
    </row>
    <row r="21" spans="1:4" ht="15">
      <c r="A21" s="21" t="s">
        <v>57</v>
      </c>
      <c r="B21" s="21"/>
      <c r="C21" s="23">
        <v>1663047</v>
      </c>
      <c r="D21" s="23">
        <v>2214187</v>
      </c>
    </row>
    <row r="22" spans="1:4" ht="15">
      <c r="A22" s="21" t="s">
        <v>58</v>
      </c>
      <c r="B22" s="21"/>
      <c r="C22" s="23">
        <v>3674545</v>
      </c>
      <c r="D22" s="23">
        <v>7507161</v>
      </c>
    </row>
    <row r="23" spans="1:6" ht="21" customHeight="1">
      <c r="A23" s="24" t="s">
        <v>59</v>
      </c>
      <c r="B23" s="21"/>
      <c r="C23" s="25">
        <f>C7-C14</f>
        <v>-16547238</v>
      </c>
      <c r="D23" s="25">
        <f>D7-D14</f>
        <v>75236726</v>
      </c>
      <c r="E23" s="26"/>
      <c r="F23" s="26"/>
    </row>
    <row r="24" spans="1:4" ht="18" customHeight="1">
      <c r="A24" s="24" t="s">
        <v>60</v>
      </c>
      <c r="B24" s="21"/>
      <c r="C24" s="23"/>
      <c r="D24" s="23"/>
    </row>
    <row r="25" spans="1:4" ht="15">
      <c r="A25" s="21" t="s">
        <v>44</v>
      </c>
      <c r="B25" s="21"/>
      <c r="C25" s="23"/>
      <c r="D25" s="23"/>
    </row>
    <row r="26" spans="1:4" ht="15">
      <c r="A26" s="21" t="s">
        <v>45</v>
      </c>
      <c r="B26" s="21"/>
      <c r="C26" s="23"/>
      <c r="D26" s="23"/>
    </row>
    <row r="27" spans="1:4" ht="15">
      <c r="A27" s="21" t="s">
        <v>61</v>
      </c>
      <c r="B27" s="21"/>
      <c r="C27" s="15"/>
      <c r="D27" s="15"/>
    </row>
    <row r="28" spans="1:4" ht="15">
      <c r="A28" s="21" t="s">
        <v>62</v>
      </c>
      <c r="B28" s="21"/>
      <c r="C28" s="15"/>
      <c r="D28" s="15"/>
    </row>
    <row r="29" spans="1:4" ht="15">
      <c r="A29" s="21" t="s">
        <v>50</v>
      </c>
      <c r="B29" s="21"/>
      <c r="C29" s="15"/>
      <c r="D29" s="15"/>
    </row>
    <row r="30" spans="1:4" ht="15">
      <c r="A30" s="21" t="s">
        <v>51</v>
      </c>
      <c r="B30" s="21"/>
      <c r="C30" s="25">
        <f>SUM(C32:C34)</f>
        <v>8777936</v>
      </c>
      <c r="D30" s="25">
        <f>SUM(D32:D34)</f>
        <v>8821127</v>
      </c>
    </row>
    <row r="31" spans="1:4" ht="15">
      <c r="A31" s="21" t="s">
        <v>45</v>
      </c>
      <c r="B31" s="21"/>
      <c r="C31" s="23"/>
      <c r="D31" s="23"/>
    </row>
    <row r="32" spans="1:4" ht="15">
      <c r="A32" s="21" t="s">
        <v>63</v>
      </c>
      <c r="B32" s="21"/>
      <c r="C32" s="23">
        <v>8777936</v>
      </c>
      <c r="D32" s="23">
        <v>8817779</v>
      </c>
    </row>
    <row r="33" spans="1:4" ht="15">
      <c r="A33" s="21" t="s">
        <v>64</v>
      </c>
      <c r="B33" s="21"/>
      <c r="C33" s="23"/>
      <c r="D33" s="23">
        <v>3348</v>
      </c>
    </row>
    <row r="34" spans="1:4" ht="15">
      <c r="A34" s="21" t="s">
        <v>65</v>
      </c>
      <c r="B34" s="21"/>
      <c r="C34" s="23"/>
      <c r="D34" s="23"/>
    </row>
    <row r="35" spans="1:4" ht="15">
      <c r="A35" s="21" t="s">
        <v>58</v>
      </c>
      <c r="B35" s="21"/>
      <c r="C35" s="23"/>
      <c r="D35" s="23"/>
    </row>
    <row r="36" spans="1:4" ht="19.5" customHeight="1">
      <c r="A36" s="24" t="s">
        <v>66</v>
      </c>
      <c r="B36" s="21"/>
      <c r="C36" s="25">
        <f>C25-C30</f>
        <v>-8777936</v>
      </c>
      <c r="D36" s="25">
        <f>D25-D30</f>
        <v>-8821127</v>
      </c>
    </row>
    <row r="37" spans="1:4" s="27" customFormat="1" ht="14.25">
      <c r="A37" s="24" t="s">
        <v>67</v>
      </c>
      <c r="B37" s="24"/>
      <c r="C37" s="25"/>
      <c r="D37" s="25"/>
    </row>
    <row r="38" spans="1:4" ht="15">
      <c r="A38" s="21" t="s">
        <v>44</v>
      </c>
      <c r="B38" s="21"/>
      <c r="C38" s="25">
        <f>SUM(C40:C42)</f>
        <v>42627231</v>
      </c>
      <c r="D38" s="25">
        <f>SUM(D40:D42)</f>
        <v>10498</v>
      </c>
    </row>
    <row r="39" spans="1:4" ht="15">
      <c r="A39" s="21" t="s">
        <v>45</v>
      </c>
      <c r="B39" s="21"/>
      <c r="C39" s="23"/>
      <c r="D39" s="23"/>
    </row>
    <row r="40" spans="1:4" ht="15">
      <c r="A40" s="21" t="s">
        <v>68</v>
      </c>
      <c r="B40" s="21"/>
      <c r="C40" s="23"/>
      <c r="D40" s="23"/>
    </row>
    <row r="41" spans="1:4" ht="15">
      <c r="A41" s="21" t="s">
        <v>69</v>
      </c>
      <c r="B41" s="21"/>
      <c r="C41" s="11">
        <v>42565600</v>
      </c>
      <c r="D41" s="11"/>
    </row>
    <row r="42" spans="1:4" ht="15">
      <c r="A42" s="21" t="s">
        <v>50</v>
      </c>
      <c r="B42" s="21"/>
      <c r="C42" s="11">
        <v>61631</v>
      </c>
      <c r="D42" s="11">
        <v>10498</v>
      </c>
    </row>
    <row r="43" spans="1:4" s="27" customFormat="1" ht="15">
      <c r="A43" s="21" t="s">
        <v>51</v>
      </c>
      <c r="B43" s="24"/>
      <c r="C43" s="12">
        <f>SUM(C45:C47)</f>
        <v>10528</v>
      </c>
      <c r="D43" s="12">
        <f>SUM(D45:D47)</f>
        <v>4617</v>
      </c>
    </row>
    <row r="44" spans="1:4" ht="15">
      <c r="A44" s="21" t="s">
        <v>45</v>
      </c>
      <c r="B44" s="21"/>
      <c r="C44" s="11"/>
      <c r="D44" s="11"/>
    </row>
    <row r="45" spans="1:4" ht="15">
      <c r="A45" s="21" t="s">
        <v>70</v>
      </c>
      <c r="B45" s="21"/>
      <c r="C45" s="11"/>
      <c r="D45" s="11"/>
    </row>
    <row r="46" spans="1:5" ht="15">
      <c r="A46" s="21" t="s">
        <v>71</v>
      </c>
      <c r="B46" s="21"/>
      <c r="C46" s="11">
        <v>10528</v>
      </c>
      <c r="D46" s="11">
        <v>4617</v>
      </c>
      <c r="E46" s="26"/>
    </row>
    <row r="47" spans="1:4" ht="15">
      <c r="A47" s="21" t="s">
        <v>72</v>
      </c>
      <c r="B47" s="21"/>
      <c r="C47" s="11"/>
      <c r="D47" s="11"/>
    </row>
    <row r="48" spans="1:6" ht="18" customHeight="1">
      <c r="A48" s="24" t="s">
        <v>73</v>
      </c>
      <c r="B48" s="21"/>
      <c r="C48" s="12">
        <f>C38-C43</f>
        <v>42616703</v>
      </c>
      <c r="D48" s="12">
        <f>D38-D43</f>
        <v>5881</v>
      </c>
      <c r="E48" s="26"/>
      <c r="F48" s="26"/>
    </row>
    <row r="49" spans="1:4" ht="15">
      <c r="A49" s="24" t="s">
        <v>74</v>
      </c>
      <c r="B49" s="21"/>
      <c r="C49" s="12">
        <f>C23+C36+C48</f>
        <v>17291529</v>
      </c>
      <c r="D49" s="12">
        <f>D23+D36+D48</f>
        <v>66421480</v>
      </c>
    </row>
    <row r="50" spans="1:4" ht="15">
      <c r="A50" s="24" t="s">
        <v>75</v>
      </c>
      <c r="B50" s="21"/>
      <c r="C50" s="12">
        <v>3010386</v>
      </c>
      <c r="D50" s="12">
        <v>3752628</v>
      </c>
    </row>
    <row r="51" spans="1:4" ht="15">
      <c r="A51" s="24" t="s">
        <v>76</v>
      </c>
      <c r="B51" s="21"/>
      <c r="C51" s="12">
        <f>C49+C50</f>
        <v>20301915</v>
      </c>
      <c r="D51" s="12">
        <f>D49+D50</f>
        <v>70174108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59" t="s">
        <v>37</v>
      </c>
      <c r="B2" s="59"/>
      <c r="C2" s="59"/>
      <c r="D2" s="59"/>
    </row>
    <row r="5" spans="1:4" ht="15">
      <c r="A5" s="40"/>
      <c r="B5" s="39" t="s">
        <v>84</v>
      </c>
      <c r="C5" s="39" t="s">
        <v>83</v>
      </c>
      <c r="D5" s="38" t="s">
        <v>82</v>
      </c>
    </row>
    <row r="6" spans="1:4" ht="15">
      <c r="A6" s="37" t="s">
        <v>0</v>
      </c>
      <c r="B6" s="36" t="s">
        <v>81</v>
      </c>
      <c r="C6" s="36" t="s">
        <v>80</v>
      </c>
      <c r="D6" s="30"/>
    </row>
    <row r="7" spans="1:4" ht="15">
      <c r="A7" s="27" t="s">
        <v>103</v>
      </c>
      <c r="B7" s="35">
        <v>107958384</v>
      </c>
      <c r="C7" s="31">
        <v>178157896</v>
      </c>
      <c r="D7" s="34">
        <f>SUM(B7:C7)</f>
        <v>286116280</v>
      </c>
    </row>
    <row r="8" spans="1:4" ht="15">
      <c r="A8" s="17" t="s">
        <v>79</v>
      </c>
      <c r="B8" s="33">
        <v>0</v>
      </c>
      <c r="C8" s="32">
        <v>22365070</v>
      </c>
      <c r="D8" s="32">
        <f>C8</f>
        <v>22365070</v>
      </c>
    </row>
    <row r="9" spans="1:4" ht="15">
      <c r="A9" s="17" t="s">
        <v>113</v>
      </c>
      <c r="B9" s="33"/>
      <c r="C9" s="32">
        <v>-300477</v>
      </c>
      <c r="D9" s="32">
        <f>C9</f>
        <v>-300477</v>
      </c>
    </row>
    <row r="10" spans="1:4" ht="15">
      <c r="A10" s="17" t="s">
        <v>77</v>
      </c>
      <c r="B10" s="33">
        <v>0</v>
      </c>
      <c r="C10" s="33">
        <f>SUM(C8:C9)</f>
        <v>22064593</v>
      </c>
      <c r="D10" s="32">
        <f>C10</f>
        <v>22064593</v>
      </c>
    </row>
    <row r="11" spans="1:4" ht="15">
      <c r="A11" s="17" t="s">
        <v>38</v>
      </c>
      <c r="B11" s="33"/>
      <c r="C11" s="33">
        <v>0</v>
      </c>
      <c r="D11" s="33">
        <v>0</v>
      </c>
    </row>
    <row r="12" spans="1:6" ht="15">
      <c r="A12" s="27" t="s">
        <v>104</v>
      </c>
      <c r="B12" s="31">
        <v>107958384</v>
      </c>
      <c r="C12" s="31">
        <f>C7+C10</f>
        <v>200222489</v>
      </c>
      <c r="D12" s="31">
        <f>D7+D10</f>
        <v>308180873</v>
      </c>
      <c r="F12" s="42"/>
    </row>
    <row r="13" spans="1:4" ht="33" customHeight="1">
      <c r="A13" s="27" t="s">
        <v>111</v>
      </c>
      <c r="B13" s="31">
        <v>107958384</v>
      </c>
      <c r="C13" s="31">
        <v>82931574</v>
      </c>
      <c r="D13" s="31">
        <f>B13+C13</f>
        <v>190889958</v>
      </c>
    </row>
    <row r="14" spans="1:4" ht="15">
      <c r="A14" s="17" t="s">
        <v>78</v>
      </c>
      <c r="B14" s="33">
        <v>0</v>
      </c>
      <c r="C14" s="32">
        <v>45991877</v>
      </c>
      <c r="D14" s="31">
        <f>C14</f>
        <v>45991877</v>
      </c>
    </row>
    <row r="15" spans="1:4" ht="15">
      <c r="A15" s="17" t="s">
        <v>113</v>
      </c>
      <c r="B15" s="33"/>
      <c r="C15" s="32">
        <v>297753</v>
      </c>
      <c r="D15" s="31">
        <f>C15</f>
        <v>297753</v>
      </c>
    </row>
    <row r="16" spans="1:4" ht="15">
      <c r="A16" s="17" t="s">
        <v>77</v>
      </c>
      <c r="B16" s="33">
        <v>0</v>
      </c>
      <c r="C16" s="32">
        <f>SUM(C14:C15)</f>
        <v>46289630</v>
      </c>
      <c r="D16" s="31">
        <f>SUM(D14:D15)</f>
        <v>46289630</v>
      </c>
    </row>
    <row r="17" spans="1:4" ht="15">
      <c r="A17" s="17" t="s">
        <v>38</v>
      </c>
      <c r="B17" s="33"/>
      <c r="C17" s="32">
        <v>0</v>
      </c>
      <c r="D17" s="31">
        <v>0</v>
      </c>
    </row>
    <row r="18" spans="1:6" ht="15">
      <c r="A18" s="30" t="s">
        <v>112</v>
      </c>
      <c r="B18" s="29">
        <v>107958384</v>
      </c>
      <c r="C18" s="28">
        <f>C13+C16</f>
        <v>129221204</v>
      </c>
      <c r="D18" s="28">
        <f>D13+D16</f>
        <v>237179588</v>
      </c>
      <c r="F18" s="42"/>
    </row>
    <row r="20" ht="15">
      <c r="D20" s="42"/>
    </row>
    <row r="21" ht="15">
      <c r="D21" s="42"/>
    </row>
    <row r="22" ht="15">
      <c r="B22" s="42"/>
    </row>
    <row r="23" ht="15">
      <c r="B23" s="4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2018-05-10T06:06:25Z</dcterms:modified>
  <cp:category/>
  <cp:version/>
  <cp:contentType/>
  <cp:contentStatus/>
</cp:coreProperties>
</file>