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62913"/>
</workbook>
</file>

<file path=xl/calcChain.xml><?xml version="1.0" encoding="utf-8"?>
<calcChain xmlns="http://schemas.openxmlformats.org/spreadsheetml/2006/main">
  <c r="I21" i="4" l="1"/>
  <c r="E21" i="4"/>
  <c r="I11" i="4"/>
  <c r="I10" i="4"/>
  <c r="G11" i="4"/>
  <c r="E11" i="4"/>
  <c r="F25" i="2"/>
  <c r="D11" i="2"/>
  <c r="D12" i="1"/>
  <c r="I19" i="4" l="1"/>
  <c r="I18" i="4"/>
  <c r="G21" i="4"/>
  <c r="C21" i="4"/>
  <c r="G20" i="4"/>
  <c r="E9" i="4"/>
  <c r="G19" i="4"/>
  <c r="C11" i="4"/>
  <c r="G10" i="4"/>
  <c r="E10" i="4"/>
  <c r="E20" i="4" l="1"/>
  <c r="I9" i="4"/>
  <c r="G9" i="4"/>
  <c r="I17" i="4"/>
  <c r="I16" i="4"/>
  <c r="I20" i="4" s="1"/>
  <c r="I15" i="4"/>
  <c r="I8" i="4"/>
  <c r="I7" i="4"/>
  <c r="I6" i="4"/>
  <c r="I5" i="4"/>
  <c r="E34" i="3" l="1"/>
  <c r="C34" i="3"/>
  <c r="E27" i="3"/>
  <c r="C27" i="3"/>
  <c r="E20" i="3"/>
  <c r="E22" i="3" s="1"/>
  <c r="C20" i="3"/>
  <c r="C22" i="3" s="1"/>
  <c r="D25" i="2"/>
  <c r="F11" i="2"/>
  <c r="F14" i="2" s="1"/>
  <c r="F17" i="2" s="1"/>
  <c r="F19" i="2" s="1"/>
  <c r="F26" i="2" s="1"/>
  <c r="D14" i="2"/>
  <c r="D17" i="2" s="1"/>
  <c r="D19" i="2" s="1"/>
  <c r="F25" i="1"/>
  <c r="F24" i="1"/>
  <c r="F23" i="1"/>
  <c r="D23" i="1"/>
  <c r="F18" i="1"/>
  <c r="D18" i="1"/>
  <c r="D24" i="1" s="1"/>
  <c r="F12" i="1"/>
  <c r="C36" i="3" l="1"/>
  <c r="C39" i="3" s="1"/>
  <c r="E36" i="3"/>
  <c r="E39" i="3" s="1"/>
  <c r="D25" i="1"/>
  <c r="D26" i="2"/>
</calcChain>
</file>

<file path=xl/sharedStrings.xml><?xml version="1.0" encoding="utf-8"?>
<sst xmlns="http://schemas.openxmlformats.org/spreadsheetml/2006/main" count="141" uniqueCount="94">
  <si>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</si>
  <si>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</si>
  <si>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</si>
  <si>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</si>
  <si>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</si>
  <si>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</si>
  <si>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</si>
  <si>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</si>
  <si>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</si>
  <si>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</si>
  <si>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</si>
  <si>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</si>
  <si>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</si>
  <si>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</si>
  <si>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</si>
  <si>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</si>
  <si>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</si>
  <si>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</si>
  <si>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</si>
  <si>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</si>
  <si>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</si>
  <si>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</si>
  <si>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</si>
  <si>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</si>
  <si>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</si>
  <si>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Прибыль и общий совокупный доход за период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</si>
  <si>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</si>
  <si>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</si>
  <si>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</si>
  <si>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</si>
  <si>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</si>
  <si>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</si>
  <si>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</si>
  <si>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</si>
  <si>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</si>
  <si>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</si>
  <si>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 xml:space="preserve">Погашение займов </t>
  </si>
  <si>
    <t xml:space="preserve">Получение займов </t>
  </si>
  <si>
    <t>Арендные платежи</t>
  </si>
  <si>
    <t>Курсовые разницы при пересчете</t>
  </si>
  <si>
    <t>От имени Руководства ТОО "Сейф-Ломбард":</t>
  </si>
  <si>
    <t>Выпущенные долговые ценные бумаги</t>
  </si>
  <si>
    <t>15(а)</t>
  </si>
  <si>
    <t>(не аудировано)</t>
  </si>
  <si>
    <t xml:space="preserve">(не аудировано) </t>
  </si>
  <si>
    <t>Реализация основных средств и нематериальных активов</t>
  </si>
  <si>
    <t>Чистое увеличение денежных средств и их эквивалентов</t>
  </si>
  <si>
    <t>Нераспределен-ная прибыль</t>
  </si>
  <si>
    <t>Курсовые разницы при пересчете в валюту представления</t>
  </si>
  <si>
    <t>Итого обязательств и собственного капитала</t>
  </si>
  <si>
    <t>Прочая совокупная прибыль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</si>
  <si>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</si>
  <si>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</si>
  <si>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(аудировано)</t>
  </si>
  <si>
    <t>Денежные средства и их эквиваленты на начало года</t>
  </si>
  <si>
    <t>Займы банков и финансовых организаций</t>
  </si>
  <si>
    <t>Нераспределённая прибыль</t>
  </si>
  <si>
    <t>Продолжающаяся деятельность</t>
  </si>
  <si>
    <t>Прибыль до налогообложения</t>
  </si>
  <si>
    <t>–</t>
  </si>
  <si>
    <t>Итого прочий совокупный доход за год</t>
  </si>
  <si>
    <t>Общий совокупный доход за отчётный год</t>
  </si>
  <si>
    <t>Статьи которые будут или могут быть впоследствии расклассифицированы в состав прибыли или убытка:</t>
  </si>
  <si>
    <t xml:space="preserve">Поступления по прочим доходам </t>
  </si>
  <si>
    <t>31 декабря 2023 г.</t>
  </si>
  <si>
    <t>Чистый убыток/ (прибыль) от операций с иностранной  валютой</t>
  </si>
  <si>
    <t xml:space="preserve">Прибыль за период </t>
  </si>
  <si>
    <t>Изменение операционных активов</t>
  </si>
  <si>
    <t>Изменение в операционных обязательствах</t>
  </si>
  <si>
    <t>Чистое поступление/(использование) денежных средств от (в) операционной деятельности до уплаты подоходного налога</t>
  </si>
  <si>
    <t>Погашение/ (поступление) от выпущенных долговых ценных бумаг</t>
  </si>
  <si>
    <t>Использование/ (поступление) денежных средств в/ (от) финансовой деятельности</t>
  </si>
  <si>
    <t>Влияние изменений курсов иностранных валют на денежные средства и их эквиваленты</t>
  </si>
  <si>
    <t>Поступление/(использование) денежных средств от/ (в) операционной деятельности</t>
  </si>
  <si>
    <t>Прочий совокупный доход</t>
  </si>
  <si>
    <t>Итого прочий совокупный доход</t>
  </si>
  <si>
    <t>Итого совокупный доход за период</t>
  </si>
  <si>
    <t>Соловьев С.Н.</t>
  </si>
  <si>
    <t>Заместитель председателя Правления по финансовым вопросам</t>
  </si>
  <si>
    <t xml:space="preserve">ТОО «Сейф-Ломбард»
Консолидированный промежуточный сокращенный отчет о финансовом положении 
по состоянию на 30 июня 2024 года
</t>
  </si>
  <si>
    <t>30 июня 2024 г.</t>
  </si>
  <si>
    <t xml:space="preserve">ТОО «Сейф-Ломбард»
Консолидированный промежуточный сокращенный отчет о прибыли или убытке и прочем совокупном доходе
за шесть месяцев, закончившихся 30 июня 2024 года
</t>
  </si>
  <si>
    <t>За шесть месяцев, закончившихся</t>
  </si>
  <si>
    <t>30 июня 2023 г.</t>
  </si>
  <si>
    <t xml:space="preserve">ТОО «Сейф-Ломбард»
Консолидированный промежуточный сокращенный отчет о движении денежных средств
за шесть месяцев, закончившихся 30 июня 2024 года
</t>
  </si>
  <si>
    <t xml:space="preserve">ТОО «Сейф-Ломбард»
Консолидированный промежуточный сокращенный отчет об изменениях в собственном капитале
за шесть месяцев, закончившихся 30 июня 2024 года
</t>
  </si>
  <si>
    <t>9,10,11</t>
  </si>
  <si>
    <t>Чистая реализованная убыток от операций с иностранной валютой</t>
  </si>
  <si>
    <r>
      <t xml:space="preserve">Денежные средства и их эквиваленты на 30 июня 2024 года </t>
    </r>
    <r>
      <rPr>
        <i/>
        <sz val="10"/>
        <rFont val="Times New Roman"/>
        <family val="1"/>
        <charset val="204"/>
      </rPr>
      <t>(Примечание 8)</t>
    </r>
  </si>
  <si>
    <t>Остаток на 31 декабря 2022 года (аудировано)</t>
  </si>
  <si>
    <t>Остаток на 30 июня 2023 года (не аудировано)</t>
  </si>
  <si>
    <t xml:space="preserve">Остаток на 31 декабря 2023 года (аудировано) </t>
  </si>
  <si>
    <t xml:space="preserve">Остаток на 30 июня 2024 года (не аудировано) </t>
  </si>
  <si>
    <t>Формирование/ (восстановление) резервов под ожидаемые кредитные убытки по финансовым активам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</si>
</sst>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2"/>
    </xf>
    <xf numFmtId="165" fontId="0" fillId="0" borderId="0" xfId="1" applyNumberFormat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1" fillId="0" borderId="0" xfId="0" applyNumberFormat="1" applyFont="1" applyAlignment="1">
      <alignment wrapText="1"/>
    </xf>
    <xf numFmtId="164" fontId="2" fillId="0" borderId="0" xfId="1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A13" zoomScale="115" zoomScaleNormal="115" workbookViewId="0">
      <selection activeCell="H17" sqref="H17"/>
    </sheetView>
  </sheetViews>
  <sheetFormatPr defaultRowHeight="15" x14ac:dyDescent="0.25"/>
  <cols>
    <col min="2" max="2" width="36" customWidth="1"/>
    <col min="4" max="4" width="15.85546875" customWidth="1"/>
    <col min="6" max="6" width="17.140625" customWidth="1"/>
  </cols>
  <sheetData>
    <row r="1" spans="2:6" ht="85.5" customHeight="1" x14ac:dyDescent="0.25">
      <c r="B1" s="50" t="s">
        <v>79</v>
      </c>
      <c r="C1" s="50"/>
      <c r="D1" s="50"/>
      <c r="E1" s="50"/>
      <c r="F1" s="50"/>
    </row>
    <row r="2" spans="2:6" ht="25.5" customHeight="1" x14ac:dyDescent="0.25">
      <c r="B2" s="52"/>
      <c r="C2" s="53" t="s">
        <v>0</v>
      </c>
      <c r="D2" s="10" t="s">
        <v>80</v>
      </c>
      <c r="E2" s="53"/>
      <c r="F2" s="10" t="s">
        <v>64</v>
      </c>
    </row>
    <row r="3" spans="2:6" ht="21" customHeight="1" x14ac:dyDescent="0.25">
      <c r="B3" s="52"/>
      <c r="C3" s="53"/>
      <c r="D3" s="10" t="s">
        <v>43</v>
      </c>
      <c r="E3" s="53"/>
      <c r="F3" s="10" t="s">
        <v>53</v>
      </c>
    </row>
    <row r="4" spans="2:6" ht="15" customHeight="1" thickBot="1" x14ac:dyDescent="0.3">
      <c r="B4" s="52"/>
      <c r="C4" s="53"/>
      <c r="D4" s="11" t="s">
        <v>1</v>
      </c>
      <c r="E4" s="53"/>
      <c r="F4" s="11" t="s">
        <v>1</v>
      </c>
    </row>
    <row r="5" spans="2:6" x14ac:dyDescent="0.25">
      <c r="B5" s="28" t="s">
        <v>2</v>
      </c>
      <c r="C5" s="32"/>
      <c r="D5" s="27"/>
      <c r="E5" s="34"/>
      <c r="F5" s="34"/>
    </row>
    <row r="6" spans="2:6" ht="16.5" customHeight="1" x14ac:dyDescent="0.25">
      <c r="B6" s="24" t="s">
        <v>3</v>
      </c>
      <c r="C6" s="32">
        <v>8</v>
      </c>
      <c r="D6" s="14">
        <v>920590</v>
      </c>
      <c r="E6" s="14"/>
      <c r="F6" s="14">
        <v>1091473</v>
      </c>
    </row>
    <row r="7" spans="2:6" ht="15.75" customHeight="1" x14ac:dyDescent="0.25">
      <c r="B7" s="24" t="s">
        <v>4</v>
      </c>
      <c r="C7" s="32">
        <v>9</v>
      </c>
      <c r="D7" s="14">
        <v>1193875</v>
      </c>
      <c r="E7" s="14"/>
      <c r="F7" s="14">
        <v>1377497</v>
      </c>
    </row>
    <row r="8" spans="2:6" ht="24.75" customHeight="1" x14ac:dyDescent="0.25">
      <c r="B8" s="24" t="s">
        <v>5</v>
      </c>
      <c r="C8" s="32">
        <v>10</v>
      </c>
      <c r="D8" s="14">
        <v>22823850</v>
      </c>
      <c r="E8" s="14"/>
      <c r="F8" s="14">
        <v>22085383</v>
      </c>
    </row>
    <row r="9" spans="2:6" ht="24.75" customHeight="1" x14ac:dyDescent="0.25">
      <c r="B9" s="30" t="s">
        <v>6</v>
      </c>
      <c r="C9" s="32"/>
      <c r="D9" s="14">
        <v>2022777</v>
      </c>
      <c r="E9" s="14"/>
      <c r="F9" s="14">
        <v>1770972</v>
      </c>
    </row>
    <row r="10" spans="2:6" ht="24.75" customHeight="1" x14ac:dyDescent="0.25">
      <c r="B10" s="24" t="s">
        <v>7</v>
      </c>
      <c r="C10" s="32">
        <v>7</v>
      </c>
      <c r="D10" s="14">
        <v>130350</v>
      </c>
      <c r="E10" s="14"/>
      <c r="F10" s="14">
        <v>89576</v>
      </c>
    </row>
    <row r="11" spans="2:6" ht="18" customHeight="1" thickBot="1" x14ac:dyDescent="0.3">
      <c r="B11" s="24" t="s">
        <v>8</v>
      </c>
      <c r="C11" s="32">
        <v>11</v>
      </c>
      <c r="D11" s="17">
        <v>841802</v>
      </c>
      <c r="E11" s="14"/>
      <c r="F11" s="17">
        <v>812036</v>
      </c>
    </row>
    <row r="12" spans="2:6" ht="16.5" customHeight="1" thickBot="1" x14ac:dyDescent="0.3">
      <c r="B12" s="28" t="s">
        <v>9</v>
      </c>
      <c r="C12" s="33"/>
      <c r="D12" s="18">
        <f>SUM(D6:D11)</f>
        <v>27933244</v>
      </c>
      <c r="E12" s="15"/>
      <c r="F12" s="18">
        <f>SUM(F6:F11)</f>
        <v>27226937</v>
      </c>
    </row>
    <row r="13" spans="2:6" ht="15.75" customHeight="1" thickTop="1" x14ac:dyDescent="0.25">
      <c r="B13" s="28" t="s">
        <v>10</v>
      </c>
      <c r="C13" s="32"/>
      <c r="D13" s="14"/>
      <c r="E13" s="14"/>
      <c r="F13" s="14"/>
    </row>
    <row r="14" spans="2:6" x14ac:dyDescent="0.25">
      <c r="B14" s="24" t="s">
        <v>55</v>
      </c>
      <c r="C14" s="32">
        <v>12</v>
      </c>
      <c r="D14" s="14">
        <v>1827651</v>
      </c>
      <c r="E14" s="14"/>
      <c r="F14" s="14">
        <v>1656910</v>
      </c>
    </row>
    <row r="15" spans="2:6" x14ac:dyDescent="0.25">
      <c r="B15" s="24" t="s">
        <v>41</v>
      </c>
      <c r="C15" s="32">
        <v>13</v>
      </c>
      <c r="D15" s="14">
        <v>3850384</v>
      </c>
      <c r="E15" s="14"/>
      <c r="F15" s="14">
        <v>5379164</v>
      </c>
    </row>
    <row r="16" spans="2:6" x14ac:dyDescent="0.25">
      <c r="B16" s="24" t="s">
        <v>11</v>
      </c>
      <c r="C16" s="32"/>
      <c r="D16" s="14">
        <v>674</v>
      </c>
      <c r="E16" s="14"/>
      <c r="F16" s="14">
        <v>3194</v>
      </c>
    </row>
    <row r="17" spans="2:9" ht="15.75" thickBot="1" x14ac:dyDescent="0.3">
      <c r="B17" s="24" t="s">
        <v>12</v>
      </c>
      <c r="C17" s="32">
        <v>14</v>
      </c>
      <c r="D17" s="17">
        <v>628300</v>
      </c>
      <c r="E17" s="14"/>
      <c r="F17" s="17">
        <v>527272</v>
      </c>
    </row>
    <row r="18" spans="2:9" ht="15.75" thickBot="1" x14ac:dyDescent="0.3">
      <c r="B18" s="28" t="s">
        <v>13</v>
      </c>
      <c r="C18" s="32"/>
      <c r="D18" s="19">
        <f>SUM(D14:D17)</f>
        <v>6307009</v>
      </c>
      <c r="E18" s="15"/>
      <c r="F18" s="19">
        <f>SUM(F14:F17)</f>
        <v>7566540</v>
      </c>
    </row>
    <row r="19" spans="2:9" x14ac:dyDescent="0.25">
      <c r="B19" s="28" t="s">
        <v>14</v>
      </c>
      <c r="C19" s="32"/>
      <c r="D19" s="14"/>
      <c r="E19" s="14"/>
      <c r="F19" s="14"/>
    </row>
    <row r="20" spans="2:9" x14ac:dyDescent="0.25">
      <c r="B20" s="24" t="s">
        <v>15</v>
      </c>
      <c r="C20" s="32" t="s">
        <v>42</v>
      </c>
      <c r="D20" s="14">
        <v>2210273</v>
      </c>
      <c r="E20" s="14"/>
      <c r="F20" s="14">
        <v>2210273</v>
      </c>
    </row>
    <row r="21" spans="2:9" x14ac:dyDescent="0.25">
      <c r="B21" s="24" t="s">
        <v>56</v>
      </c>
      <c r="C21" s="32"/>
      <c r="D21" s="14">
        <v>18446615</v>
      </c>
      <c r="E21" s="14"/>
      <c r="F21" s="14">
        <v>16443885</v>
      </c>
    </row>
    <row r="22" spans="2:9" ht="15.75" thickBot="1" x14ac:dyDescent="0.3">
      <c r="B22" s="24" t="s">
        <v>16</v>
      </c>
      <c r="C22" s="32"/>
      <c r="D22" s="17">
        <v>969347</v>
      </c>
      <c r="E22" s="14"/>
      <c r="F22" s="17">
        <v>1006239</v>
      </c>
    </row>
    <row r="23" spans="2:9" ht="15.75" thickBot="1" x14ac:dyDescent="0.3">
      <c r="B23" s="28" t="s">
        <v>17</v>
      </c>
      <c r="C23" s="32"/>
      <c r="D23" s="19">
        <f>SUM(D20:D22)</f>
        <v>21626235</v>
      </c>
      <c r="E23" s="15"/>
      <c r="F23" s="19">
        <f>SUM(F20:F22)</f>
        <v>19660397</v>
      </c>
      <c r="I23" s="3"/>
    </row>
    <row r="24" spans="2:9" ht="26.25" thickBot="1" x14ac:dyDescent="0.3">
      <c r="B24" s="31" t="s">
        <v>49</v>
      </c>
      <c r="C24" s="32"/>
      <c r="D24" s="18">
        <f>D18+D23</f>
        <v>27933244</v>
      </c>
      <c r="E24" s="15"/>
      <c r="F24" s="18">
        <f>F18+F23</f>
        <v>27226937</v>
      </c>
    </row>
    <row r="25" spans="2:9" ht="15.75" thickTop="1" x14ac:dyDescent="0.25">
      <c r="B25" s="1"/>
      <c r="C25" s="2"/>
      <c r="D25" s="41">
        <f>D12-D24</f>
        <v>0</v>
      </c>
      <c r="E25" s="4"/>
      <c r="F25" s="41">
        <f>F12-F24</f>
        <v>0</v>
      </c>
    </row>
    <row r="26" spans="2:9" ht="15.75" customHeight="1" x14ac:dyDescent="0.25">
      <c r="B26" s="54" t="s">
        <v>40</v>
      </c>
      <c r="C26" s="54"/>
      <c r="D26" s="54"/>
      <c r="E26" s="54"/>
      <c r="F26" s="54"/>
    </row>
    <row r="28" spans="2:9" ht="15.75" thickBot="1" x14ac:dyDescent="0.3">
      <c r="B28" s="5"/>
      <c r="E28" s="6"/>
      <c r="F28" s="6"/>
    </row>
    <row r="29" spans="2:9" ht="12.75" customHeight="1" x14ac:dyDescent="0.25">
      <c r="B29" s="7" t="s">
        <v>77</v>
      </c>
      <c r="E29" s="51" t="s">
        <v>18</v>
      </c>
      <c r="F29" s="51"/>
    </row>
    <row r="30" spans="2:9" ht="39" customHeight="1" x14ac:dyDescent="0.25">
      <c r="B30" s="7" t="s">
        <v>78</v>
      </c>
      <c r="E30" s="51" t="s">
        <v>19</v>
      </c>
      <c r="F30" s="51"/>
    </row>
  </sheetData>
  <mergeCells count="7">
    <mergeCell ref="B1:F1"/>
    <mergeCell ref="E29:F29"/>
    <mergeCell ref="E30:F30"/>
    <mergeCell ref="B2:B4"/>
    <mergeCell ref="C2:C4"/>
    <mergeCell ref="E2:E4"/>
    <mergeCell ref="B26:F26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2"/>
  <sheetViews>
    <sheetView topLeftCell="A13" zoomScaleNormal="100" workbookViewId="0">
      <selection activeCell="B15" sqref="B15"/>
    </sheetView>
  </sheetViews>
  <sheetFormatPr defaultRowHeight="15" x14ac:dyDescent="0.25"/>
  <cols>
    <col min="2" max="2" width="37.5703125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55" t="s">
        <v>81</v>
      </c>
      <c r="C2" s="55"/>
      <c r="D2" s="55"/>
      <c r="E2" s="55"/>
      <c r="F2" s="55"/>
    </row>
    <row r="3" spans="2:10" ht="25.5" x14ac:dyDescent="0.25">
      <c r="B3" s="52"/>
      <c r="C3" s="53" t="s">
        <v>0</v>
      </c>
      <c r="D3" s="10" t="s">
        <v>82</v>
      </c>
      <c r="E3" s="53"/>
      <c r="F3" s="12" t="s">
        <v>82</v>
      </c>
    </row>
    <row r="4" spans="2:10" ht="16.5" customHeight="1" x14ac:dyDescent="0.25">
      <c r="B4" s="52"/>
      <c r="C4" s="53"/>
      <c r="D4" s="10" t="s">
        <v>80</v>
      </c>
      <c r="E4" s="53"/>
      <c r="F4" s="10" t="s">
        <v>83</v>
      </c>
    </row>
    <row r="5" spans="2:10" ht="13.5" customHeight="1" x14ac:dyDescent="0.25">
      <c r="B5" s="52"/>
      <c r="C5" s="53"/>
      <c r="D5" s="10" t="s">
        <v>43</v>
      </c>
      <c r="E5" s="53"/>
      <c r="F5" s="10" t="s">
        <v>43</v>
      </c>
    </row>
    <row r="6" spans="2:10" ht="14.25" customHeight="1" thickBot="1" x14ac:dyDescent="0.3">
      <c r="B6" s="52"/>
      <c r="C6" s="53"/>
      <c r="D6" s="11" t="s">
        <v>1</v>
      </c>
      <c r="E6" s="53"/>
      <c r="F6" s="11" t="s">
        <v>1</v>
      </c>
    </row>
    <row r="7" spans="2:10" ht="48.75" customHeight="1" x14ac:dyDescent="0.25">
      <c r="B7" s="24"/>
      <c r="C7" s="25"/>
      <c r="D7" s="25"/>
      <c r="E7" s="25"/>
      <c r="F7" s="25"/>
    </row>
    <row r="8" spans="2:10" ht="17.25" customHeight="1" x14ac:dyDescent="0.25">
      <c r="B8" s="28" t="s">
        <v>57</v>
      </c>
      <c r="C8" s="56">
        <v>4</v>
      </c>
      <c r="D8" s="57">
        <v>6172644</v>
      </c>
      <c r="E8" s="57"/>
      <c r="F8" s="57">
        <v>5721435</v>
      </c>
    </row>
    <row r="9" spans="2:10" ht="38.25" customHeight="1" x14ac:dyDescent="0.25">
      <c r="B9" s="24" t="s">
        <v>51</v>
      </c>
      <c r="C9" s="56"/>
      <c r="D9" s="57"/>
      <c r="E9" s="57"/>
      <c r="F9" s="57"/>
    </row>
    <row r="10" spans="2:10" ht="21.75" customHeight="1" thickBot="1" x14ac:dyDescent="0.3">
      <c r="B10" s="24" t="s">
        <v>20</v>
      </c>
      <c r="C10" s="32">
        <v>4</v>
      </c>
      <c r="D10" s="21">
        <v>-576124</v>
      </c>
      <c r="E10" s="14"/>
      <c r="F10" s="21">
        <v>-707776</v>
      </c>
    </row>
    <row r="11" spans="2:10" ht="30" customHeight="1" thickBot="1" x14ac:dyDescent="0.3">
      <c r="B11" s="28" t="s">
        <v>21</v>
      </c>
      <c r="C11" s="32"/>
      <c r="D11" s="19">
        <f>SUM(D8:D10)</f>
        <v>5596520</v>
      </c>
      <c r="E11" s="15"/>
      <c r="F11" s="19">
        <f>SUM(F8:F10)</f>
        <v>5013659</v>
      </c>
    </row>
    <row r="12" spans="2:10" ht="29.25" customHeight="1" x14ac:dyDescent="0.25">
      <c r="B12" s="24" t="s">
        <v>65</v>
      </c>
      <c r="C12" s="32"/>
      <c r="D12" s="20">
        <v>-52140</v>
      </c>
      <c r="E12" s="14"/>
      <c r="F12" s="20">
        <v>331978</v>
      </c>
    </row>
    <row r="13" spans="2:10" ht="18" customHeight="1" thickBot="1" x14ac:dyDescent="0.3">
      <c r="B13" s="24" t="s">
        <v>52</v>
      </c>
      <c r="C13" s="32">
        <v>5</v>
      </c>
      <c r="D13" s="17">
        <v>104954</v>
      </c>
      <c r="E13" s="14"/>
      <c r="F13" s="17">
        <v>263954</v>
      </c>
      <c r="J13" s="3"/>
    </row>
    <row r="14" spans="2:10" ht="28.5" customHeight="1" thickBot="1" x14ac:dyDescent="0.3">
      <c r="B14" s="28" t="s">
        <v>22</v>
      </c>
      <c r="C14" s="32"/>
      <c r="D14" s="19">
        <f>D11+D12+D13</f>
        <v>5649334</v>
      </c>
      <c r="E14" s="15"/>
      <c r="F14" s="19">
        <f>F11+F12+F13</f>
        <v>5609591</v>
      </c>
    </row>
    <row r="15" spans="2:10" ht="39" customHeight="1" x14ac:dyDescent="0.25">
      <c r="B15" s="69" t="s">
        <v>93</v>
      </c>
      <c r="C15" s="32" t="s">
        <v>86</v>
      </c>
      <c r="D15" s="20">
        <v>-76225</v>
      </c>
      <c r="E15" s="14"/>
      <c r="F15" s="14">
        <v>12499</v>
      </c>
    </row>
    <row r="16" spans="2:10" ht="21" customHeight="1" thickBot="1" x14ac:dyDescent="0.3">
      <c r="B16" s="24" t="s">
        <v>23</v>
      </c>
      <c r="C16" s="32">
        <v>6</v>
      </c>
      <c r="D16" s="21">
        <v>-2914031</v>
      </c>
      <c r="E16" s="14"/>
      <c r="F16" s="21">
        <v>-2621147</v>
      </c>
    </row>
    <row r="17" spans="2:6" ht="15.75" thickBot="1" x14ac:dyDescent="0.3">
      <c r="B17" s="28" t="s">
        <v>58</v>
      </c>
      <c r="C17" s="32"/>
      <c r="D17" s="19">
        <f>D14+D15+D16</f>
        <v>2659078</v>
      </c>
      <c r="E17" s="15"/>
      <c r="F17" s="19">
        <f>F14+F15+F16</f>
        <v>3000943</v>
      </c>
    </row>
    <row r="18" spans="2:6" ht="15.75" thickBot="1" x14ac:dyDescent="0.3">
      <c r="B18" s="24" t="s">
        <v>24</v>
      </c>
      <c r="C18" s="32">
        <v>7</v>
      </c>
      <c r="D18" s="21">
        <v>-656348</v>
      </c>
      <c r="E18" s="14"/>
      <c r="F18" s="21">
        <v>-436270</v>
      </c>
    </row>
    <row r="19" spans="2:6" ht="23.25" customHeight="1" thickBot="1" x14ac:dyDescent="0.3">
      <c r="B19" s="28" t="s">
        <v>66</v>
      </c>
      <c r="C19" s="32"/>
      <c r="D19" s="18">
        <f>D17+D18</f>
        <v>2002730</v>
      </c>
      <c r="E19" s="15"/>
      <c r="F19" s="18">
        <f>F17+F18</f>
        <v>2564673</v>
      </c>
    </row>
    <row r="20" spans="2:6" ht="15.75" thickTop="1" x14ac:dyDescent="0.25">
      <c r="B20" s="8"/>
      <c r="C20" s="32"/>
      <c r="D20" s="15"/>
      <c r="E20" s="15"/>
      <c r="F20" s="15"/>
    </row>
    <row r="21" spans="2:6" ht="30.75" customHeight="1" x14ac:dyDescent="0.25">
      <c r="B21" s="8"/>
      <c r="C21" s="32"/>
      <c r="D21" s="15"/>
      <c r="E21" s="15"/>
      <c r="F21" s="15"/>
    </row>
    <row r="22" spans="2:6" x14ac:dyDescent="0.25">
      <c r="B22" s="28" t="s">
        <v>50</v>
      </c>
      <c r="C22" s="56"/>
      <c r="D22" s="58"/>
      <c r="E22" s="58"/>
      <c r="F22" s="58"/>
    </row>
    <row r="23" spans="2:6" ht="51" x14ac:dyDescent="0.25">
      <c r="B23" s="35" t="s">
        <v>62</v>
      </c>
      <c r="C23" s="56"/>
      <c r="D23" s="58"/>
      <c r="E23" s="58"/>
      <c r="F23" s="58"/>
    </row>
    <row r="24" spans="2:6" ht="15.75" thickBot="1" x14ac:dyDescent="0.3">
      <c r="B24" s="24" t="s">
        <v>39</v>
      </c>
      <c r="C24" s="32"/>
      <c r="D24" s="21">
        <v>-36892</v>
      </c>
      <c r="E24" s="14"/>
      <c r="F24" s="17">
        <v>529278</v>
      </c>
    </row>
    <row r="25" spans="2:6" ht="15.75" thickBot="1" x14ac:dyDescent="0.3">
      <c r="B25" s="28" t="s">
        <v>60</v>
      </c>
      <c r="C25" s="32"/>
      <c r="D25" s="21">
        <f>D24</f>
        <v>-36892</v>
      </c>
      <c r="E25" s="15"/>
      <c r="F25" s="18">
        <f>F24</f>
        <v>529278</v>
      </c>
    </row>
    <row r="26" spans="2:6" ht="15.75" thickBot="1" x14ac:dyDescent="0.3">
      <c r="B26" s="28" t="s">
        <v>61</v>
      </c>
      <c r="C26" s="32"/>
      <c r="D26" s="18">
        <f>D19+D25</f>
        <v>1965838</v>
      </c>
      <c r="E26" s="15"/>
      <c r="F26" s="18">
        <f>F19+F25</f>
        <v>3093951</v>
      </c>
    </row>
    <row r="27" spans="2:6" ht="15.75" thickTop="1" x14ac:dyDescent="0.25"/>
    <row r="28" spans="2:6" ht="19.5" customHeight="1" x14ac:dyDescent="0.25">
      <c r="B28" s="54" t="s">
        <v>40</v>
      </c>
      <c r="C28" s="54"/>
      <c r="D28" s="54"/>
      <c r="E28" s="54"/>
      <c r="F28" s="54"/>
    </row>
    <row r="30" spans="2:6" ht="15.75" thickBot="1" x14ac:dyDescent="0.3">
      <c r="B30" s="5"/>
      <c r="E30" s="6"/>
      <c r="F30" s="6"/>
    </row>
    <row r="31" spans="2:6" ht="12.75" customHeight="1" x14ac:dyDescent="0.25">
      <c r="B31" s="7" t="s">
        <v>77</v>
      </c>
      <c r="E31" s="51" t="s">
        <v>18</v>
      </c>
      <c r="F31" s="51"/>
    </row>
    <row r="32" spans="2:6" ht="30.75" customHeight="1" x14ac:dyDescent="0.25">
      <c r="B32" s="7" t="s">
        <v>78</v>
      </c>
      <c r="E32" s="51" t="s">
        <v>19</v>
      </c>
      <c r="F32" s="51"/>
    </row>
  </sheetData>
  <mergeCells count="15">
    <mergeCell ref="E31:F31"/>
    <mergeCell ref="E32:F32"/>
    <mergeCell ref="B28:F28"/>
    <mergeCell ref="B2:F2"/>
    <mergeCell ref="B3:B6"/>
    <mergeCell ref="C3:C6"/>
    <mergeCell ref="E3:E6"/>
    <mergeCell ref="C8:C9"/>
    <mergeCell ref="D8:D9"/>
    <mergeCell ref="E8:E9"/>
    <mergeCell ref="F8:F9"/>
    <mergeCell ref="C22:C23"/>
    <mergeCell ref="D22:D23"/>
    <mergeCell ref="E22:E23"/>
    <mergeCell ref="F22:F2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6"/>
  <sheetViews>
    <sheetView topLeftCell="A25" zoomScaleNormal="100" workbookViewId="0">
      <selection activeCell="B39" sqref="B39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55" t="s">
        <v>84</v>
      </c>
      <c r="C2" s="59"/>
      <c r="D2" s="59"/>
      <c r="E2" s="59"/>
    </row>
    <row r="3" spans="2:5" ht="27.75" customHeight="1" x14ac:dyDescent="0.25">
      <c r="B3" s="60"/>
      <c r="C3" s="12" t="s">
        <v>82</v>
      </c>
      <c r="D3" s="53"/>
      <c r="E3" s="12" t="s">
        <v>82</v>
      </c>
    </row>
    <row r="4" spans="2:5" ht="17.25" customHeight="1" x14ac:dyDescent="0.25">
      <c r="B4" s="60"/>
      <c r="C4" s="10" t="s">
        <v>80</v>
      </c>
      <c r="D4" s="53"/>
      <c r="E4" s="10" t="s">
        <v>83</v>
      </c>
    </row>
    <row r="5" spans="2:5" ht="15" customHeight="1" x14ac:dyDescent="0.25">
      <c r="B5" s="60"/>
      <c r="C5" s="10" t="s">
        <v>44</v>
      </c>
      <c r="D5" s="53"/>
      <c r="E5" s="10" t="s">
        <v>44</v>
      </c>
    </row>
    <row r="6" spans="2:5" ht="15.75" customHeight="1" thickBot="1" x14ac:dyDescent="0.3">
      <c r="B6" s="60"/>
      <c r="C6" s="11" t="s">
        <v>1</v>
      </c>
      <c r="D6" s="53"/>
      <c r="E6" s="11" t="s">
        <v>1</v>
      </c>
    </row>
    <row r="7" spans="2:5" ht="29.25" customHeight="1" x14ac:dyDescent="0.25">
      <c r="B7" s="28"/>
      <c r="C7" s="25"/>
      <c r="D7" s="9"/>
      <c r="E7" s="25"/>
    </row>
    <row r="8" spans="2:5" ht="25.5" customHeight="1" x14ac:dyDescent="0.25">
      <c r="B8" s="31" t="s">
        <v>26</v>
      </c>
      <c r="C8" s="27"/>
      <c r="D8" s="13"/>
      <c r="E8" s="27"/>
    </row>
    <row r="9" spans="2:5" ht="18.75" customHeight="1" x14ac:dyDescent="0.25">
      <c r="B9" s="24" t="s">
        <v>27</v>
      </c>
      <c r="C9" s="14">
        <v>6125152</v>
      </c>
      <c r="D9" s="13"/>
      <c r="E9" s="14">
        <v>5536996</v>
      </c>
    </row>
    <row r="10" spans="2:5" ht="18.75" customHeight="1" x14ac:dyDescent="0.25">
      <c r="B10" s="24" t="s">
        <v>28</v>
      </c>
      <c r="C10" s="20">
        <v>-513772</v>
      </c>
      <c r="D10" s="13"/>
      <c r="E10" s="20">
        <v>-564463</v>
      </c>
    </row>
    <row r="11" spans="2:5" ht="25.5" customHeight="1" x14ac:dyDescent="0.25">
      <c r="B11" s="65" t="s">
        <v>87</v>
      </c>
      <c r="C11" s="20">
        <v>-17283</v>
      </c>
      <c r="D11" s="13"/>
      <c r="E11" s="20">
        <v>-23328</v>
      </c>
    </row>
    <row r="12" spans="2:5" ht="18.75" customHeight="1" x14ac:dyDescent="0.25">
      <c r="B12" s="24" t="s">
        <v>63</v>
      </c>
      <c r="C12" s="14">
        <v>128743</v>
      </c>
      <c r="D12" s="13"/>
      <c r="E12" s="14">
        <v>107763</v>
      </c>
    </row>
    <row r="13" spans="2:5" ht="18.75" customHeight="1" x14ac:dyDescent="0.25">
      <c r="B13" s="24" t="s">
        <v>29</v>
      </c>
      <c r="C13" s="20">
        <v>-1796970</v>
      </c>
      <c r="D13" s="13"/>
      <c r="E13" s="20">
        <v>-1927880</v>
      </c>
    </row>
    <row r="14" spans="2:5" ht="18.75" customHeight="1" x14ac:dyDescent="0.25">
      <c r="B14" s="28" t="s">
        <v>67</v>
      </c>
      <c r="C14" s="14"/>
      <c r="D14" s="13"/>
      <c r="E14" s="14"/>
    </row>
    <row r="15" spans="2:5" ht="18.75" customHeight="1" x14ac:dyDescent="0.25">
      <c r="B15" s="24" t="s">
        <v>4</v>
      </c>
      <c r="C15" s="14">
        <v>185978</v>
      </c>
      <c r="D15" s="13"/>
      <c r="E15" s="20">
        <v>581563</v>
      </c>
    </row>
    <row r="16" spans="2:5" ht="18.75" customHeight="1" x14ac:dyDescent="0.25">
      <c r="B16" s="24" t="s">
        <v>5</v>
      </c>
      <c r="C16" s="20">
        <v>-951512</v>
      </c>
      <c r="D16" s="13"/>
      <c r="E16" s="20">
        <v>-3379514</v>
      </c>
    </row>
    <row r="17" spans="2:5" ht="18" customHeight="1" x14ac:dyDescent="0.25">
      <c r="B17" s="24" t="s">
        <v>30</v>
      </c>
      <c r="C17" s="20">
        <v>-480760</v>
      </c>
      <c r="D17" s="13"/>
      <c r="E17" s="20">
        <v>-186059</v>
      </c>
    </row>
    <row r="18" spans="2:5" ht="18" customHeight="1" x14ac:dyDescent="0.25">
      <c r="B18" s="28" t="s">
        <v>68</v>
      </c>
      <c r="C18" s="14"/>
      <c r="D18" s="13"/>
      <c r="E18" s="14"/>
    </row>
    <row r="19" spans="2:5" ht="18" customHeight="1" thickBot="1" x14ac:dyDescent="0.3">
      <c r="B19" s="24" t="s">
        <v>12</v>
      </c>
      <c r="C19" s="21">
        <v>-101904</v>
      </c>
      <c r="D19" s="16"/>
      <c r="E19" s="21">
        <v>-236757</v>
      </c>
    </row>
    <row r="20" spans="2:5" ht="24" customHeight="1" x14ac:dyDescent="0.25">
      <c r="B20" s="31" t="s">
        <v>69</v>
      </c>
      <c r="C20" s="23">
        <f>SUM(C9:C19)</f>
        <v>2577672</v>
      </c>
      <c r="D20" s="13"/>
      <c r="E20" s="23">
        <f>SUM(E9:E19)</f>
        <v>-91679</v>
      </c>
    </row>
    <row r="21" spans="2:5" ht="28.5" customHeight="1" thickBot="1" x14ac:dyDescent="0.3">
      <c r="B21" s="24" t="s">
        <v>31</v>
      </c>
      <c r="C21" s="21">
        <v>-769303</v>
      </c>
      <c r="D21" s="16"/>
      <c r="E21" s="21">
        <v>-556669</v>
      </c>
    </row>
    <row r="22" spans="2:5" ht="30.75" customHeight="1" thickBot="1" x14ac:dyDescent="0.3">
      <c r="B22" s="31" t="s">
        <v>73</v>
      </c>
      <c r="C22" s="22">
        <f>C20+C21</f>
        <v>1808369</v>
      </c>
      <c r="D22" s="13"/>
      <c r="E22" s="22">
        <f>E20+E21</f>
        <v>-648348</v>
      </c>
    </row>
    <row r="23" spans="2:5" ht="16.5" customHeight="1" x14ac:dyDescent="0.25">
      <c r="B23" s="28"/>
      <c r="C23" s="14"/>
      <c r="D23" s="13"/>
      <c r="E23" s="14"/>
    </row>
    <row r="24" spans="2:5" ht="27.75" customHeight="1" x14ac:dyDescent="0.25">
      <c r="B24" s="31" t="s">
        <v>32</v>
      </c>
      <c r="C24" s="14"/>
      <c r="D24" s="13"/>
      <c r="E24" s="14"/>
    </row>
    <row r="25" spans="2:5" ht="18.75" customHeight="1" x14ac:dyDescent="0.25">
      <c r="B25" s="30" t="s">
        <v>45</v>
      </c>
      <c r="C25" s="14">
        <v>9467</v>
      </c>
      <c r="D25" s="16"/>
      <c r="E25" s="14">
        <v>58553</v>
      </c>
    </row>
    <row r="26" spans="2:5" ht="15.75" thickBot="1" x14ac:dyDescent="0.3">
      <c r="B26" s="30" t="s">
        <v>33</v>
      </c>
      <c r="C26" s="21">
        <v>-500067</v>
      </c>
      <c r="D26" s="13"/>
      <c r="E26" s="21">
        <v>-228025</v>
      </c>
    </row>
    <row r="27" spans="2:5" ht="27.75" customHeight="1" thickBot="1" x14ac:dyDescent="0.3">
      <c r="B27" s="31" t="s">
        <v>34</v>
      </c>
      <c r="C27" s="22">
        <f>C25+C26</f>
        <v>-490600</v>
      </c>
      <c r="D27" s="13"/>
      <c r="E27" s="22">
        <f>E25+E26</f>
        <v>-169472</v>
      </c>
    </row>
    <row r="28" spans="2:5" ht="13.5" customHeight="1" x14ac:dyDescent="0.25">
      <c r="B28" s="28"/>
      <c r="C28" s="14"/>
      <c r="D28" s="13"/>
      <c r="E28" s="14"/>
    </row>
    <row r="29" spans="2:5" ht="27" customHeight="1" x14ac:dyDescent="0.25">
      <c r="B29" s="31" t="s">
        <v>35</v>
      </c>
      <c r="C29" s="14"/>
      <c r="D29" s="13"/>
      <c r="E29" s="14"/>
    </row>
    <row r="30" spans="2:5" ht="25.5" customHeight="1" x14ac:dyDescent="0.25">
      <c r="B30" s="24" t="s">
        <v>36</v>
      </c>
      <c r="C30" s="20">
        <v>-1406983</v>
      </c>
      <c r="D30" s="13"/>
      <c r="E30" s="20">
        <v>-4474664</v>
      </c>
    </row>
    <row r="31" spans="2:5" ht="18.75" customHeight="1" x14ac:dyDescent="0.25">
      <c r="B31" s="24" t="s">
        <v>37</v>
      </c>
      <c r="C31" s="14">
        <v>1569900</v>
      </c>
      <c r="D31" s="13"/>
      <c r="E31" s="14">
        <v>1098842</v>
      </c>
    </row>
    <row r="32" spans="2:5" ht="18.75" customHeight="1" x14ac:dyDescent="0.25">
      <c r="B32" s="24" t="s">
        <v>70</v>
      </c>
      <c r="C32" s="20">
        <v>-1904638</v>
      </c>
      <c r="D32" s="13"/>
      <c r="E32" s="14">
        <v>3731139</v>
      </c>
    </row>
    <row r="33" spans="2:6" ht="15.75" thickBot="1" x14ac:dyDescent="0.3">
      <c r="B33" s="24" t="s">
        <v>38</v>
      </c>
      <c r="C33" s="21">
        <v>-19071</v>
      </c>
      <c r="D33" s="13"/>
      <c r="E33" s="21">
        <v>-23354</v>
      </c>
    </row>
    <row r="34" spans="2:6" ht="26.25" thickBot="1" x14ac:dyDescent="0.3">
      <c r="B34" s="31" t="s">
        <v>71</v>
      </c>
      <c r="C34" s="42">
        <f>SUM(C30:C33)</f>
        <v>-1760792</v>
      </c>
      <c r="D34" s="16"/>
      <c r="E34" s="44">
        <f>SUM(E30:E33)</f>
        <v>331963</v>
      </c>
    </row>
    <row r="35" spans="2:6" ht="15.75" customHeight="1" x14ac:dyDescent="0.25">
      <c r="B35" s="28"/>
      <c r="C35" s="43"/>
      <c r="D35" s="13"/>
      <c r="E35" s="43"/>
    </row>
    <row r="36" spans="2:6" x14ac:dyDescent="0.25">
      <c r="B36" s="31" t="s">
        <v>46</v>
      </c>
      <c r="C36" s="23">
        <f>C22+C27+C34</f>
        <v>-443023</v>
      </c>
      <c r="D36" s="16"/>
      <c r="E36" s="23">
        <f>E22+E27+E34</f>
        <v>-485857</v>
      </c>
    </row>
    <row r="37" spans="2:6" ht="25.5" x14ac:dyDescent="0.25">
      <c r="B37" s="30" t="s">
        <v>72</v>
      </c>
      <c r="C37" s="20">
        <v>272140</v>
      </c>
      <c r="D37" s="36"/>
      <c r="E37" s="20">
        <v>513613</v>
      </c>
    </row>
    <row r="38" spans="2:6" ht="15.75" thickBot="1" x14ac:dyDescent="0.3">
      <c r="B38" s="24" t="s">
        <v>54</v>
      </c>
      <c r="C38" s="17">
        <v>1091473</v>
      </c>
      <c r="D38" s="36"/>
      <c r="E38" s="17">
        <v>934123</v>
      </c>
    </row>
    <row r="39" spans="2:6" ht="26.25" thickBot="1" x14ac:dyDescent="0.3">
      <c r="B39" s="66" t="s">
        <v>88</v>
      </c>
      <c r="C39" s="18">
        <f>SUM(C36:C38)</f>
        <v>920590</v>
      </c>
      <c r="D39" s="36"/>
      <c r="E39" s="18">
        <f>SUM(E36:E38)</f>
        <v>961879</v>
      </c>
    </row>
    <row r="40" spans="2:6" ht="15.75" thickTop="1" x14ac:dyDescent="0.25"/>
    <row r="41" spans="2:6" ht="19.5" customHeight="1" x14ac:dyDescent="0.25">
      <c r="B41" s="26" t="s">
        <v>40</v>
      </c>
      <c r="F41" s="26"/>
    </row>
    <row r="42" spans="2:6" x14ac:dyDescent="0.25">
      <c r="C42" s="26"/>
      <c r="D42" s="26"/>
      <c r="E42" s="26"/>
    </row>
    <row r="43" spans="2:6" ht="15.75" thickBot="1" x14ac:dyDescent="0.3">
      <c r="B43" s="5"/>
    </row>
    <row r="44" spans="2:6" ht="17.25" customHeight="1" thickBot="1" x14ac:dyDescent="0.3">
      <c r="B44" s="7" t="s">
        <v>77</v>
      </c>
      <c r="D44" s="6"/>
      <c r="E44" s="6"/>
    </row>
    <row r="45" spans="2:6" ht="21" customHeight="1" x14ac:dyDescent="0.25">
      <c r="B45" s="7" t="s">
        <v>78</v>
      </c>
      <c r="D45" s="61" t="s">
        <v>18</v>
      </c>
      <c r="E45" s="61"/>
    </row>
    <row r="46" spans="2:6" x14ac:dyDescent="0.25">
      <c r="D46" s="51" t="s">
        <v>19</v>
      </c>
      <c r="E46" s="51"/>
    </row>
  </sheetData>
  <mergeCells count="5">
    <mergeCell ref="D46:E46"/>
    <mergeCell ref="B2:E2"/>
    <mergeCell ref="B3:B6"/>
    <mergeCell ref="D3:D6"/>
    <mergeCell ref="D45:E4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7"/>
  <sheetViews>
    <sheetView topLeftCell="A13" zoomScaleNormal="100" workbookViewId="0">
      <selection activeCell="I21" sqref="I21"/>
    </sheetView>
  </sheetViews>
  <sheetFormatPr defaultRowHeight="15" x14ac:dyDescent="0.25"/>
  <cols>
    <col min="2" max="2" width="42.140625" customWidth="1"/>
    <col min="3" max="3" width="13.8554687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5703125" customWidth="1"/>
    <col min="9" max="9" width="18.28515625" customWidth="1"/>
  </cols>
  <sheetData>
    <row r="2" spans="2:9" ht="82.5" customHeight="1" x14ac:dyDescent="0.25">
      <c r="B2" s="55" t="s">
        <v>85</v>
      </c>
      <c r="C2" s="55"/>
      <c r="D2" s="55"/>
      <c r="E2" s="55"/>
      <c r="F2" s="55"/>
      <c r="G2" s="55"/>
      <c r="H2" s="55"/>
      <c r="I2" s="55"/>
    </row>
    <row r="3" spans="2:9" ht="45.75" customHeight="1" thickBot="1" x14ac:dyDescent="0.3">
      <c r="B3" s="37" t="s">
        <v>1</v>
      </c>
      <c r="C3" s="29" t="s">
        <v>15</v>
      </c>
      <c r="D3" s="25"/>
      <c r="E3" s="29" t="s">
        <v>47</v>
      </c>
      <c r="F3" s="25"/>
      <c r="G3" s="29" t="s">
        <v>16</v>
      </c>
      <c r="H3" s="25"/>
      <c r="I3" s="29" t="s">
        <v>17</v>
      </c>
    </row>
    <row r="4" spans="2:9" ht="21.75" customHeight="1" x14ac:dyDescent="0.25">
      <c r="B4" s="28"/>
      <c r="C4" s="25"/>
      <c r="D4" s="25"/>
      <c r="E4" s="25"/>
      <c r="F4" s="25"/>
      <c r="G4" s="25"/>
      <c r="H4" s="25"/>
      <c r="I4" s="25"/>
    </row>
    <row r="5" spans="2:9" ht="21.75" customHeight="1" x14ac:dyDescent="0.25">
      <c r="B5" s="67" t="s">
        <v>89</v>
      </c>
      <c r="C5" s="15">
        <v>2210273</v>
      </c>
      <c r="D5" s="15"/>
      <c r="E5" s="15">
        <v>13832257</v>
      </c>
      <c r="F5" s="15"/>
      <c r="G5" s="23">
        <v>273113</v>
      </c>
      <c r="H5" s="15"/>
      <c r="I5" s="15">
        <f>C5+E5+G5</f>
        <v>16315643</v>
      </c>
    </row>
    <row r="6" spans="2:9" ht="21.75" customHeight="1" x14ac:dyDescent="0.25">
      <c r="B6" s="28" t="s">
        <v>25</v>
      </c>
      <c r="C6" s="14">
        <v>0</v>
      </c>
      <c r="D6" s="14"/>
      <c r="E6" s="14">
        <v>2564673</v>
      </c>
      <c r="F6" s="14"/>
      <c r="G6" s="14">
        <v>0</v>
      </c>
      <c r="H6" s="14"/>
      <c r="I6" s="40">
        <f>C6+E6+G6</f>
        <v>2564673</v>
      </c>
    </row>
    <row r="7" spans="2:9" ht="21.75" customHeight="1" x14ac:dyDescent="0.25">
      <c r="B7" s="24" t="s">
        <v>74</v>
      </c>
      <c r="C7" s="14">
        <v>0</v>
      </c>
      <c r="D7" s="14"/>
      <c r="E7" s="14">
        <v>0</v>
      </c>
      <c r="F7" s="14"/>
      <c r="G7" s="14">
        <v>0</v>
      </c>
      <c r="H7" s="14"/>
      <c r="I7" s="40">
        <f>C7+E7+G7</f>
        <v>0</v>
      </c>
    </row>
    <row r="8" spans="2:9" ht="27" customHeight="1" x14ac:dyDescent="0.25">
      <c r="B8" s="24" t="s">
        <v>48</v>
      </c>
      <c r="C8" s="45">
        <v>0</v>
      </c>
      <c r="D8" s="14"/>
      <c r="E8" s="45">
        <v>0</v>
      </c>
      <c r="F8" s="14"/>
      <c r="G8" s="45">
        <v>529278</v>
      </c>
      <c r="H8" s="14"/>
      <c r="I8" s="39">
        <f>C8+E8+G8</f>
        <v>529278</v>
      </c>
    </row>
    <row r="9" spans="2:9" ht="27" customHeight="1" thickBot="1" x14ac:dyDescent="0.3">
      <c r="B9" s="38" t="s">
        <v>75</v>
      </c>
      <c r="C9" s="47">
        <v>0</v>
      </c>
      <c r="D9" s="40"/>
      <c r="E9" s="47">
        <f>E6</f>
        <v>2564673</v>
      </c>
      <c r="F9" s="40"/>
      <c r="G9" s="47">
        <f>SUM(G6:G8)</f>
        <v>529278</v>
      </c>
      <c r="H9" s="40"/>
      <c r="I9" s="47">
        <f>SUM(I8)</f>
        <v>529278</v>
      </c>
    </row>
    <row r="10" spans="2:9" ht="21.75" customHeight="1" thickBot="1" x14ac:dyDescent="0.3">
      <c r="B10" s="28" t="s">
        <v>76</v>
      </c>
      <c r="C10" s="19">
        <v>0</v>
      </c>
      <c r="D10" s="15"/>
      <c r="E10" s="19">
        <f>E6</f>
        <v>2564673</v>
      </c>
      <c r="F10" s="15"/>
      <c r="G10" s="19">
        <f>G8</f>
        <v>529278</v>
      </c>
      <c r="H10" s="15"/>
      <c r="I10" s="19">
        <f>I6+I8</f>
        <v>3093951</v>
      </c>
    </row>
    <row r="11" spans="2:9" ht="21.75" customHeight="1" thickBot="1" x14ac:dyDescent="0.3">
      <c r="B11" s="67" t="s">
        <v>90</v>
      </c>
      <c r="C11" s="18">
        <f>SUM(C5:C8)</f>
        <v>2210273</v>
      </c>
      <c r="D11" s="18"/>
      <c r="E11" s="18">
        <f>SUM(E5:E8)</f>
        <v>16396930</v>
      </c>
      <c r="F11" s="18"/>
      <c r="G11" s="18">
        <f>SUM(G5:G8)</f>
        <v>802391</v>
      </c>
      <c r="H11" s="18"/>
      <c r="I11" s="18">
        <f>SUM(I5:I8)</f>
        <v>19409594</v>
      </c>
    </row>
    <row r="12" spans="2:9" ht="21.75" customHeight="1" thickTop="1" x14ac:dyDescent="0.25">
      <c r="B12" s="60" t="s">
        <v>1</v>
      </c>
      <c r="C12" s="62" t="s">
        <v>15</v>
      </c>
      <c r="D12" s="64"/>
      <c r="E12" s="62" t="s">
        <v>47</v>
      </c>
      <c r="F12" s="64"/>
      <c r="G12" s="62" t="s">
        <v>16</v>
      </c>
      <c r="H12" s="64"/>
      <c r="I12" s="62" t="s">
        <v>17</v>
      </c>
    </row>
    <row r="13" spans="2:9" ht="28.5" customHeight="1" thickBot="1" x14ac:dyDescent="0.3">
      <c r="B13" s="60"/>
      <c r="C13" s="63"/>
      <c r="D13" s="64"/>
      <c r="E13" s="63"/>
      <c r="F13" s="64"/>
      <c r="G13" s="63"/>
      <c r="H13" s="64"/>
      <c r="I13" s="63"/>
    </row>
    <row r="14" spans="2:9" ht="21.75" customHeight="1" x14ac:dyDescent="0.25">
      <c r="B14" s="28"/>
      <c r="C14" s="15"/>
      <c r="D14" s="15"/>
      <c r="E14" s="15"/>
      <c r="F14" s="15"/>
      <c r="G14" s="15"/>
      <c r="H14" s="15"/>
      <c r="I14" s="15"/>
    </row>
    <row r="15" spans="2:9" ht="21.75" customHeight="1" x14ac:dyDescent="0.25">
      <c r="B15" s="67" t="s">
        <v>91</v>
      </c>
      <c r="C15" s="15">
        <v>2210273</v>
      </c>
      <c r="D15" s="15"/>
      <c r="E15" s="15">
        <v>16443885</v>
      </c>
      <c r="F15" s="15"/>
      <c r="G15" s="15">
        <v>1006239</v>
      </c>
      <c r="H15" s="15"/>
      <c r="I15" s="40">
        <f>C15+E15+G15</f>
        <v>19660397</v>
      </c>
    </row>
    <row r="16" spans="2:9" ht="21.75" customHeight="1" x14ac:dyDescent="0.25">
      <c r="B16" s="28" t="s">
        <v>25</v>
      </c>
      <c r="C16" s="14">
        <v>0</v>
      </c>
      <c r="D16" s="14"/>
      <c r="E16" s="14">
        <v>2002730</v>
      </c>
      <c r="F16" s="14"/>
      <c r="G16" s="14">
        <v>0</v>
      </c>
      <c r="H16" s="14"/>
      <c r="I16" s="40">
        <f>C16+E16+G16</f>
        <v>2002730</v>
      </c>
    </row>
    <row r="17" spans="2:9" ht="21.75" customHeight="1" x14ac:dyDescent="0.25">
      <c r="B17" s="24" t="s">
        <v>74</v>
      </c>
      <c r="C17" s="14">
        <v>0</v>
      </c>
      <c r="D17" s="14"/>
      <c r="E17" s="14">
        <v>0</v>
      </c>
      <c r="F17" s="14"/>
      <c r="G17" s="14">
        <v>0</v>
      </c>
      <c r="H17" s="14"/>
      <c r="I17" s="40">
        <f>C17+E17+G17</f>
        <v>0</v>
      </c>
    </row>
    <row r="18" spans="2:9" ht="27.75" customHeight="1" x14ac:dyDescent="0.25">
      <c r="B18" s="24" t="s">
        <v>48</v>
      </c>
      <c r="C18" s="14">
        <v>0</v>
      </c>
      <c r="D18" s="14"/>
      <c r="E18" s="14" t="s">
        <v>59</v>
      </c>
      <c r="F18" s="14"/>
      <c r="G18" s="48">
        <v>-36892</v>
      </c>
      <c r="H18" s="14"/>
      <c r="I18" s="68">
        <f>SUM(C18:G18)</f>
        <v>-36892</v>
      </c>
    </row>
    <row r="19" spans="2:9" ht="27.75" customHeight="1" thickBot="1" x14ac:dyDescent="0.3">
      <c r="B19" s="38" t="s">
        <v>75</v>
      </c>
      <c r="C19" s="46">
        <v>0</v>
      </c>
      <c r="D19" s="39"/>
      <c r="E19" s="46">
        <v>0</v>
      </c>
      <c r="F19" s="39"/>
      <c r="G19" s="21">
        <f>G18</f>
        <v>-36892</v>
      </c>
      <c r="H19" s="40"/>
      <c r="I19" s="22">
        <f>SUM(C19:G19)</f>
        <v>-36892</v>
      </c>
    </row>
    <row r="20" spans="2:9" ht="21.75" customHeight="1" thickBot="1" x14ac:dyDescent="0.3">
      <c r="B20" s="28" t="s">
        <v>76</v>
      </c>
      <c r="C20" s="18">
        <v>0</v>
      </c>
      <c r="D20" s="15"/>
      <c r="E20" s="18">
        <f>SUM(E16:E19)</f>
        <v>2002730</v>
      </c>
      <c r="F20" s="15"/>
      <c r="G20" s="49">
        <f>G18</f>
        <v>-36892</v>
      </c>
      <c r="H20" s="15"/>
      <c r="I20" s="18">
        <f>I16+I19</f>
        <v>1965838</v>
      </c>
    </row>
    <row r="21" spans="2:9" ht="28.5" customHeight="1" thickTop="1" thickBot="1" x14ac:dyDescent="0.3">
      <c r="B21" s="67" t="s">
        <v>92</v>
      </c>
      <c r="C21" s="18">
        <f>SUM(C15:C18)</f>
        <v>2210273</v>
      </c>
      <c r="D21" s="18"/>
      <c r="E21" s="18">
        <f>SUM(E15:E18)</f>
        <v>18446615</v>
      </c>
      <c r="F21" s="18"/>
      <c r="G21" s="18">
        <f t="shared" ref="G21" si="0">SUM(G15:G18)</f>
        <v>969347</v>
      </c>
      <c r="H21" s="18"/>
      <c r="I21" s="18">
        <f>SUM(I15:I18)</f>
        <v>21626235</v>
      </c>
    </row>
    <row r="22" spans="2:9" ht="15.75" thickTop="1" x14ac:dyDescent="0.25"/>
    <row r="23" spans="2:9" ht="15.75" customHeight="1" x14ac:dyDescent="0.25">
      <c r="B23" s="54" t="s">
        <v>40</v>
      </c>
      <c r="C23" s="54"/>
      <c r="D23" s="54"/>
      <c r="E23" s="54"/>
      <c r="F23" s="54"/>
      <c r="G23" s="54"/>
      <c r="H23" s="54"/>
      <c r="I23" s="54"/>
    </row>
    <row r="25" spans="2:9" ht="15.75" thickBot="1" x14ac:dyDescent="0.3">
      <c r="B25" s="5"/>
      <c r="I25" s="6"/>
    </row>
    <row r="26" spans="2:9" ht="12.75" customHeight="1" x14ac:dyDescent="0.25">
      <c r="B26" s="7" t="s">
        <v>77</v>
      </c>
      <c r="C26" s="7"/>
      <c r="D26" s="7"/>
      <c r="E26" s="7"/>
      <c r="F26" s="7"/>
      <c r="H26" s="54" t="s">
        <v>18</v>
      </c>
      <c r="I26" s="54"/>
    </row>
    <row r="27" spans="2:9" ht="31.5" customHeight="1" x14ac:dyDescent="0.25">
      <c r="B27" s="7" t="s">
        <v>78</v>
      </c>
      <c r="C27" s="7"/>
      <c r="D27" s="7"/>
      <c r="E27" s="7"/>
      <c r="F27" s="7"/>
      <c r="H27" s="54" t="s">
        <v>19</v>
      </c>
      <c r="I27" s="54"/>
    </row>
  </sheetData>
  <mergeCells count="12">
    <mergeCell ref="B2:I2"/>
    <mergeCell ref="B23:I23"/>
    <mergeCell ref="H26:I26"/>
    <mergeCell ref="H27:I27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G9 C11:D11 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2024-08-08T09:25:19Z</dcterms:modified>
</cp:coreProperties>
</file>