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nara.Nokanova\Desktop\Bond\KASE\2 квартал 2024\"/>
    </mc:Choice>
  </mc:AlternateContent>
  <xr:revisionPtr revIDLastSave="0" documentId="13_ncr:1_{FB0718DE-622D-4579-B48D-41F0C7D1739C}" xr6:coauthVersionLast="47" xr6:coauthVersionMax="47" xr10:uidLastSave="{00000000-0000-0000-0000-000000000000}"/>
  <bookViews>
    <workbookView xWindow="-103" yWindow="-103" windowWidth="24892" windowHeight="15034" tabRatio="932" activeTab="3" xr2:uid="{00000000-000D-0000-FFFF-FFFF00000000}"/>
  </bookViews>
  <sheets>
    <sheet name="ББ" sheetId="21" r:id="rId1"/>
    <sheet name="ОПиУ" sheetId="22" r:id="rId2"/>
    <sheet name="ДДС" sheetId="23" r:id="rId3"/>
    <sheet name="Капитал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6" l="1"/>
  <c r="E15" i="26"/>
  <c r="D16" i="26"/>
  <c r="E16" i="26" s="1"/>
  <c r="E18" i="26"/>
  <c r="C19" i="26"/>
  <c r="B35" i="23"/>
  <c r="D11" i="26"/>
  <c r="E11" i="26"/>
  <c r="C11" i="26"/>
  <c r="D19" i="26" l="1"/>
  <c r="E19" i="26"/>
  <c r="B18" i="23"/>
  <c r="B23" i="23" l="1"/>
  <c r="B43" i="23"/>
  <c r="C8" i="22" l="1"/>
  <c r="C29" i="21"/>
  <c r="C15" i="21"/>
  <c r="D15" i="21" l="1"/>
  <c r="C24" i="21" l="1"/>
  <c r="B28" i="23" l="1"/>
  <c r="B46" i="23" l="1"/>
  <c r="B48" i="23" s="1"/>
  <c r="C11" i="22" l="1"/>
  <c r="C30" i="21"/>
  <c r="D29" i="21"/>
  <c r="D24" i="21"/>
  <c r="D30" i="21" l="1"/>
  <c r="C17" i="22"/>
  <c r="C19" i="22" s="1"/>
  <c r="C21" i="22" s="1"/>
</calcChain>
</file>

<file path=xl/sharedStrings.xml><?xml version="1.0" encoding="utf-8"?>
<sst xmlns="http://schemas.openxmlformats.org/spreadsheetml/2006/main" count="127" uniqueCount="102">
  <si>
    <t>Денежные средства и их эквиваленты</t>
  </si>
  <si>
    <t>Кредиты клиентам</t>
  </si>
  <si>
    <t>Прочие активы</t>
  </si>
  <si>
    <t>Запасы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</si>
  <si>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</si>
  <si>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</si>
  <si>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</si>
  <si>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</si>
  <si>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</si>
  <si>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</si>
  <si>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</si>
  <si>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</si>
  <si>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</si>
  <si>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</si>
  <si>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</si>
  <si>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</si>
  <si>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</si>
  <si>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</si>
  <si>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</si>
  <si>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</si>
  <si>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 xml:space="preserve">Расходы / Экономия по корпоративному подоходному налогу 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</si>
  <si>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</si>
  <si>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</si>
  <si>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</si>
  <si>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</si>
  <si>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</si>
  <si>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</si>
  <si>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</si>
  <si>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</si>
  <si>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</si>
  <si>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</si>
  <si>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Прочие совокупный доход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</si>
  <si>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</si>
  <si>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</si>
  <si>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</si>
  <si>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Амортизация активов в форме права пользования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</si>
  <si>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</si>
  <si>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</si>
  <si>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</si>
  <si>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</si>
  <si>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</si>
  <si>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</si>
  <si>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</si>
  <si>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</si>
  <si>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</si>
  <si>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</si>
  <si>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</si>
  <si>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</si>
  <si>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</si>
  <si>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</si>
  <si>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</si>
  <si>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</si>
  <si>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</si>
  <si>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</si>
  <si>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</si>
  <si>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Погашение средств кредитных учреждений</t>
  </si>
  <si>
    <t>Погашение обязательств по аренде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</si>
  <si>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</si>
  <si>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</si>
  <si>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</si>
  <si>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</si>
  <si>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</si>
  <si>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</si>
  <si>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</si>
  <si>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</si>
  <si>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>(в тысячах казахстанских тенге)</t>
  </si>
  <si>
    <t xml:space="preserve"> (в тысячах казахстанских тенге)</t>
  </si>
  <si>
    <t>Текущая  кредиторская  задолженность</t>
  </si>
  <si>
    <t>Облигации выпущенные</t>
  </si>
  <si>
    <t xml:space="preserve">Выплата дивидендов учредителю </t>
  </si>
  <si>
    <t>ТОО “Микрофинансовая организация “Swiss Capital (Свисс Капитал)”                                     ПРОМЕЖУТОЧНЫЙ СОКРАЩЕННЫЙ ОТЧЕТ О ДВИЖЕНИИ ДЕНЕЖНЫХ СРЕДСТВ</t>
  </si>
  <si>
    <t>2023 года (неаудировано)</t>
  </si>
  <si>
    <t>Тагаев А.А.</t>
  </si>
  <si>
    <t xml:space="preserve">ТОО “Микрофинансовая организация “Swiss Capital (Свисс Капитал)”                                                      ПРОМЕЖУТОЧНЫЙ СОКРАЩЕННЫЙ ОТЧЕТ ОБ ИЗМЕНЕНИЯХ В КАПИТАЛЕ </t>
  </si>
  <si>
    <t>Остаток на 1 января 2023</t>
  </si>
  <si>
    <t>ТОО “Микрофинансовая организация “Swiss Capital (Свисс Капитал)”                        ПРОМЕЖУТОЧНЫЙ СОКРАЩЕННЫЙ ОТЧЕТ О ФИНАНСОВОМ ПОЛОЖЕНИИ</t>
  </si>
  <si>
    <t>Нераспределенная прибыль</t>
  </si>
  <si>
    <t>ТОО “Микрофинансовая организация “Swiss Capital (Свисс Капитал)”                                                               ПРОМЕЖУТОЧНЫЙ СОКРАЩЕННЫЙ  ОТЧЕТ О СОВОКУПНОМ ДОХОДЕ</t>
  </si>
  <si>
    <t>Начисленные процентные расходы по облигациям выпущенным</t>
  </si>
  <si>
    <t>Выплата дивидендов</t>
  </si>
  <si>
    <t>Итого совокупный доход за период</t>
  </si>
  <si>
    <t>Прибыль за период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</si>
  <si>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</si>
  <si>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</si>
  <si>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31 декабря                    2023 года </t>
  </si>
  <si>
    <t>Директор</t>
  </si>
  <si>
    <t>2024 года (неаудировано)</t>
  </si>
  <si>
    <t>Остаток на 1 января 2024</t>
  </si>
  <si>
    <t>Прибыль за период закончившийся 31 марта 2024 года</t>
  </si>
  <si>
    <t>Итого сосовокупный доход за период закончившийся 31 марта 2024 года</t>
  </si>
  <si>
    <t>Выпущенные облигации</t>
  </si>
  <si>
    <t>–</t>
  </si>
  <si>
    <t>Прибыль за период за год</t>
  </si>
  <si>
    <t>Итого сосовокупный доход за год</t>
  </si>
  <si>
    <t>На 31 декабря 2023 года</t>
  </si>
  <si>
    <t>Дивиденды объявленные</t>
  </si>
  <si>
    <t>* Рекласс</t>
  </si>
  <si>
    <t>за шесть месяцев, закончившихся 30 июня 2024 года</t>
  </si>
  <si>
    <t xml:space="preserve">30 июня 2024 года                                        ( неаудировано) </t>
  </si>
  <si>
    <t>На 30 июня 2024 года</t>
  </si>
  <si>
    <t>за шесть месяцев, закончившихся 30 июня</t>
  </si>
  <si>
    <t xml:space="preserve">за шесть месяцев, закончившихся 30 июня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</si>
</sst>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167" fontId="8" fillId="0" borderId="4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167" fontId="9" fillId="0" borderId="3" xfId="0" applyNumberFormat="1" applyFont="1" applyBorder="1" applyAlignment="1">
      <alignment horizontal="center" wrapText="1"/>
    </xf>
    <xf numFmtId="167" fontId="8" fillId="0" borderId="0" xfId="0" applyNumberFormat="1" applyFont="1"/>
    <xf numFmtId="167" fontId="8" fillId="0" borderId="0" xfId="0" applyNumberFormat="1" applyFont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0" borderId="1" xfId="0" applyFont="1" applyBorder="1"/>
    <xf numFmtId="0" fontId="9" fillId="0" borderId="1" xfId="0" applyFont="1" applyBorder="1" applyAlignment="1">
      <alignment horizontal="right" wrapText="1"/>
    </xf>
    <xf numFmtId="166" fontId="9" fillId="0" borderId="0" xfId="1" applyNumberFormat="1" applyFont="1"/>
    <xf numFmtId="165" fontId="8" fillId="0" borderId="0" xfId="1" applyNumberFormat="1" applyFont="1"/>
    <xf numFmtId="166" fontId="8" fillId="0" borderId="0" xfId="1" applyNumberFormat="1" applyFont="1"/>
    <xf numFmtId="0" fontId="9" fillId="0" borderId="2" xfId="0" applyFont="1" applyBorder="1" applyAlignment="1">
      <alignment wrapText="1"/>
    </xf>
    <xf numFmtId="166" fontId="9" fillId="0" borderId="2" xfId="0" applyNumberFormat="1" applyFont="1" applyBorder="1"/>
    <xf numFmtId="167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7" fontId="9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167" fontId="8" fillId="3" borderId="6" xfId="0" applyNumberFormat="1" applyFont="1" applyFill="1" applyBorder="1" applyAlignment="1">
      <alignment horizontal="center" vertical="center"/>
    </xf>
    <xf numFmtId="167" fontId="9" fillId="3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167" fontId="9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9" fontId="8" fillId="0" borderId="0" xfId="9" applyFont="1"/>
    <xf numFmtId="0" fontId="9" fillId="0" borderId="0" xfId="0" applyFont="1" applyAlignment="1">
      <alignment vertical="top"/>
    </xf>
    <xf numFmtId="3" fontId="8" fillId="0" borderId="4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67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</cellXfs>
  <cellStyles count="10">
    <cellStyle name="Comma" xfId="1" builtinId="3"/>
    <cellStyle name="Comma 109" xfId="7" xr:uid="{00000000-0005-0000-0000-000000000000}"/>
    <cellStyle name="Normal" xfId="0" builtinId="0"/>
    <cellStyle name="Normal 2 2 5" xfId="3" xr:uid="{00000000-0005-0000-0000-000002000000}"/>
    <cellStyle name="Normal 2 4" xfId="8" xr:uid="{00000000-0005-0000-0000-000003000000}"/>
    <cellStyle name="Normal 2 54" xfId="6" xr:uid="{00000000-0005-0000-0000-000004000000}"/>
    <cellStyle name="Normal 3 4" xfId="2" xr:uid="{00000000-0005-0000-0000-000005000000}"/>
    <cellStyle name="Percent" xfId="9" builtinId="5"/>
    <cellStyle name="Обычный 2 2" xfId="4" xr:uid="{00000000-0005-0000-0000-000008000000}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="80" zoomScaleNormal="80" workbookViewId="0">
      <selection activeCell="C24" sqref="C24"/>
    </sheetView>
  </sheetViews>
  <sheetFormatPr defaultColWidth="9.15234375" defaultRowHeight="14.15" x14ac:dyDescent="0.35"/>
  <cols>
    <col min="1" max="1" width="42.4609375" style="1" customWidth="1"/>
    <col min="2" max="2" width="8.15234375" style="8" customWidth="1"/>
    <col min="3" max="3" width="18.4609375" style="5" customWidth="1"/>
    <col min="4" max="4" width="17.84375" style="5" customWidth="1"/>
    <col min="5" max="16384" width="9.15234375" style="1"/>
  </cols>
  <sheetData>
    <row r="1" spans="1:7" ht="57" customHeight="1" x14ac:dyDescent="0.35">
      <c r="A1" s="63" t="s">
        <v>75</v>
      </c>
      <c r="B1" s="63"/>
      <c r="C1" s="63"/>
      <c r="D1" s="63"/>
    </row>
    <row r="2" spans="1:7" ht="21.75" customHeight="1" x14ac:dyDescent="0.35">
      <c r="A2" s="46" t="s">
        <v>97</v>
      </c>
      <c r="B2" s="46"/>
      <c r="C2" s="1"/>
      <c r="D2" s="1"/>
    </row>
    <row r="3" spans="1:7" ht="19.5" customHeight="1" x14ac:dyDescent="0.35">
      <c r="A3" s="13" t="s">
        <v>65</v>
      </c>
      <c r="B3" s="10"/>
      <c r="C3" s="1"/>
      <c r="D3" s="1"/>
    </row>
    <row r="4" spans="1:7" ht="38.25" customHeight="1" thickBot="1" x14ac:dyDescent="0.4">
      <c r="B4" s="6" t="s">
        <v>64</v>
      </c>
      <c r="C4" s="31" t="s">
        <v>98</v>
      </c>
      <c r="D4" s="31" t="s">
        <v>84</v>
      </c>
    </row>
    <row r="6" spans="1:7" x14ac:dyDescent="0.35">
      <c r="A6" s="10" t="s">
        <v>21</v>
      </c>
      <c r="B6" s="7"/>
      <c r="C6" s="4"/>
      <c r="D6" s="4"/>
    </row>
    <row r="7" spans="1:7" x14ac:dyDescent="0.35">
      <c r="A7" s="1" t="s">
        <v>0</v>
      </c>
      <c r="B7" s="8">
        <v>12</v>
      </c>
      <c r="C7" s="5">
        <v>1958673</v>
      </c>
      <c r="D7" s="5">
        <v>274217</v>
      </c>
    </row>
    <row r="8" spans="1:7" x14ac:dyDescent="0.35">
      <c r="A8" s="1" t="s">
        <v>1</v>
      </c>
      <c r="B8" s="8">
        <v>13</v>
      </c>
      <c r="C8" s="5">
        <v>9476792</v>
      </c>
      <c r="D8" s="5">
        <v>8519633</v>
      </c>
    </row>
    <row r="9" spans="1:7" x14ac:dyDescent="0.35">
      <c r="A9" s="1" t="s">
        <v>3</v>
      </c>
      <c r="C9" s="5">
        <v>288030</v>
      </c>
      <c r="D9" s="5">
        <v>29920</v>
      </c>
    </row>
    <row r="10" spans="1:7" x14ac:dyDescent="0.35">
      <c r="A10" s="1" t="s">
        <v>4</v>
      </c>
      <c r="B10" s="8">
        <v>14</v>
      </c>
      <c r="C10" s="5">
        <v>72061</v>
      </c>
      <c r="D10" s="5">
        <v>67109</v>
      </c>
      <c r="G10" s="51"/>
    </row>
    <row r="11" spans="1:7" x14ac:dyDescent="0.35">
      <c r="A11" s="1" t="s">
        <v>5</v>
      </c>
      <c r="B11" s="8">
        <v>18</v>
      </c>
      <c r="C11" s="5">
        <v>337551</v>
      </c>
      <c r="D11" s="5">
        <v>141071</v>
      </c>
    </row>
    <row r="12" spans="1:7" x14ac:dyDescent="0.35">
      <c r="A12" s="1" t="s">
        <v>6</v>
      </c>
      <c r="C12" s="5">
        <v>11495</v>
      </c>
      <c r="D12" s="5">
        <v>13670</v>
      </c>
    </row>
    <row r="13" spans="1:7" ht="28.3" x14ac:dyDescent="0.35">
      <c r="A13" s="48" t="s">
        <v>7</v>
      </c>
      <c r="C13" s="5">
        <v>13200</v>
      </c>
      <c r="D13" s="5">
        <v>13200</v>
      </c>
      <c r="G13" s="20"/>
    </row>
    <row r="14" spans="1:7" ht="14.6" thickBot="1" x14ac:dyDescent="0.4">
      <c r="A14" s="1" t="s">
        <v>2</v>
      </c>
      <c r="B14" s="8">
        <v>15</v>
      </c>
      <c r="C14" s="11">
        <v>212164</v>
      </c>
      <c r="D14" s="11">
        <v>124023</v>
      </c>
    </row>
    <row r="15" spans="1:7" ht="14.6" thickTop="1" x14ac:dyDescent="0.35">
      <c r="A15" s="2" t="s">
        <v>22</v>
      </c>
      <c r="B15" s="7"/>
      <c r="C15" s="4">
        <f>SUM(C7:C14)</f>
        <v>12369966</v>
      </c>
      <c r="D15" s="4">
        <f>SUM(D7:D14)</f>
        <v>9182843</v>
      </c>
    </row>
    <row r="17" spans="1:8" x14ac:dyDescent="0.35">
      <c r="A17" s="2" t="s">
        <v>23</v>
      </c>
      <c r="B17" s="7"/>
      <c r="C17" s="4"/>
      <c r="D17" s="4"/>
    </row>
    <row r="18" spans="1:8" x14ac:dyDescent="0.35">
      <c r="A18" s="1" t="s">
        <v>8</v>
      </c>
      <c r="B18" s="8">
        <v>16</v>
      </c>
      <c r="C18" s="5">
        <v>2277568</v>
      </c>
      <c r="D18" s="5">
        <v>2277568</v>
      </c>
    </row>
    <row r="19" spans="1:8" x14ac:dyDescent="0.35">
      <c r="A19" s="1" t="s">
        <v>68</v>
      </c>
      <c r="C19" s="5">
        <v>6975498</v>
      </c>
      <c r="D19" s="5">
        <v>3801477</v>
      </c>
    </row>
    <row r="20" spans="1:8" x14ac:dyDescent="0.35">
      <c r="A20" s="1" t="s">
        <v>11</v>
      </c>
      <c r="B20" s="8">
        <v>17</v>
      </c>
      <c r="C20" s="5">
        <v>32994</v>
      </c>
      <c r="D20" s="5">
        <v>12351</v>
      </c>
    </row>
    <row r="21" spans="1:8" x14ac:dyDescent="0.35">
      <c r="A21" s="1" t="s">
        <v>10</v>
      </c>
      <c r="C21" s="5">
        <v>36566</v>
      </c>
      <c r="D21" s="5">
        <v>3951</v>
      </c>
    </row>
    <row r="22" spans="1:8" x14ac:dyDescent="0.35">
      <c r="A22" s="1" t="s">
        <v>12</v>
      </c>
      <c r="C22" s="5">
        <v>361070</v>
      </c>
      <c r="D22" s="5">
        <v>157874</v>
      </c>
      <c r="G22" s="20"/>
      <c r="H22" s="20"/>
    </row>
    <row r="23" spans="1:8" ht="14.6" thickBot="1" x14ac:dyDescent="0.4">
      <c r="A23" s="1" t="s">
        <v>9</v>
      </c>
      <c r="B23" s="8">
        <v>19</v>
      </c>
      <c r="C23" s="11">
        <v>94386</v>
      </c>
      <c r="D23" s="11">
        <v>237686</v>
      </c>
    </row>
    <row r="24" spans="1:8" ht="15" thickTop="1" thickBot="1" x14ac:dyDescent="0.4">
      <c r="A24" s="2" t="s">
        <v>24</v>
      </c>
      <c r="B24" s="7"/>
      <c r="C24" s="12">
        <f>SUM(C18:C23)</f>
        <v>9778082</v>
      </c>
      <c r="D24" s="12">
        <f>SUM(D18:D23)</f>
        <v>6490907</v>
      </c>
    </row>
    <row r="25" spans="1:8" ht="14.6" thickTop="1" x14ac:dyDescent="0.35"/>
    <row r="26" spans="1:8" x14ac:dyDescent="0.35">
      <c r="A26" s="2" t="s">
        <v>25</v>
      </c>
      <c r="B26" s="7"/>
      <c r="C26" s="4"/>
      <c r="D26" s="4"/>
    </row>
    <row r="27" spans="1:8" x14ac:dyDescent="0.35">
      <c r="A27" s="1" t="s">
        <v>13</v>
      </c>
      <c r="B27" s="8">
        <v>20</v>
      </c>
      <c r="C27" s="5">
        <v>2026113</v>
      </c>
      <c r="D27" s="5">
        <v>2026113</v>
      </c>
    </row>
    <row r="28" spans="1:8" x14ac:dyDescent="0.35">
      <c r="A28" s="1" t="s">
        <v>76</v>
      </c>
      <c r="C28" s="5">
        <v>565773</v>
      </c>
      <c r="D28" s="5">
        <v>665823</v>
      </c>
      <c r="F28" s="20"/>
    </row>
    <row r="29" spans="1:8" ht="14.6" thickBot="1" x14ac:dyDescent="0.4">
      <c r="A29" s="2" t="s">
        <v>26</v>
      </c>
      <c r="B29" s="7"/>
      <c r="C29" s="12">
        <f>SUM(C27:C28)</f>
        <v>2591886</v>
      </c>
      <c r="D29" s="12">
        <f>SUM(D27:D28)</f>
        <v>2691936</v>
      </c>
      <c r="F29" s="56"/>
    </row>
    <row r="30" spans="1:8" ht="15" thickTop="1" thickBot="1" x14ac:dyDescent="0.4">
      <c r="A30" s="2" t="s">
        <v>27</v>
      </c>
      <c r="B30" s="7"/>
      <c r="C30" s="12">
        <f>C29+C24</f>
        <v>12369968</v>
      </c>
      <c r="D30" s="12">
        <f>D29+D24</f>
        <v>9182843</v>
      </c>
    </row>
    <row r="31" spans="1:8" ht="14.6" thickTop="1" x14ac:dyDescent="0.35"/>
    <row r="33" spans="1:4" x14ac:dyDescent="0.35">
      <c r="A33" s="49"/>
      <c r="B33" s="49"/>
      <c r="C33" s="49"/>
      <c r="D33" s="38"/>
    </row>
    <row r="34" spans="1:4" x14ac:dyDescent="0.35">
      <c r="A34" s="49"/>
      <c r="B34" s="49"/>
      <c r="C34" s="49"/>
      <c r="D34" s="38"/>
    </row>
    <row r="35" spans="1:4" ht="14.6" x14ac:dyDescent="0.4">
      <c r="A35" s="59" t="s">
        <v>85</v>
      </c>
      <c r="B35" s="14"/>
      <c r="C35" s="15" t="s">
        <v>72</v>
      </c>
      <c r="D35" s="37"/>
    </row>
    <row r="36" spans="1:4" ht="14.6" x14ac:dyDescent="0.4">
      <c r="A36" s="49"/>
      <c r="B36" s="14"/>
      <c r="C36" s="15"/>
      <c r="D36" s="37"/>
    </row>
    <row r="37" spans="1:4" ht="14.6" x14ac:dyDescent="0.4">
      <c r="A37" s="49"/>
      <c r="B37" s="14"/>
      <c r="C37" s="50"/>
      <c r="D37" s="50"/>
    </row>
    <row r="38" spans="1:4" ht="14.6" x14ac:dyDescent="0.35">
      <c r="A38" s="16"/>
      <c r="B38" s="16"/>
      <c r="C38" s="16"/>
      <c r="D38" s="16"/>
    </row>
    <row r="39" spans="1:4" ht="14.6" x14ac:dyDescent="0.4">
      <c r="A39" s="13"/>
      <c r="B39"/>
      <c r="C39"/>
      <c r="D3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zoomScale="80" zoomScaleNormal="80" workbookViewId="0">
      <selection activeCell="C4" sqref="C4"/>
    </sheetView>
  </sheetViews>
  <sheetFormatPr defaultColWidth="9.15234375" defaultRowHeight="14.15" x14ac:dyDescent="0.35"/>
  <cols>
    <col min="1" max="1" width="56.53515625" style="9" customWidth="1"/>
    <col min="2" max="2" width="9.84375" style="34" customWidth="1"/>
    <col min="3" max="3" width="17.23046875" style="5" customWidth="1"/>
    <col min="4" max="4" width="18.69140625" style="5" customWidth="1"/>
    <col min="5" max="5" width="11.15234375" style="1" bestFit="1" customWidth="1"/>
    <col min="6" max="6" width="10" style="1" bestFit="1" customWidth="1"/>
    <col min="7" max="7" width="9.15234375" style="2"/>
    <col min="8" max="16384" width="9.15234375" style="1"/>
  </cols>
  <sheetData>
    <row r="1" spans="1:7" s="17" customFormat="1" ht="57" customHeight="1" x14ac:dyDescent="0.4">
      <c r="A1" s="63" t="s">
        <v>77</v>
      </c>
      <c r="B1" s="63"/>
      <c r="C1" s="63"/>
      <c r="D1" s="63"/>
      <c r="G1" s="52"/>
    </row>
    <row r="2" spans="1:7" ht="21.75" customHeight="1" x14ac:dyDescent="0.35">
      <c r="A2" s="46" t="s">
        <v>97</v>
      </c>
      <c r="B2" s="1"/>
      <c r="C2" s="1"/>
      <c r="D2" s="1"/>
    </row>
    <row r="3" spans="1:7" ht="29.6" customHeight="1" x14ac:dyDescent="0.35">
      <c r="A3" s="45" t="s">
        <v>65</v>
      </c>
      <c r="B3" s="33"/>
      <c r="C3" s="64" t="s">
        <v>101</v>
      </c>
      <c r="D3" s="64"/>
    </row>
    <row r="4" spans="1:7" ht="35.25" customHeight="1" thickBot="1" x14ac:dyDescent="0.4">
      <c r="B4" s="6" t="s">
        <v>64</v>
      </c>
      <c r="C4" s="19" t="s">
        <v>86</v>
      </c>
      <c r="D4" s="22" t="s">
        <v>71</v>
      </c>
    </row>
    <row r="6" spans="1:7" x14ac:dyDescent="0.35">
      <c r="A6" s="9" t="s">
        <v>14</v>
      </c>
      <c r="B6" s="34">
        <v>5</v>
      </c>
      <c r="C6" s="39">
        <v>1812712</v>
      </c>
      <c r="D6" s="39">
        <v>1680301</v>
      </c>
    </row>
    <row r="7" spans="1:7" ht="14.6" thickBot="1" x14ac:dyDescent="0.4">
      <c r="A7" s="9" t="s">
        <v>17</v>
      </c>
      <c r="B7" s="34">
        <v>6</v>
      </c>
      <c r="C7" s="53">
        <v>-588965</v>
      </c>
      <c r="D7" s="53">
        <v>-591806</v>
      </c>
    </row>
    <row r="8" spans="1:7" ht="14.6" thickTop="1" x14ac:dyDescent="0.35">
      <c r="A8" s="18" t="s">
        <v>28</v>
      </c>
      <c r="B8" s="35"/>
      <c r="C8" s="54">
        <f>SUM(C6:C7)</f>
        <v>1223747</v>
      </c>
      <c r="D8" s="54">
        <v>1088495</v>
      </c>
    </row>
    <row r="9" spans="1:7" x14ac:dyDescent="0.35">
      <c r="C9" s="39"/>
      <c r="D9" s="39"/>
    </row>
    <row r="10" spans="1:7" ht="14.6" thickBot="1" x14ac:dyDescent="0.4">
      <c r="A10" s="9" t="s">
        <v>19</v>
      </c>
      <c r="C10" s="53">
        <v>-288231</v>
      </c>
      <c r="D10" s="53">
        <v>-151019</v>
      </c>
    </row>
    <row r="11" spans="1:7" ht="29.15" thickTop="1" thickBot="1" x14ac:dyDescent="0.4">
      <c r="A11" s="18" t="s">
        <v>29</v>
      </c>
      <c r="B11" s="35"/>
      <c r="C11" s="55">
        <f>SUM(C8:C10)</f>
        <v>935516</v>
      </c>
      <c r="D11" s="55">
        <v>937476</v>
      </c>
    </row>
    <row r="12" spans="1:7" ht="14.6" thickTop="1" x14ac:dyDescent="0.35">
      <c r="C12" s="56"/>
      <c r="D12" s="56"/>
    </row>
    <row r="13" spans="1:7" ht="14.6" x14ac:dyDescent="0.35">
      <c r="A13" s="9" t="s">
        <v>30</v>
      </c>
      <c r="B13" s="34">
        <v>7</v>
      </c>
      <c r="C13" s="57">
        <v>-274710</v>
      </c>
      <c r="D13" s="61">
        <v>-188465</v>
      </c>
    </row>
    <row r="14" spans="1:7" x14ac:dyDescent="0.35">
      <c r="A14" s="9" t="s">
        <v>18</v>
      </c>
      <c r="B14" s="34">
        <v>8</v>
      </c>
      <c r="C14" s="39">
        <v>-506211</v>
      </c>
      <c r="D14" s="62">
        <v>-342086</v>
      </c>
    </row>
    <row r="15" spans="1:7" ht="28.3" x14ac:dyDescent="0.35">
      <c r="A15" s="9" t="s">
        <v>16</v>
      </c>
      <c r="B15" s="34">
        <v>9</v>
      </c>
      <c r="C15" s="39">
        <v>-152668</v>
      </c>
      <c r="D15" s="39">
        <v>35564</v>
      </c>
    </row>
    <row r="16" spans="1:7" x14ac:dyDescent="0.35">
      <c r="A16" s="9" t="s">
        <v>15</v>
      </c>
      <c r="B16" s="34">
        <v>10</v>
      </c>
      <c r="C16" s="39">
        <v>67240</v>
      </c>
      <c r="D16" s="39">
        <v>61166</v>
      </c>
    </row>
    <row r="17" spans="1:4" ht="33.75" customHeight="1" thickBot="1" x14ac:dyDescent="0.4">
      <c r="A17" s="18" t="s">
        <v>60</v>
      </c>
      <c r="B17" s="35"/>
      <c r="C17" s="58">
        <f>SUM(C11:C16)</f>
        <v>69167</v>
      </c>
      <c r="D17" s="58">
        <v>503655</v>
      </c>
    </row>
    <row r="18" spans="1:4" ht="14.6" thickTop="1" x14ac:dyDescent="0.35">
      <c r="A18" s="9" t="s">
        <v>20</v>
      </c>
      <c r="B18" s="34">
        <v>11</v>
      </c>
      <c r="C18" s="39">
        <v>-27217</v>
      </c>
      <c r="D18" s="39">
        <v>-100731</v>
      </c>
    </row>
    <row r="19" spans="1:4" ht="14.6" thickBot="1" x14ac:dyDescent="0.4">
      <c r="A19" s="60" t="s">
        <v>81</v>
      </c>
      <c r="B19" s="35"/>
      <c r="C19" s="58">
        <f>SUM(C17:C18)</f>
        <v>41950</v>
      </c>
      <c r="D19" s="58">
        <v>402924</v>
      </c>
    </row>
    <row r="20" spans="1:4" ht="14.6" thickTop="1" x14ac:dyDescent="0.35">
      <c r="A20" s="9" t="s">
        <v>31</v>
      </c>
      <c r="C20" s="39">
        <v>0</v>
      </c>
      <c r="D20" s="39">
        <v>0</v>
      </c>
    </row>
    <row r="21" spans="1:4" ht="14.6" thickBot="1" x14ac:dyDescent="0.4">
      <c r="A21" s="18" t="s">
        <v>80</v>
      </c>
      <c r="B21" s="35"/>
      <c r="C21" s="58">
        <f>SUM(C19:C20)</f>
        <v>41950</v>
      </c>
      <c r="D21" s="58">
        <v>402924</v>
      </c>
    </row>
    <row r="22" spans="1:4" ht="14.6" thickTop="1" x14ac:dyDescent="0.35">
      <c r="A22" s="1"/>
      <c r="B22" s="8"/>
    </row>
    <row r="23" spans="1:4" x14ac:dyDescent="0.35">
      <c r="A23" s="1"/>
      <c r="B23" s="8"/>
    </row>
    <row r="24" spans="1:4" x14ac:dyDescent="0.35">
      <c r="A24" s="49"/>
      <c r="B24" s="49"/>
      <c r="C24" s="49"/>
      <c r="D24" s="38"/>
    </row>
    <row r="25" spans="1:4" x14ac:dyDescent="0.35">
      <c r="A25" s="49"/>
      <c r="B25" s="49"/>
      <c r="C25" s="49"/>
      <c r="D25" s="38"/>
    </row>
    <row r="26" spans="1:4" ht="14.6" x14ac:dyDescent="0.4">
      <c r="A26" s="59" t="s">
        <v>85</v>
      </c>
      <c r="B26" s="14"/>
      <c r="C26" s="15" t="s">
        <v>72</v>
      </c>
      <c r="D26" s="37"/>
    </row>
    <row r="28" spans="1:4" x14ac:dyDescent="0.35">
      <c r="A28" s="9" t="s">
        <v>96</v>
      </c>
    </row>
  </sheetData>
  <mergeCells count="2">
    <mergeCell ref="A1:D1"/>
    <mergeCell ref="C3:D3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3"/>
  <sheetViews>
    <sheetView zoomScale="80" zoomScaleNormal="80" workbookViewId="0">
      <selection activeCell="B3" sqref="B3:C3"/>
    </sheetView>
  </sheetViews>
  <sheetFormatPr defaultColWidth="9.15234375" defaultRowHeight="14.15" x14ac:dyDescent="0.35"/>
  <cols>
    <col min="1" max="1" width="53.84375" style="9" customWidth="1"/>
    <col min="2" max="2" width="17" style="21" customWidth="1"/>
    <col min="3" max="3" width="20.4609375" style="40" customWidth="1"/>
    <col min="4" max="4" width="13.15234375" style="1" customWidth="1"/>
    <col min="5" max="16384" width="9.15234375" style="1"/>
  </cols>
  <sheetData>
    <row r="1" spans="1:4" ht="57" customHeight="1" x14ac:dyDescent="0.35">
      <c r="A1" s="63" t="s">
        <v>70</v>
      </c>
      <c r="B1" s="63"/>
      <c r="C1" s="63"/>
      <c r="D1" s="47"/>
    </row>
    <row r="2" spans="1:4" ht="21.75" customHeight="1" x14ac:dyDescent="0.35">
      <c r="A2" s="46" t="s">
        <v>97</v>
      </c>
      <c r="B2" s="46"/>
    </row>
    <row r="3" spans="1:4" ht="19.5" customHeight="1" x14ac:dyDescent="0.35">
      <c r="A3" s="17" t="s">
        <v>66</v>
      </c>
      <c r="B3" s="64" t="s">
        <v>100</v>
      </c>
      <c r="C3" s="64"/>
    </row>
    <row r="4" spans="1:4" ht="28.75" thickBot="1" x14ac:dyDescent="0.4">
      <c r="A4" s="13"/>
      <c r="B4" s="19" t="s">
        <v>86</v>
      </c>
      <c r="C4" s="19" t="s">
        <v>71</v>
      </c>
    </row>
    <row r="5" spans="1:4" ht="28.3" x14ac:dyDescent="0.35">
      <c r="A5" s="42" t="s">
        <v>47</v>
      </c>
      <c r="B5" s="36"/>
      <c r="C5" s="43"/>
    </row>
    <row r="6" spans="1:4" ht="28.3" x14ac:dyDescent="0.35">
      <c r="A6" s="9" t="s">
        <v>60</v>
      </c>
      <c r="B6" s="41">
        <v>69167</v>
      </c>
      <c r="C6" s="41">
        <v>503655</v>
      </c>
    </row>
    <row r="7" spans="1:4" x14ac:dyDescent="0.35">
      <c r="B7" s="40"/>
    </row>
    <row r="8" spans="1:4" x14ac:dyDescent="0.35">
      <c r="A8" s="9" t="s">
        <v>33</v>
      </c>
      <c r="B8" s="40"/>
    </row>
    <row r="9" spans="1:4" ht="28.3" x14ac:dyDescent="0.35">
      <c r="A9" s="9" t="s">
        <v>34</v>
      </c>
      <c r="B9" s="40">
        <v>58307</v>
      </c>
      <c r="C9" s="40">
        <v>29861</v>
      </c>
    </row>
    <row r="10" spans="1:4" x14ac:dyDescent="0.35">
      <c r="A10" s="9" t="s">
        <v>35</v>
      </c>
      <c r="B10" s="40"/>
    </row>
    <row r="11" spans="1:4" x14ac:dyDescent="0.35">
      <c r="A11" s="9" t="s">
        <v>36</v>
      </c>
      <c r="B11" s="40">
        <v>-1812712</v>
      </c>
      <c r="C11" s="40">
        <v>-1680301</v>
      </c>
    </row>
    <row r="12" spans="1:4" ht="28.3" x14ac:dyDescent="0.35">
      <c r="A12" s="9" t="s">
        <v>37</v>
      </c>
      <c r="B12" s="40">
        <v>253705</v>
      </c>
      <c r="C12" s="40">
        <v>303302</v>
      </c>
    </row>
    <row r="13" spans="1:4" ht="28.3" x14ac:dyDescent="0.35">
      <c r="A13" s="9" t="s">
        <v>78</v>
      </c>
      <c r="B13" s="40">
        <v>307626</v>
      </c>
      <c r="C13" s="40">
        <v>278725</v>
      </c>
    </row>
    <row r="14" spans="1:4" ht="28.3" x14ac:dyDescent="0.35">
      <c r="A14" s="9" t="s">
        <v>38</v>
      </c>
      <c r="B14" s="40">
        <v>27634</v>
      </c>
      <c r="C14" s="40">
        <v>9778</v>
      </c>
    </row>
    <row r="15" spans="1:4" x14ac:dyDescent="0.35">
      <c r="A15" s="9" t="s">
        <v>39</v>
      </c>
      <c r="B15" s="40">
        <v>288231</v>
      </c>
      <c r="C15" s="40">
        <v>151019</v>
      </c>
    </row>
    <row r="16" spans="1:4" ht="28.3" x14ac:dyDescent="0.35">
      <c r="A16" s="9" t="s">
        <v>40</v>
      </c>
      <c r="B16" s="40">
        <v>2150</v>
      </c>
      <c r="C16" s="40">
        <v>10470</v>
      </c>
    </row>
    <row r="17" spans="1:4" ht="28.3" x14ac:dyDescent="0.35">
      <c r="A17" s="9" t="s">
        <v>41</v>
      </c>
      <c r="B17" s="40">
        <v>152668</v>
      </c>
      <c r="C17" s="40">
        <v>-35564</v>
      </c>
    </row>
    <row r="18" spans="1:4" ht="28.3" x14ac:dyDescent="0.35">
      <c r="A18" s="23" t="s">
        <v>42</v>
      </c>
      <c r="B18" s="41">
        <f>SUM(B6:B17)</f>
        <v>-653224</v>
      </c>
      <c r="C18" s="41">
        <v>-429055</v>
      </c>
    </row>
    <row r="19" spans="1:4" x14ac:dyDescent="0.35">
      <c r="A19" s="9" t="s">
        <v>1</v>
      </c>
      <c r="B19" s="40">
        <v>-1245265</v>
      </c>
      <c r="C19" s="40">
        <v>-1255306</v>
      </c>
      <c r="D19" s="20"/>
    </row>
    <row r="20" spans="1:4" x14ac:dyDescent="0.35">
      <c r="A20" s="9" t="s">
        <v>2</v>
      </c>
      <c r="B20" s="40">
        <v>-344084</v>
      </c>
      <c r="C20" s="40">
        <v>-112854</v>
      </c>
      <c r="D20" s="20"/>
    </row>
    <row r="21" spans="1:4" x14ac:dyDescent="0.35">
      <c r="A21" s="9" t="s">
        <v>67</v>
      </c>
      <c r="B21" s="40">
        <v>21257</v>
      </c>
      <c r="C21" s="40">
        <v>19812</v>
      </c>
    </row>
    <row r="22" spans="1:4" x14ac:dyDescent="0.35">
      <c r="A22" s="9" t="s">
        <v>9</v>
      </c>
      <c r="B22" s="40">
        <v>-179380</v>
      </c>
      <c r="C22" s="40">
        <v>-47613</v>
      </c>
      <c r="D22" s="20"/>
    </row>
    <row r="23" spans="1:4" ht="28.3" x14ac:dyDescent="0.35">
      <c r="A23" s="18" t="s">
        <v>42</v>
      </c>
      <c r="B23" s="41">
        <f>SUM(B18:B22)</f>
        <v>-2400696</v>
      </c>
      <c r="C23" s="41">
        <v>-1825016</v>
      </c>
      <c r="D23" s="20"/>
    </row>
    <row r="24" spans="1:4" x14ac:dyDescent="0.35">
      <c r="B24" s="40"/>
    </row>
    <row r="25" spans="1:4" x14ac:dyDescent="0.35">
      <c r="A25" s="9" t="s">
        <v>43</v>
      </c>
      <c r="B25" s="40">
        <v>1812587</v>
      </c>
      <c r="C25" s="40">
        <v>1621043</v>
      </c>
    </row>
    <row r="26" spans="1:4" x14ac:dyDescent="0.35">
      <c r="A26" s="9" t="s">
        <v>44</v>
      </c>
      <c r="B26" s="40">
        <v>-534949</v>
      </c>
      <c r="C26" s="40">
        <v>-347816</v>
      </c>
    </row>
    <row r="27" spans="1:4" x14ac:dyDescent="0.35">
      <c r="A27" s="9" t="s">
        <v>45</v>
      </c>
      <c r="B27" s="40">
        <v>-120607</v>
      </c>
      <c r="C27" s="40">
        <v>-126629</v>
      </c>
    </row>
    <row r="28" spans="1:4" ht="28.3" x14ac:dyDescent="0.35">
      <c r="A28" s="18" t="s">
        <v>46</v>
      </c>
      <c r="B28" s="41">
        <f>SUM(B23:B27)</f>
        <v>-1243665</v>
      </c>
      <c r="C28" s="41">
        <v>-678418</v>
      </c>
    </row>
    <row r="29" spans="1:4" x14ac:dyDescent="0.35">
      <c r="B29" s="40"/>
    </row>
    <row r="30" spans="1:4" ht="26.5" customHeight="1" x14ac:dyDescent="0.35">
      <c r="A30" s="9" t="s">
        <v>48</v>
      </c>
      <c r="B30" s="40"/>
    </row>
    <row r="31" spans="1:4" x14ac:dyDescent="0.35">
      <c r="A31" s="9" t="s">
        <v>49</v>
      </c>
      <c r="B31" s="40">
        <v>-15640</v>
      </c>
      <c r="C31" s="40">
        <v>-22105</v>
      </c>
    </row>
    <row r="32" spans="1:4" x14ac:dyDescent="0.35">
      <c r="A32" s="9" t="s">
        <v>50</v>
      </c>
      <c r="B32" s="40">
        <v>182</v>
      </c>
    </row>
    <row r="33" spans="1:5" x14ac:dyDescent="0.35">
      <c r="A33" s="9" t="s">
        <v>51</v>
      </c>
      <c r="B33" s="40">
        <v>-12136</v>
      </c>
      <c r="C33" s="40">
        <v>-4392</v>
      </c>
    </row>
    <row r="34" spans="1:5" x14ac:dyDescent="0.35">
      <c r="A34" s="9" t="s">
        <v>51</v>
      </c>
      <c r="B34" s="40"/>
      <c r="C34" s="40">
        <v>-150000</v>
      </c>
    </row>
    <row r="35" spans="1:5" ht="28.3" x14ac:dyDescent="0.35">
      <c r="A35" s="18" t="s">
        <v>52</v>
      </c>
      <c r="B35" s="41">
        <f>SUM(B31:B33)</f>
        <v>-27594</v>
      </c>
      <c r="C35" s="41">
        <v>-176497</v>
      </c>
    </row>
    <row r="36" spans="1:5" x14ac:dyDescent="0.35">
      <c r="B36" s="40"/>
    </row>
    <row r="37" spans="1:5" ht="28.3" x14ac:dyDescent="0.35">
      <c r="A37" s="18" t="s">
        <v>53</v>
      </c>
      <c r="B37" s="40"/>
    </row>
    <row r="38" spans="1:5" x14ac:dyDescent="0.35">
      <c r="A38" s="9" t="s">
        <v>54</v>
      </c>
      <c r="B38" s="40"/>
    </row>
    <row r="39" spans="1:5" x14ac:dyDescent="0.35">
      <c r="A39" s="9" t="s">
        <v>90</v>
      </c>
      <c r="B39" s="40">
        <v>3095399</v>
      </c>
      <c r="C39" s="40">
        <v>1183376</v>
      </c>
    </row>
    <row r="40" spans="1:5" x14ac:dyDescent="0.35">
      <c r="A40" s="9" t="s">
        <v>55</v>
      </c>
      <c r="B40" s="40"/>
      <c r="C40" s="40">
        <v>717425</v>
      </c>
    </row>
    <row r="41" spans="1:5" x14ac:dyDescent="0.35">
      <c r="A41" s="9" t="s">
        <v>79</v>
      </c>
      <c r="B41" s="40">
        <v>-142000</v>
      </c>
      <c r="C41" s="40">
        <v>-1310601</v>
      </c>
    </row>
    <row r="42" spans="1:5" x14ac:dyDescent="0.35">
      <c r="A42" s="9" t="s">
        <v>56</v>
      </c>
      <c r="B42" s="40"/>
      <c r="C42" s="40">
        <v>-175895</v>
      </c>
    </row>
    <row r="43" spans="1:5" ht="28.3" x14ac:dyDescent="0.35">
      <c r="A43" s="18" t="s">
        <v>57</v>
      </c>
      <c r="B43" s="41">
        <f>SUM(B38:B42)</f>
        <v>2953399</v>
      </c>
      <c r="C43" s="41">
        <v>414305</v>
      </c>
    </row>
    <row r="44" spans="1:5" x14ac:dyDescent="0.35">
      <c r="B44" s="40"/>
    </row>
    <row r="45" spans="1:5" ht="28.3" x14ac:dyDescent="0.35">
      <c r="A45" s="9" t="s">
        <v>58</v>
      </c>
      <c r="B45" s="40">
        <v>2318</v>
      </c>
      <c r="C45" s="40">
        <v>2747</v>
      </c>
    </row>
    <row r="46" spans="1:5" x14ac:dyDescent="0.35">
      <c r="A46" s="18" t="s">
        <v>59</v>
      </c>
      <c r="B46" s="41">
        <f>SUM(B28,B35,B43,B45)</f>
        <v>1684458</v>
      </c>
      <c r="C46" s="41">
        <v>-437863</v>
      </c>
    </row>
    <row r="47" spans="1:5" x14ac:dyDescent="0.35">
      <c r="A47" s="9" t="s">
        <v>82</v>
      </c>
      <c r="B47" s="40">
        <v>274217</v>
      </c>
      <c r="C47" s="40">
        <v>831434</v>
      </c>
    </row>
    <row r="48" spans="1:5" x14ac:dyDescent="0.35">
      <c r="A48" s="18" t="s">
        <v>83</v>
      </c>
      <c r="B48" s="41">
        <f>SUM(B46:B47)</f>
        <v>1958675</v>
      </c>
      <c r="C48" s="41">
        <v>393571</v>
      </c>
      <c r="E48" s="20"/>
    </row>
    <row r="49" spans="1:4" x14ac:dyDescent="0.35">
      <c r="A49" s="1"/>
      <c r="B49" s="8"/>
      <c r="C49" s="5"/>
      <c r="D49" s="5"/>
    </row>
    <row r="50" spans="1:4" x14ac:dyDescent="0.35">
      <c r="A50" s="1"/>
      <c r="B50" s="8"/>
      <c r="C50" s="5"/>
      <c r="D50" s="5"/>
    </row>
    <row r="51" spans="1:4" x14ac:dyDescent="0.35">
      <c r="A51" s="49"/>
      <c r="B51" s="49"/>
      <c r="C51" s="49"/>
      <c r="D51" s="38"/>
    </row>
    <row r="52" spans="1:4" x14ac:dyDescent="0.35">
      <c r="A52" s="49"/>
      <c r="B52" s="49"/>
      <c r="C52" s="49"/>
      <c r="D52" s="38"/>
    </row>
    <row r="53" spans="1:4" ht="14.6" x14ac:dyDescent="0.4">
      <c r="A53" s="49" t="s">
        <v>85</v>
      </c>
      <c r="B53" s="14"/>
      <c r="C53" s="15" t="s">
        <v>72</v>
      </c>
      <c r="D53" s="37"/>
    </row>
  </sheetData>
  <mergeCells count="2">
    <mergeCell ref="B3:C3"/>
    <mergeCell ref="A1:C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F8A0-CC1C-4C96-8981-FBE641155C1F}">
  <sheetPr>
    <pageSetUpPr fitToPage="1"/>
  </sheetPr>
  <dimension ref="A1:E24"/>
  <sheetViews>
    <sheetView tabSelected="1" zoomScale="90" zoomScaleNormal="90" workbookViewId="0">
      <selection activeCell="B19" sqref="B19"/>
    </sheetView>
  </sheetViews>
  <sheetFormatPr defaultColWidth="8.84375" defaultRowHeight="14.15" x14ac:dyDescent="0.35"/>
  <cols>
    <col min="1" max="1" width="8.84375" style="1"/>
    <col min="2" max="2" width="41.15234375" style="1" customWidth="1"/>
    <col min="3" max="5" width="18.15234375" style="1" customWidth="1"/>
    <col min="6" max="16384" width="8.84375" style="1"/>
  </cols>
  <sheetData>
    <row r="1" spans="1:5" ht="57" customHeight="1" x14ac:dyDescent="0.35">
      <c r="A1" s="63" t="s">
        <v>73</v>
      </c>
      <c r="B1" s="63"/>
      <c r="C1" s="63"/>
      <c r="D1" s="63"/>
      <c r="E1" s="63"/>
    </row>
    <row r="2" spans="1:5" ht="22.5" customHeight="1" x14ac:dyDescent="0.35">
      <c r="A2" s="65" t="s">
        <v>97</v>
      </c>
      <c r="B2" s="65"/>
      <c r="D2" s="3"/>
      <c r="E2" s="3"/>
    </row>
    <row r="3" spans="1:5" ht="19.5" customHeight="1" x14ac:dyDescent="0.35">
      <c r="A3" s="1" t="s">
        <v>66</v>
      </c>
    </row>
    <row r="4" spans="1:5" ht="28.3" x14ac:dyDescent="0.35">
      <c r="B4" s="24" t="s">
        <v>61</v>
      </c>
      <c r="C4" s="25" t="s">
        <v>13</v>
      </c>
      <c r="D4" s="25" t="s">
        <v>32</v>
      </c>
      <c r="E4" s="25" t="s">
        <v>26</v>
      </c>
    </row>
    <row r="6" spans="1:5" x14ac:dyDescent="0.35">
      <c r="B6" s="18" t="s">
        <v>74</v>
      </c>
      <c r="C6" s="26">
        <v>2026113</v>
      </c>
      <c r="D6" s="26">
        <v>246659</v>
      </c>
      <c r="E6" s="26">
        <v>2272772</v>
      </c>
    </row>
    <row r="7" spans="1:5" x14ac:dyDescent="0.35">
      <c r="B7" s="9" t="s">
        <v>92</v>
      </c>
      <c r="C7" s="27" t="s">
        <v>91</v>
      </c>
      <c r="D7" s="28">
        <v>755059</v>
      </c>
      <c r="E7" s="28">
        <v>755059</v>
      </c>
    </row>
    <row r="8" spans="1:5" x14ac:dyDescent="0.35">
      <c r="B8" s="9" t="s">
        <v>63</v>
      </c>
      <c r="C8" s="28" t="s">
        <v>91</v>
      </c>
      <c r="D8" s="28" t="s">
        <v>91</v>
      </c>
      <c r="E8" s="28">
        <v>0</v>
      </c>
    </row>
    <row r="9" spans="1:5" x14ac:dyDescent="0.35">
      <c r="B9" s="9" t="s">
        <v>93</v>
      </c>
      <c r="C9" s="28">
        <v>0</v>
      </c>
      <c r="D9" s="28">
        <v>755059</v>
      </c>
      <c r="E9" s="28">
        <v>755059</v>
      </c>
    </row>
    <row r="10" spans="1:5" x14ac:dyDescent="0.35">
      <c r="B10" s="32" t="s">
        <v>95</v>
      </c>
      <c r="C10" s="28">
        <v>0</v>
      </c>
      <c r="D10" s="28">
        <v>-335895</v>
      </c>
      <c r="E10" s="28">
        <v>-335895</v>
      </c>
    </row>
    <row r="11" spans="1:5" x14ac:dyDescent="0.35">
      <c r="B11" s="29" t="s">
        <v>94</v>
      </c>
      <c r="C11" s="30">
        <f>SUM(C5:C10)</f>
        <v>2026113</v>
      </c>
      <c r="D11" s="30">
        <f>D6+D7+D10</f>
        <v>665823</v>
      </c>
      <c r="E11" s="30">
        <f>E6+E7+E10</f>
        <v>2691936</v>
      </c>
    </row>
    <row r="12" spans="1:5" x14ac:dyDescent="0.35">
      <c r="B12" s="9"/>
    </row>
    <row r="13" spans="1:5" x14ac:dyDescent="0.35">
      <c r="B13" s="18" t="s">
        <v>87</v>
      </c>
      <c r="C13" s="26">
        <v>2026113</v>
      </c>
      <c r="D13" s="26">
        <v>665823</v>
      </c>
      <c r="E13" s="26">
        <v>2691936</v>
      </c>
    </row>
    <row r="14" spans="1:5" ht="28.3" x14ac:dyDescent="0.35">
      <c r="B14" s="9" t="s">
        <v>88</v>
      </c>
      <c r="C14" s="28"/>
      <c r="D14" s="28">
        <v>41950</v>
      </c>
      <c r="E14" s="28">
        <v>41950</v>
      </c>
    </row>
    <row r="15" spans="1:5" x14ac:dyDescent="0.35">
      <c r="B15" s="9" t="s">
        <v>63</v>
      </c>
      <c r="C15" s="28">
        <v>0</v>
      </c>
      <c r="D15" s="28">
        <v>0</v>
      </c>
      <c r="E15" s="28">
        <f t="shared" ref="E15:E18" si="0">SUM(C15:D15)</f>
        <v>0</v>
      </c>
    </row>
    <row r="16" spans="1:5" ht="28.3" x14ac:dyDescent="0.35">
      <c r="B16" s="9" t="s">
        <v>89</v>
      </c>
      <c r="C16" s="28">
        <v>0</v>
      </c>
      <c r="D16" s="28">
        <f>D14</f>
        <v>41950</v>
      </c>
      <c r="E16" s="28">
        <f t="shared" si="0"/>
        <v>41950</v>
      </c>
    </row>
    <row r="17" spans="1:5" x14ac:dyDescent="0.35">
      <c r="B17" s="9" t="s">
        <v>69</v>
      </c>
      <c r="C17" s="28">
        <v>0</v>
      </c>
      <c r="D17" s="28">
        <v>-142000</v>
      </c>
      <c r="E17" s="28">
        <f t="shared" si="0"/>
        <v>-142000</v>
      </c>
    </row>
    <row r="18" spans="1:5" x14ac:dyDescent="0.35">
      <c r="B18" s="32" t="s">
        <v>62</v>
      </c>
      <c r="C18" s="28">
        <v>0</v>
      </c>
      <c r="D18" s="28">
        <v>0</v>
      </c>
      <c r="E18" s="28">
        <f t="shared" si="0"/>
        <v>0</v>
      </c>
    </row>
    <row r="19" spans="1:5" x14ac:dyDescent="0.35">
      <c r="B19" s="29" t="s">
        <v>99</v>
      </c>
      <c r="C19" s="30">
        <f>SUM(C13:C18)</f>
        <v>2026113</v>
      </c>
      <c r="D19" s="30">
        <f>D13+D16+D17</f>
        <v>565773</v>
      </c>
      <c r="E19" s="30">
        <f>E13+E16+E18+E17</f>
        <v>2591886</v>
      </c>
    </row>
    <row r="20" spans="1:5" x14ac:dyDescent="0.35">
      <c r="B20" s="8"/>
      <c r="C20" s="5"/>
      <c r="D20" s="5"/>
    </row>
    <row r="21" spans="1:5" x14ac:dyDescent="0.35">
      <c r="B21" s="8"/>
      <c r="C21" s="5"/>
      <c r="D21" s="5"/>
    </row>
    <row r="22" spans="1:5" x14ac:dyDescent="0.35">
      <c r="A22" s="44"/>
      <c r="B22" s="44"/>
      <c r="C22" s="44"/>
      <c r="D22" s="38"/>
    </row>
    <row r="23" spans="1:5" x14ac:dyDescent="0.35">
      <c r="A23" s="44"/>
      <c r="B23" s="44"/>
      <c r="C23" s="44"/>
      <c r="D23" s="38"/>
    </row>
    <row r="24" spans="1:5" x14ac:dyDescent="0.35">
      <c r="A24" s="44"/>
      <c r="B24" s="44" t="s">
        <v>85</v>
      </c>
      <c r="C24" s="15"/>
      <c r="D24" s="15" t="s">
        <v>72</v>
      </c>
    </row>
  </sheetData>
  <mergeCells count="2">
    <mergeCell ref="A2:B2"/>
    <mergeCell ref="A1:E1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Dinara Nokanova</cp:lastModifiedBy>
  <cp:lastPrinted>2023-05-12T06:43:22Z</cp:lastPrinted>
  <dcterms:created xsi:type="dcterms:W3CDTF">2015-06-05T18:17:20Z</dcterms:created>
  <dcterms:modified xsi:type="dcterms:W3CDTF">2024-08-13T15:18:44Z</dcterms:modified>
</cp:coreProperties>
</file>