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Александра\Отчеты\Биржа КАСЕ\"/>
    </mc:Choice>
  </mc:AlternateContent>
  <bookViews>
    <workbookView xWindow="288" yWindow="324" windowWidth="22692" windowHeight="9276"/>
  </bookViews>
  <sheets>
    <sheet name="Баланс" sheetId="1" r:id="rId1"/>
    <sheet name="ОПиУ" sheetId="2" r:id="rId2"/>
    <sheet name="ОДДС" sheetId="3" r:id="rId3"/>
    <sheet name="ООИК" sheetId="4" r:id="rId4"/>
  </sheets>
  <definedNames>
    <definedName name="_GoBack" localSheetId="1">ОПиУ!$A$18</definedName>
  </definedNames>
  <calcPr calcId="162913"/>
</workbook>
</file>

<file path=xl/calcChain.xml><?xml version="1.0" encoding="utf-8"?>
<calcChain xmlns="http://schemas.openxmlformats.org/spreadsheetml/2006/main">
  <c r="B33" i="3" l="1"/>
  <c r="B24" i="3"/>
  <c r="C38" i="3"/>
  <c r="C17" i="2"/>
  <c r="D17" i="2"/>
  <c r="D16" i="4" l="1"/>
  <c r="C16" i="4"/>
  <c r="D13" i="4"/>
  <c r="D11" i="4"/>
  <c r="C11" i="4"/>
  <c r="D10" i="4"/>
  <c r="B13" i="3" l="1"/>
  <c r="C29" i="3"/>
  <c r="C36" i="3" s="1"/>
  <c r="B29" i="3"/>
  <c r="C24" i="3"/>
  <c r="C27" i="3" s="1"/>
  <c r="B27" i="3"/>
  <c r="D26" i="1"/>
  <c r="C26" i="1"/>
  <c r="D21" i="1"/>
  <c r="C21" i="1"/>
  <c r="D13" i="1"/>
  <c r="C13" i="1"/>
  <c r="D10" i="2"/>
  <c r="D13" i="2" s="1"/>
  <c r="D15" i="2" s="1"/>
  <c r="C10" i="2"/>
  <c r="C13" i="2" s="1"/>
  <c r="C15" i="2" s="1"/>
  <c r="C13" i="3"/>
  <c r="C9" i="3"/>
  <c r="B9" i="3"/>
  <c r="B36" i="3" l="1"/>
  <c r="C21" i="3"/>
  <c r="C37" i="3" s="1"/>
  <c r="C40" i="3" s="1"/>
  <c r="D27" i="1"/>
  <c r="C27" i="1"/>
  <c r="B21" i="3"/>
  <c r="B37" i="3" s="1"/>
  <c r="B40" i="3" s="1"/>
</calcChain>
</file>

<file path=xl/sharedStrings.xml><?xml version="1.0" encoding="utf-8"?>
<sst xmlns="http://schemas.openxmlformats.org/spreadsheetml/2006/main" count="130" uniqueCount="99">
  <si>
    <t>ПРОМЕЖУТОЧНЫЙ СОКРАЩЕННЫЙ ОТЧЕТ О ФИНАНСОВОМ ПОЛОЖЕНИИ</t>
  </si>
  <si>
    <t>(в тыс. тенге)</t>
  </si>
  <si>
    <t>Примечания</t>
  </si>
  <si>
    <t>АКТИВЫ</t>
  </si>
  <si>
    <t>Денежные средства</t>
  </si>
  <si>
    <t>Вклады размещенные</t>
  </si>
  <si>
    <t>Займы выданные</t>
  </si>
  <si>
    <t>Прочие текущие активы</t>
  </si>
  <si>
    <t>Основные средства и нематериальные активы</t>
  </si>
  <si>
    <t>-</t>
  </si>
  <si>
    <t>Итого активы</t>
  </si>
  <si>
    <t>ОБЯЗАТЕЛЬСТВА</t>
  </si>
  <si>
    <t>Займы полученные</t>
  </si>
  <si>
    <t>Краткосрочная кредиторская задолженность</t>
  </si>
  <si>
    <t>Оценочные обязательства</t>
  </si>
  <si>
    <t>Прочие текущие обязательства</t>
  </si>
  <si>
    <t>Долговые ценные бумаги</t>
  </si>
  <si>
    <t>Итого обязательства</t>
  </si>
  <si>
    <t>КАПИТАЛ</t>
  </si>
  <si>
    <t>Уставный капитал</t>
  </si>
  <si>
    <t xml:space="preserve">Нераспределенная прибыль/убыток </t>
  </si>
  <si>
    <t>Итого капитал</t>
  </si>
  <si>
    <t>Всего капитал и обязательства</t>
  </si>
  <si>
    <t xml:space="preserve">   М.П.</t>
  </si>
  <si>
    <t>ПРОМЕЖУТОЧНЫЙ СОКРАЩЕННЫЙ ОТЧЕТ О ПРИБЫЛИ ИЛИ УБЫТКЕ И ПРОЧЕМ СОВОКУПНОМ ДОХОДЕ</t>
  </si>
  <si>
    <t>Процентные доходы</t>
  </si>
  <si>
    <t>Процентные расходы</t>
  </si>
  <si>
    <t>Расходы по реализации услуг</t>
  </si>
  <si>
    <t>Итого операционная прибыль</t>
  </si>
  <si>
    <t>Административные расходы</t>
  </si>
  <si>
    <t>Прочие доходы/(расходы)</t>
  </si>
  <si>
    <t>Прибыль до налогообложения</t>
  </si>
  <si>
    <t>Расходы по подоходному налогу</t>
  </si>
  <si>
    <t>Чистая прибыль за период</t>
  </si>
  <si>
    <t xml:space="preserve">Прочий совокупный доход </t>
  </si>
  <si>
    <t xml:space="preserve">     М.П.</t>
  </si>
  <si>
    <t>ПРОМЕЖУТОЧНЫЙ СОКРАЩЕННЫЙ ОТЧЕТ ОБ ИЗМЕНЕНИЯХ В КАПИТАЛЕ</t>
  </si>
  <si>
    <t>Нераспределенная прибыль</t>
  </si>
  <si>
    <t xml:space="preserve">Взнос в уставный капитал </t>
  </si>
  <si>
    <t xml:space="preserve">Прибыль (убыток) за отчетный период </t>
  </si>
  <si>
    <t xml:space="preserve">Сальдо на 01 января 2021 года </t>
  </si>
  <si>
    <t>Взнос в уставный капитал (неаудировано)</t>
  </si>
  <si>
    <t>Прибыль (убыток) за отчетный период (неаудировано)</t>
  </si>
  <si>
    <t xml:space="preserve">   Генеральный директор                                                                         Главный бухгалтер</t>
  </si>
  <si>
    <t>ПРОМЕЖУТОЧНЫЙ СОКРАЩЕННЫЙ ОТЧЕТ О ДВИЖЕНИИ ДЕНЕЖНЫХ СРЕДСТВ</t>
  </si>
  <si>
    <r>
      <t>(прямой</t>
    </r>
    <r>
      <rPr>
        <b/>
        <sz val="11"/>
        <color theme="1"/>
        <rFont val="Times New Roman"/>
        <family val="1"/>
        <charset val="204"/>
      </rPr>
      <t xml:space="preserve"> метод)</t>
    </r>
  </si>
  <si>
    <t>I. Движение денежных средств от операционной деятельности</t>
  </si>
  <si>
    <t>1.Поступление денежных средств, всего, в том числе:</t>
  </si>
  <si>
    <t xml:space="preserve">    авансы полученные по выданным займам </t>
  </si>
  <si>
    <t xml:space="preserve">    вознаграждение по депозиту</t>
  </si>
  <si>
    <t xml:space="preserve">    прочие поступления</t>
  </si>
  <si>
    <t>2.Выбытие денежных средств, всего, в том числе:</t>
  </si>
  <si>
    <t xml:space="preserve">    займы, выданные физическим лицам</t>
  </si>
  <si>
    <t xml:space="preserve">    авансы выданные</t>
  </si>
  <si>
    <t xml:space="preserve">    платежи поставщикам за товары и услуги</t>
  </si>
  <si>
    <t xml:space="preserve">    выплаты по заработной плате</t>
  </si>
  <si>
    <t xml:space="preserve">    налоги и прочие платежи в бюджет</t>
  </si>
  <si>
    <t xml:space="preserve">    прочие выплаты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</si>
  <si>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</si>
  <si>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</si>
  <si>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</si>
  <si>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2.Выбытие денежных средств, всего</t>
  </si>
  <si>
    <t xml:space="preserve">  приобретение основных средств </t>
  </si>
  <si>
    <t xml:space="preserve">  размещение на депозит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</si>
  <si>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</si>
  <si>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</si>
  <si>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 xml:space="preserve">  получение займов</t>
  </si>
  <si>
    <t xml:space="preserve">  взнос в уставный капитал</t>
  </si>
  <si>
    <t xml:space="preserve">  эмиссии акций и других ценных бумаг</t>
  </si>
  <si>
    <t xml:space="preserve">   погашение займов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</si>
  <si>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</si>
  <si>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</si>
  <si>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</si>
  <si>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</si>
  <si>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</si>
  <si>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>Наименование статьи</t>
  </si>
  <si>
    <r>
      <t>ТОО «Микрофинансовая организация «Кредит Time»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</si>
  <si>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   Генеральный директор                                                                            Главный бухгалтер</t>
  </si>
  <si>
    <t>Показатели</t>
  </si>
  <si>
    <t xml:space="preserve">    Генеральный директор                                                  Главный бухгалтер</t>
  </si>
  <si>
    <t xml:space="preserve">    Генеральный директор                                                                            Главный бухгалтер</t>
  </si>
  <si>
    <t>по состоянию на 31 марта 2022 года</t>
  </si>
  <si>
    <t>31 декабря 2021г.  (аудировано)</t>
  </si>
  <si>
    <t>31 марта 2022г.  (неаудировано)</t>
  </si>
  <si>
    <t xml:space="preserve">    Айтжанов С.Е.                                                                                            Ищенко А.В.</t>
  </si>
  <si>
    <t>за три месяца, закончившиеся 31 марта 2022 года</t>
  </si>
  <si>
    <t>за 3 месяца, закончившиеся 31 марта 2022г. (неаудировано)</t>
  </si>
  <si>
    <t>за 3 месяца, закончившиеся 31 марта 2021г. (неаудировано)</t>
  </si>
  <si>
    <t xml:space="preserve">     Айтжанов С.Е.                                                                 Ищенко А.В.</t>
  </si>
  <si>
    <t>за 3 месяца, закончившиеся 31 марта 2022г.  (неаудировано)</t>
  </si>
  <si>
    <t xml:space="preserve">     Айтжанов С.Е.                                                                                           Ищенко А.В.</t>
  </si>
  <si>
    <t>за три  месяца, закончившиеся 31 марта 2022 года</t>
  </si>
  <si>
    <t xml:space="preserve">    Айтжанов С.Е.                                                                                    Ищенко А.В.</t>
  </si>
  <si>
    <t xml:space="preserve">Сальдо на 31 марта 2021 года </t>
  </si>
  <si>
    <t xml:space="preserve">Сальдо на 01 января 2022 года </t>
  </si>
  <si>
    <t>Сальдо на 31 марта 2022 года (неаудировано)</t>
  </si>
  <si>
    <t>Итого совокупный доход за период</t>
  </si>
  <si>
    <t xml:space="preserve">    выплата вознаграждения по займам</t>
  </si>
  <si>
    <t xml:space="preserve">   выкуп облигаций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</si>
</sst>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sz val="4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/>
    <xf numFmtId="0" fontId="6" fillId="0" borderId="0" xfId="0" applyFont="1" applyAlignment="1">
      <alignment horizontal="justify"/>
    </xf>
    <xf numFmtId="0" fontId="5" fillId="0" borderId="0" xfId="0" applyFont="1"/>
    <xf numFmtId="0" fontId="11" fillId="0" borderId="0" xfId="0" applyFont="1"/>
    <xf numFmtId="0" fontId="9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0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0" fillId="0" borderId="1" xfId="0" applyFont="1" applyBorder="1"/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3" fontId="12" fillId="0" borderId="1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right" wrapText="1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3" fontId="0" fillId="0" borderId="1" xfId="0" applyNumberFormat="1" applyBorder="1"/>
    <xf numFmtId="3" fontId="0" fillId="0" borderId="1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showGridLines="0" tabSelected="1" zoomScale="90" zoomScaleNormal="90" workbookViewId="0">
      <selection activeCell="D8" sqref="D8"/>
    </sheetView>
  </sheetViews>
  <sheetFormatPr defaultRowHeight="14.4" x14ac:dyDescent="0.3"/>
  <cols>
    <col min="1" max="1" width="51.88671875" customWidth="1"/>
    <col min="2" max="2" width="6.6640625" customWidth="1"/>
    <col min="3" max="4" width="15.77734375" customWidth="1"/>
  </cols>
  <sheetData>
    <row r="1" spans="1:4" x14ac:dyDescent="0.3">
      <c r="A1" s="9" t="s">
        <v>76</v>
      </c>
    </row>
    <row r="2" spans="1:4" x14ac:dyDescent="0.3">
      <c r="A2" s="9"/>
    </row>
    <row r="3" spans="1:4" ht="15.6" x14ac:dyDescent="0.3">
      <c r="A3" s="49" t="s">
        <v>0</v>
      </c>
      <c r="B3" s="49"/>
      <c r="C3" s="49"/>
      <c r="D3" s="49"/>
    </row>
    <row r="4" spans="1:4" x14ac:dyDescent="0.3">
      <c r="A4" s="50" t="s">
        <v>81</v>
      </c>
      <c r="B4" s="50"/>
      <c r="C4" s="50"/>
      <c r="D4" s="50"/>
    </row>
    <row r="5" spans="1:4" x14ac:dyDescent="0.3">
      <c r="C5" s="4"/>
      <c r="D5" s="34" t="s">
        <v>1</v>
      </c>
    </row>
    <row r="6" spans="1:4" s="31" customFormat="1" ht="46.8" x14ac:dyDescent="0.3">
      <c r="A6" s="27" t="s">
        <v>75</v>
      </c>
      <c r="B6" s="28" t="s">
        <v>2</v>
      </c>
      <c r="C6" s="30" t="s">
        <v>83</v>
      </c>
      <c r="D6" s="30" t="s">
        <v>82</v>
      </c>
    </row>
    <row r="7" spans="1:4" x14ac:dyDescent="0.3">
      <c r="A7" s="14" t="s">
        <v>3</v>
      </c>
      <c r="B7" s="15"/>
      <c r="C7" s="15"/>
      <c r="D7" s="16"/>
    </row>
    <row r="8" spans="1:4" x14ac:dyDescent="0.3">
      <c r="A8" s="17" t="s">
        <v>4</v>
      </c>
      <c r="B8" s="13">
        <v>4</v>
      </c>
      <c r="C8" s="18">
        <v>3379</v>
      </c>
      <c r="D8" s="20">
        <v>69010</v>
      </c>
    </row>
    <row r="9" spans="1:4" x14ac:dyDescent="0.3">
      <c r="A9" s="17" t="s">
        <v>5</v>
      </c>
      <c r="B9" s="13">
        <v>5</v>
      </c>
      <c r="C9" s="18">
        <v>210295</v>
      </c>
      <c r="D9" s="20">
        <v>111474</v>
      </c>
    </row>
    <row r="10" spans="1:4" x14ac:dyDescent="0.3">
      <c r="A10" s="17" t="s">
        <v>6</v>
      </c>
      <c r="B10" s="13">
        <v>6</v>
      </c>
      <c r="C10" s="18">
        <v>668839</v>
      </c>
      <c r="D10" s="20">
        <v>588486</v>
      </c>
    </row>
    <row r="11" spans="1:4" x14ac:dyDescent="0.3">
      <c r="A11" s="17" t="s">
        <v>7</v>
      </c>
      <c r="B11" s="13">
        <v>7</v>
      </c>
      <c r="C11" s="18">
        <v>3175</v>
      </c>
      <c r="D11" s="20">
        <v>653</v>
      </c>
    </row>
    <row r="12" spans="1:4" x14ac:dyDescent="0.3">
      <c r="A12" s="17" t="s">
        <v>8</v>
      </c>
      <c r="B12" s="13">
        <v>8</v>
      </c>
      <c r="C12" s="18">
        <v>3337</v>
      </c>
      <c r="D12" s="20">
        <v>3864</v>
      </c>
    </row>
    <row r="13" spans="1:4" x14ac:dyDescent="0.3">
      <c r="A13" s="14" t="s">
        <v>10</v>
      </c>
      <c r="B13" s="15"/>
      <c r="C13" s="22">
        <f>SUM(C8:C12)</f>
        <v>889025</v>
      </c>
      <c r="D13" s="22">
        <f>SUM(D8:D12)</f>
        <v>773487</v>
      </c>
    </row>
    <row r="14" spans="1:4" ht="9" customHeight="1" x14ac:dyDescent="0.3">
      <c r="A14" s="15"/>
      <c r="B14" s="15"/>
      <c r="C14" s="47"/>
      <c r="D14" s="48"/>
    </row>
    <row r="15" spans="1:4" x14ac:dyDescent="0.3">
      <c r="A15" s="14" t="s">
        <v>11</v>
      </c>
      <c r="B15" s="15"/>
      <c r="C15" s="47"/>
      <c r="D15" s="48"/>
    </row>
    <row r="16" spans="1:4" x14ac:dyDescent="0.3">
      <c r="A16" s="17" t="s">
        <v>12</v>
      </c>
      <c r="B16" s="13">
        <v>9</v>
      </c>
      <c r="C16" s="18">
        <v>237638</v>
      </c>
      <c r="D16" s="20">
        <v>72025</v>
      </c>
    </row>
    <row r="17" spans="1:4" x14ac:dyDescent="0.3">
      <c r="A17" s="17" t="s">
        <v>13</v>
      </c>
      <c r="B17" s="13">
        <v>11</v>
      </c>
      <c r="C17" s="18">
        <v>745</v>
      </c>
      <c r="D17" s="20">
        <v>838</v>
      </c>
    </row>
    <row r="18" spans="1:4" x14ac:dyDescent="0.3">
      <c r="A18" s="17" t="s">
        <v>14</v>
      </c>
      <c r="B18" s="13">
        <v>12</v>
      </c>
      <c r="C18" s="18">
        <v>1462</v>
      </c>
      <c r="D18" s="20">
        <v>1726</v>
      </c>
    </row>
    <row r="19" spans="1:4" x14ac:dyDescent="0.3">
      <c r="A19" s="17" t="s">
        <v>15</v>
      </c>
      <c r="B19" s="13">
        <v>13</v>
      </c>
      <c r="C19" s="18">
        <v>2524</v>
      </c>
      <c r="D19" s="20">
        <v>1640</v>
      </c>
    </row>
    <row r="20" spans="1:4" x14ac:dyDescent="0.3">
      <c r="A20" s="17" t="s">
        <v>16</v>
      </c>
      <c r="B20" s="13">
        <v>10</v>
      </c>
      <c r="C20" s="18">
        <v>463119</v>
      </c>
      <c r="D20" s="20">
        <v>531054</v>
      </c>
    </row>
    <row r="21" spans="1:4" x14ac:dyDescent="0.3">
      <c r="A21" s="14" t="s">
        <v>17</v>
      </c>
      <c r="B21" s="15"/>
      <c r="C21" s="22">
        <f>SUM(C16:C20)</f>
        <v>705488</v>
      </c>
      <c r="D21" s="22">
        <f>SUM(D16:D20)</f>
        <v>607283</v>
      </c>
    </row>
    <row r="22" spans="1:4" ht="7.2" customHeight="1" x14ac:dyDescent="0.3">
      <c r="A22" s="15"/>
      <c r="B22" s="15"/>
      <c r="C22" s="47"/>
      <c r="D22" s="48"/>
    </row>
    <row r="23" spans="1:4" x14ac:dyDescent="0.3">
      <c r="A23" s="14" t="s">
        <v>18</v>
      </c>
      <c r="B23" s="15"/>
      <c r="C23" s="47"/>
      <c r="D23" s="48"/>
    </row>
    <row r="24" spans="1:4" x14ac:dyDescent="0.3">
      <c r="A24" s="17" t="s">
        <v>19</v>
      </c>
      <c r="B24" s="13">
        <v>14</v>
      </c>
      <c r="C24" s="18">
        <v>197690</v>
      </c>
      <c r="D24" s="20">
        <v>197690</v>
      </c>
    </row>
    <row r="25" spans="1:4" x14ac:dyDescent="0.3">
      <c r="A25" s="17" t="s">
        <v>20</v>
      </c>
      <c r="B25" s="15"/>
      <c r="C25" s="18">
        <v>-14153</v>
      </c>
      <c r="D25" s="20">
        <v>-31486</v>
      </c>
    </row>
    <row r="26" spans="1:4" x14ac:dyDescent="0.3">
      <c r="A26" s="14" t="s">
        <v>21</v>
      </c>
      <c r="B26" s="15"/>
      <c r="C26" s="22">
        <f>SUM(C24:C25)</f>
        <v>183537</v>
      </c>
      <c r="D26" s="22">
        <f>SUM(D24:D25)</f>
        <v>166204</v>
      </c>
    </row>
    <row r="27" spans="1:4" x14ac:dyDescent="0.3">
      <c r="A27" s="14" t="s">
        <v>22</v>
      </c>
      <c r="B27" s="15"/>
      <c r="C27" s="22">
        <f>C26+C21</f>
        <v>889025</v>
      </c>
      <c r="D27" s="22">
        <f>D26+D21</f>
        <v>773487</v>
      </c>
    </row>
    <row r="28" spans="1:4" x14ac:dyDescent="0.3">
      <c r="A28" s="8"/>
    </row>
    <row r="29" spans="1:4" x14ac:dyDescent="0.3">
      <c r="A29" s="8"/>
    </row>
    <row r="30" spans="1:4" x14ac:dyDescent="0.3">
      <c r="A30" s="9" t="s">
        <v>84</v>
      </c>
    </row>
    <row r="31" spans="1:4" ht="5.4" customHeight="1" x14ac:dyDescent="0.3">
      <c r="A31" s="9"/>
    </row>
    <row r="32" spans="1:4" x14ac:dyDescent="0.3">
      <c r="A32" s="10" t="s">
        <v>77</v>
      </c>
    </row>
    <row r="33" spans="1:1" x14ac:dyDescent="0.3">
      <c r="A33" s="9"/>
    </row>
    <row r="34" spans="1:1" x14ac:dyDescent="0.3">
      <c r="A34" s="3"/>
    </row>
    <row r="35" spans="1:1" x14ac:dyDescent="0.3">
      <c r="A35" s="3" t="s">
        <v>23</v>
      </c>
    </row>
    <row r="36" spans="1:1" x14ac:dyDescent="0.3">
      <c r="A36" s="9"/>
    </row>
    <row r="37" spans="1:1" x14ac:dyDescent="0.3">
      <c r="A37" s="2"/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showGridLines="0" zoomScale="90" zoomScaleNormal="90" workbookViewId="0">
      <selection activeCell="C18" sqref="C18"/>
    </sheetView>
  </sheetViews>
  <sheetFormatPr defaultRowHeight="14.4" x14ac:dyDescent="0.3"/>
  <cols>
    <col min="1" max="1" width="41.44140625" customWidth="1"/>
    <col min="2" max="2" width="6.109375" customWidth="1"/>
    <col min="3" max="4" width="17.109375" customWidth="1"/>
  </cols>
  <sheetData>
    <row r="1" spans="1:4" x14ac:dyDescent="0.3">
      <c r="A1" s="9" t="s">
        <v>76</v>
      </c>
    </row>
    <row r="3" spans="1:4" ht="35.4" customHeight="1" x14ac:dyDescent="0.3">
      <c r="A3" s="51" t="s">
        <v>24</v>
      </c>
      <c r="B3" s="51"/>
      <c r="C3" s="51"/>
      <c r="D3" s="51"/>
    </row>
    <row r="4" spans="1:4" x14ac:dyDescent="0.3">
      <c r="A4" s="50" t="s">
        <v>85</v>
      </c>
      <c r="B4" s="50"/>
      <c r="C4" s="50"/>
      <c r="D4" s="50"/>
    </row>
    <row r="5" spans="1:4" ht="21" customHeight="1" x14ac:dyDescent="0.3">
      <c r="A5" s="1"/>
      <c r="D5" s="34" t="s">
        <v>1</v>
      </c>
    </row>
    <row r="6" spans="1:4" s="32" customFormat="1" ht="81" customHeight="1" x14ac:dyDescent="0.3">
      <c r="A6" s="27" t="s">
        <v>75</v>
      </c>
      <c r="B6" s="29" t="s">
        <v>2</v>
      </c>
      <c r="C6" s="30" t="s">
        <v>86</v>
      </c>
      <c r="D6" s="30" t="s">
        <v>87</v>
      </c>
    </row>
    <row r="7" spans="1:4" ht="16.05" customHeight="1" x14ac:dyDescent="0.3">
      <c r="A7" s="17" t="s">
        <v>25</v>
      </c>
      <c r="B7" s="13">
        <v>15</v>
      </c>
      <c r="C7" s="18">
        <v>60897</v>
      </c>
      <c r="D7" s="26">
        <v>16545</v>
      </c>
    </row>
    <row r="8" spans="1:4" ht="16.05" customHeight="1" x14ac:dyDescent="0.3">
      <c r="A8" s="17" t="s">
        <v>26</v>
      </c>
      <c r="B8" s="13">
        <v>16</v>
      </c>
      <c r="C8" s="18">
        <v>-22976</v>
      </c>
      <c r="D8" s="26">
        <v>-5957</v>
      </c>
    </row>
    <row r="9" spans="1:4" ht="16.05" customHeight="1" x14ac:dyDescent="0.3">
      <c r="A9" s="17" t="s">
        <v>27</v>
      </c>
      <c r="B9" s="13">
        <v>17</v>
      </c>
      <c r="C9" s="18">
        <v>-8419</v>
      </c>
      <c r="D9" s="26">
        <v>-7480</v>
      </c>
    </row>
    <row r="10" spans="1:4" ht="16.05" customHeight="1" x14ac:dyDescent="0.3">
      <c r="A10" s="14" t="s">
        <v>28</v>
      </c>
      <c r="B10" s="15"/>
      <c r="C10" s="22">
        <f>SUM(C7:C9)</f>
        <v>29502</v>
      </c>
      <c r="D10" s="22">
        <f>SUM(D7:D9)</f>
        <v>3108</v>
      </c>
    </row>
    <row r="11" spans="1:4" ht="16.05" customHeight="1" x14ac:dyDescent="0.3">
      <c r="A11" s="17" t="s">
        <v>29</v>
      </c>
      <c r="B11" s="13">
        <v>18</v>
      </c>
      <c r="C11" s="18">
        <v>-13329</v>
      </c>
      <c r="D11" s="26">
        <v>-21824</v>
      </c>
    </row>
    <row r="12" spans="1:4" ht="16.05" customHeight="1" x14ac:dyDescent="0.3">
      <c r="A12" s="17" t="s">
        <v>30</v>
      </c>
      <c r="B12" s="13">
        <v>19</v>
      </c>
      <c r="C12" s="18">
        <v>1159</v>
      </c>
      <c r="D12" s="26">
        <v>-719</v>
      </c>
    </row>
    <row r="13" spans="1:4" ht="16.05" customHeight="1" x14ac:dyDescent="0.3">
      <c r="A13" s="14" t="s">
        <v>31</v>
      </c>
      <c r="B13" s="15"/>
      <c r="C13" s="22">
        <f>C10+C11+C12</f>
        <v>17332</v>
      </c>
      <c r="D13" s="22">
        <f>D10+D11+D12</f>
        <v>-19435</v>
      </c>
    </row>
    <row r="14" spans="1:4" ht="16.05" customHeight="1" x14ac:dyDescent="0.3">
      <c r="A14" s="17" t="s">
        <v>32</v>
      </c>
      <c r="B14" s="13">
        <v>20</v>
      </c>
      <c r="C14" s="18"/>
      <c r="D14" s="26">
        <v>-42</v>
      </c>
    </row>
    <row r="15" spans="1:4" ht="16.05" customHeight="1" x14ac:dyDescent="0.3">
      <c r="A15" s="14" t="s">
        <v>33</v>
      </c>
      <c r="B15" s="15"/>
      <c r="C15" s="22">
        <f>C13+C14</f>
        <v>17332</v>
      </c>
      <c r="D15" s="22">
        <f>D13+D14</f>
        <v>-19477</v>
      </c>
    </row>
    <row r="16" spans="1:4" ht="16.05" customHeight="1" x14ac:dyDescent="0.3">
      <c r="A16" s="17" t="s">
        <v>34</v>
      </c>
      <c r="B16" s="15"/>
      <c r="C16" s="22" t="s">
        <v>9</v>
      </c>
      <c r="D16" s="26" t="s">
        <v>9</v>
      </c>
    </row>
    <row r="17" spans="1:4" ht="16.05" customHeight="1" x14ac:dyDescent="0.3">
      <c r="A17" s="14" t="s">
        <v>96</v>
      </c>
      <c r="B17" s="15"/>
      <c r="C17" s="22">
        <f>C15</f>
        <v>17332</v>
      </c>
      <c r="D17" s="22">
        <f>D15</f>
        <v>-19477</v>
      </c>
    </row>
    <row r="18" spans="1:4" ht="27.6" customHeight="1" x14ac:dyDescent="0.3">
      <c r="A18" s="11"/>
    </row>
    <row r="19" spans="1:4" x14ac:dyDescent="0.3">
      <c r="A19" s="9" t="s">
        <v>88</v>
      </c>
    </row>
    <row r="20" spans="1:4" ht="6.6" customHeight="1" x14ac:dyDescent="0.3">
      <c r="A20" s="9"/>
    </row>
    <row r="21" spans="1:4" x14ac:dyDescent="0.3">
      <c r="A21" s="10" t="s">
        <v>79</v>
      </c>
    </row>
    <row r="22" spans="1:4" x14ac:dyDescent="0.3">
      <c r="A22" s="9"/>
    </row>
    <row r="23" spans="1:4" x14ac:dyDescent="0.3">
      <c r="A23" s="3"/>
    </row>
    <row r="24" spans="1:4" x14ac:dyDescent="0.3">
      <c r="A24" s="3" t="s">
        <v>35</v>
      </c>
    </row>
    <row r="25" spans="1:4" x14ac:dyDescent="0.3">
      <c r="A25" s="3"/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opLeftCell="A13" zoomScale="90" zoomScaleNormal="90" workbookViewId="0">
      <selection activeCell="H26" sqref="H26"/>
    </sheetView>
  </sheetViews>
  <sheetFormatPr defaultRowHeight="14.4" x14ac:dyDescent="0.3"/>
  <cols>
    <col min="1" max="1" width="69.44140625" customWidth="1"/>
    <col min="2" max="3" width="15.77734375" customWidth="1"/>
  </cols>
  <sheetData>
    <row r="1" spans="1:3" x14ac:dyDescent="0.3">
      <c r="A1" s="9" t="s">
        <v>76</v>
      </c>
    </row>
    <row r="3" spans="1:3" ht="15.6" x14ac:dyDescent="0.3">
      <c r="A3" s="49" t="s">
        <v>44</v>
      </c>
      <c r="B3" s="49"/>
      <c r="C3" s="49"/>
    </row>
    <row r="4" spans="1:3" x14ac:dyDescent="0.3">
      <c r="A4" s="50" t="s">
        <v>85</v>
      </c>
      <c r="B4" s="50"/>
      <c r="C4" s="50"/>
    </row>
    <row r="5" spans="1:3" x14ac:dyDescent="0.3">
      <c r="A5" s="52" t="s">
        <v>45</v>
      </c>
      <c r="B5" s="52"/>
      <c r="C5" s="52"/>
    </row>
    <row r="6" spans="1:3" x14ac:dyDescent="0.3">
      <c r="A6" s="11"/>
      <c r="C6" s="34" t="s">
        <v>1</v>
      </c>
    </row>
    <row r="7" spans="1:3" ht="45.6" x14ac:dyDescent="0.3">
      <c r="A7" s="33" t="s">
        <v>78</v>
      </c>
      <c r="B7" s="33" t="s">
        <v>89</v>
      </c>
      <c r="C7" s="33" t="s">
        <v>87</v>
      </c>
    </row>
    <row r="8" spans="1:3" x14ac:dyDescent="0.3">
      <c r="A8" s="14" t="s">
        <v>46</v>
      </c>
      <c r="B8" s="15"/>
      <c r="C8" s="16"/>
    </row>
    <row r="9" spans="1:3" x14ac:dyDescent="0.3">
      <c r="A9" s="14" t="s">
        <v>47</v>
      </c>
      <c r="B9" s="22">
        <f>SUM(B10:B12)</f>
        <v>243757</v>
      </c>
      <c r="C9" s="22">
        <f>SUM(C10:C12)</f>
        <v>72537</v>
      </c>
    </row>
    <row r="10" spans="1:3" x14ac:dyDescent="0.3">
      <c r="A10" s="17" t="s">
        <v>48</v>
      </c>
      <c r="B10" s="18">
        <v>243753</v>
      </c>
      <c r="C10" s="20">
        <v>59555</v>
      </c>
    </row>
    <row r="11" spans="1:3" x14ac:dyDescent="0.3">
      <c r="A11" s="17" t="s">
        <v>49</v>
      </c>
      <c r="B11" s="18">
        <v>3</v>
      </c>
      <c r="C11" s="19">
        <v>12912</v>
      </c>
    </row>
    <row r="12" spans="1:3" x14ac:dyDescent="0.3">
      <c r="A12" s="17" t="s">
        <v>50</v>
      </c>
      <c r="B12" s="21">
        <v>1</v>
      </c>
      <c r="C12" s="35">
        <v>70</v>
      </c>
    </row>
    <row r="13" spans="1:3" x14ac:dyDescent="0.3">
      <c r="A13" s="14" t="s">
        <v>51</v>
      </c>
      <c r="B13" s="22">
        <f>SUM(B14:B20)</f>
        <v>308266</v>
      </c>
      <c r="C13" s="22">
        <f>SUM(C14:C20)</f>
        <v>193730</v>
      </c>
    </row>
    <row r="14" spans="1:3" x14ac:dyDescent="0.3">
      <c r="A14" s="17" t="s">
        <v>52</v>
      </c>
      <c r="B14" s="18">
        <v>262929</v>
      </c>
      <c r="C14" s="19">
        <v>167673</v>
      </c>
    </row>
    <row r="15" spans="1:3" x14ac:dyDescent="0.3">
      <c r="A15" s="17" t="s">
        <v>53</v>
      </c>
      <c r="B15" s="18">
        <v>27115</v>
      </c>
      <c r="C15" s="20">
        <v>13748</v>
      </c>
    </row>
    <row r="16" spans="1:3" x14ac:dyDescent="0.3">
      <c r="A16" s="17" t="s">
        <v>54</v>
      </c>
      <c r="B16" s="18">
        <v>2276</v>
      </c>
      <c r="C16" s="20">
        <v>3348</v>
      </c>
    </row>
    <row r="17" spans="1:5" x14ac:dyDescent="0.3">
      <c r="A17" s="17" t="s">
        <v>55</v>
      </c>
      <c r="B17" s="18">
        <v>10044</v>
      </c>
      <c r="C17" s="20">
        <v>6238</v>
      </c>
    </row>
    <row r="18" spans="1:5" x14ac:dyDescent="0.3">
      <c r="A18" s="17" t="s">
        <v>56</v>
      </c>
      <c r="B18" s="18">
        <v>3688</v>
      </c>
      <c r="C18" s="20">
        <v>2313</v>
      </c>
    </row>
    <row r="19" spans="1:5" x14ac:dyDescent="0.3">
      <c r="A19" s="17" t="s">
        <v>97</v>
      </c>
      <c r="B19" s="18">
        <v>1667</v>
      </c>
      <c r="C19" s="20">
        <v>0</v>
      </c>
    </row>
    <row r="20" spans="1:5" x14ac:dyDescent="0.3">
      <c r="A20" s="17" t="s">
        <v>57</v>
      </c>
      <c r="B20" s="18">
        <v>547</v>
      </c>
      <c r="C20" s="20">
        <v>410</v>
      </c>
    </row>
    <row r="21" spans="1:5" x14ac:dyDescent="0.3">
      <c r="A21" s="14" t="s">
        <v>58</v>
      </c>
      <c r="B21" s="22">
        <f>B9-B13</f>
        <v>-64509</v>
      </c>
      <c r="C21" s="22">
        <f>C9-C13</f>
        <v>-121193</v>
      </c>
      <c r="E21" s="7"/>
    </row>
    <row r="22" spans="1:5" x14ac:dyDescent="0.3">
      <c r="A22" s="14" t="s">
        <v>59</v>
      </c>
      <c r="B22" s="15"/>
      <c r="C22" s="16"/>
    </row>
    <row r="23" spans="1:5" x14ac:dyDescent="0.3">
      <c r="A23" s="14" t="s">
        <v>60</v>
      </c>
      <c r="B23" s="24">
        <v>0</v>
      </c>
      <c r="C23" s="35">
        <v>0</v>
      </c>
    </row>
    <row r="24" spans="1:5" x14ac:dyDescent="0.3">
      <c r="A24" s="14" t="s">
        <v>61</v>
      </c>
      <c r="B24" s="22">
        <f>SUM(B25:B26)</f>
        <v>87460</v>
      </c>
      <c r="C24" s="22">
        <f>SUM(C25:C26)</f>
        <v>33963</v>
      </c>
    </row>
    <row r="25" spans="1:5" x14ac:dyDescent="0.3">
      <c r="A25" s="17" t="s">
        <v>62</v>
      </c>
      <c r="B25" s="18">
        <v>93</v>
      </c>
      <c r="C25" s="20">
        <v>861</v>
      </c>
    </row>
    <row r="26" spans="1:5" x14ac:dyDescent="0.3">
      <c r="A26" s="17" t="s">
        <v>63</v>
      </c>
      <c r="B26" s="18">
        <v>87367</v>
      </c>
      <c r="C26" s="20">
        <v>33102</v>
      </c>
    </row>
    <row r="27" spans="1:5" x14ac:dyDescent="0.3">
      <c r="A27" s="14" t="s">
        <v>64</v>
      </c>
      <c r="B27" s="22">
        <f>B23-B24</f>
        <v>-87460</v>
      </c>
      <c r="C27" s="22">
        <f>C23-C24</f>
        <v>-33963</v>
      </c>
    </row>
    <row r="28" spans="1:5" x14ac:dyDescent="0.3">
      <c r="A28" s="14" t="s">
        <v>65</v>
      </c>
      <c r="B28" s="15"/>
      <c r="C28" s="16"/>
    </row>
    <row r="29" spans="1:5" x14ac:dyDescent="0.3">
      <c r="A29" s="14" t="s">
        <v>60</v>
      </c>
      <c r="B29" s="22">
        <f>SUM(B30:B32)</f>
        <v>199038</v>
      </c>
      <c r="C29" s="22">
        <f>SUM(C30:C32)</f>
        <v>154876</v>
      </c>
    </row>
    <row r="30" spans="1:5" x14ac:dyDescent="0.3">
      <c r="A30" s="17" t="s">
        <v>66</v>
      </c>
      <c r="B30" s="18">
        <v>199038</v>
      </c>
      <c r="C30" s="19">
        <v>154876</v>
      </c>
    </row>
    <row r="31" spans="1:5" x14ac:dyDescent="0.3">
      <c r="A31" s="17" t="s">
        <v>67</v>
      </c>
      <c r="B31" s="18" t="s">
        <v>9</v>
      </c>
      <c r="C31" s="23" t="s">
        <v>9</v>
      </c>
    </row>
    <row r="32" spans="1:5" x14ac:dyDescent="0.3">
      <c r="A32" s="17" t="s">
        <v>68</v>
      </c>
      <c r="B32" s="18" t="s">
        <v>9</v>
      </c>
      <c r="C32" s="35" t="s">
        <v>9</v>
      </c>
    </row>
    <row r="33" spans="1:3" x14ac:dyDescent="0.3">
      <c r="A33" s="14" t="s">
        <v>61</v>
      </c>
      <c r="B33" s="22">
        <f>SUM(B34:B35)</f>
        <v>112150</v>
      </c>
      <c r="C33" s="35">
        <v>0</v>
      </c>
    </row>
    <row r="34" spans="1:3" x14ac:dyDescent="0.3">
      <c r="A34" s="17" t="s">
        <v>69</v>
      </c>
      <c r="B34" s="18">
        <v>33240</v>
      </c>
      <c r="C34" s="35" t="s">
        <v>9</v>
      </c>
    </row>
    <row r="35" spans="1:3" x14ac:dyDescent="0.3">
      <c r="A35" s="17" t="s">
        <v>98</v>
      </c>
      <c r="B35" s="18">
        <v>78910</v>
      </c>
      <c r="C35" s="35" t="s">
        <v>9</v>
      </c>
    </row>
    <row r="36" spans="1:3" x14ac:dyDescent="0.3">
      <c r="A36" s="14" t="s">
        <v>70</v>
      </c>
      <c r="B36" s="22">
        <f>B29-B33</f>
        <v>86888</v>
      </c>
      <c r="C36" s="22">
        <f>C29-C33</f>
        <v>154876</v>
      </c>
    </row>
    <row r="37" spans="1:3" x14ac:dyDescent="0.3">
      <c r="A37" s="14" t="s">
        <v>71</v>
      </c>
      <c r="B37" s="22">
        <f>B21+B27+B36</f>
        <v>-65081</v>
      </c>
      <c r="C37" s="22">
        <f>C21+C27+C36</f>
        <v>-280</v>
      </c>
    </row>
    <row r="38" spans="1:3" x14ac:dyDescent="0.3">
      <c r="A38" s="36" t="s">
        <v>72</v>
      </c>
      <c r="B38" s="37">
        <v>-550</v>
      </c>
      <c r="C38" s="35">
        <f>-G28</f>
        <v>0</v>
      </c>
    </row>
    <row r="39" spans="1:3" x14ac:dyDescent="0.3">
      <c r="A39" s="14" t="s">
        <v>73</v>
      </c>
      <c r="B39" s="24">
        <v>69010</v>
      </c>
      <c r="C39" s="35">
        <v>284</v>
      </c>
    </row>
    <row r="40" spans="1:3" x14ac:dyDescent="0.3">
      <c r="A40" s="14" t="s">
        <v>74</v>
      </c>
      <c r="B40" s="22">
        <f>B37+B38+B39</f>
        <v>3379</v>
      </c>
      <c r="C40" s="22">
        <f>C37+C38+C39</f>
        <v>4</v>
      </c>
    </row>
    <row r="41" spans="1:3" x14ac:dyDescent="0.3">
      <c r="A41" s="12"/>
    </row>
    <row r="42" spans="1:3" ht="4.8" customHeight="1" x14ac:dyDescent="0.3">
      <c r="A42" s="11"/>
    </row>
    <row r="43" spans="1:3" x14ac:dyDescent="0.3">
      <c r="A43" s="9" t="s">
        <v>90</v>
      </c>
    </row>
    <row r="44" spans="1:3" ht="4.2" customHeight="1" x14ac:dyDescent="0.3">
      <c r="A44" s="9"/>
    </row>
    <row r="45" spans="1:3" x14ac:dyDescent="0.3">
      <c r="A45" s="10" t="s">
        <v>80</v>
      </c>
    </row>
    <row r="46" spans="1:3" x14ac:dyDescent="0.3">
      <c r="A46" s="3"/>
    </row>
    <row r="47" spans="1:3" x14ac:dyDescent="0.3">
      <c r="A47" s="3" t="s">
        <v>35</v>
      </c>
    </row>
    <row r="48" spans="1:3" x14ac:dyDescent="0.3">
      <c r="A48" s="2"/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workbookViewId="0">
      <selection activeCell="I10" sqref="I10"/>
    </sheetView>
  </sheetViews>
  <sheetFormatPr defaultRowHeight="14.4" x14ac:dyDescent="0.3"/>
  <cols>
    <col min="1" max="1" width="47.109375" customWidth="1"/>
    <col min="2" max="4" width="18" customWidth="1"/>
  </cols>
  <sheetData>
    <row r="1" spans="1:5" x14ac:dyDescent="0.3">
      <c r="A1" s="9" t="s">
        <v>76</v>
      </c>
    </row>
    <row r="3" spans="1:5" ht="15.6" x14ac:dyDescent="0.3">
      <c r="A3" s="49" t="s">
        <v>36</v>
      </c>
      <c r="B3" s="49"/>
      <c r="C3" s="49"/>
      <c r="D3" s="49"/>
    </row>
    <row r="4" spans="1:5" x14ac:dyDescent="0.3">
      <c r="A4" s="50" t="s">
        <v>91</v>
      </c>
      <c r="B4" s="50"/>
      <c r="C4" s="50"/>
      <c r="D4" s="50"/>
    </row>
    <row r="5" spans="1:5" x14ac:dyDescent="0.3">
      <c r="A5" s="1"/>
    </row>
    <row r="6" spans="1:5" x14ac:dyDescent="0.3">
      <c r="A6" s="5"/>
      <c r="D6" s="34" t="s">
        <v>1</v>
      </c>
    </row>
    <row r="7" spans="1:5" s="25" customFormat="1" ht="27.6" x14ac:dyDescent="0.3">
      <c r="A7" s="45"/>
      <c r="B7" s="46" t="s">
        <v>19</v>
      </c>
      <c r="C7" s="46" t="s">
        <v>37</v>
      </c>
      <c r="D7" s="46" t="s">
        <v>21</v>
      </c>
      <c r="E7" s="38"/>
    </row>
    <row r="8" spans="1:5" x14ac:dyDescent="0.3">
      <c r="A8" s="39" t="s">
        <v>40</v>
      </c>
      <c r="B8" s="42">
        <v>100000</v>
      </c>
      <c r="C8" s="42">
        <v>6713</v>
      </c>
      <c r="D8" s="42">
        <v>106713</v>
      </c>
      <c r="E8" s="6"/>
    </row>
    <row r="9" spans="1:5" x14ac:dyDescent="0.3">
      <c r="A9" s="40" t="s">
        <v>38</v>
      </c>
      <c r="B9" s="41" t="s">
        <v>9</v>
      </c>
      <c r="C9" s="41" t="s">
        <v>9</v>
      </c>
      <c r="D9" s="41" t="s">
        <v>9</v>
      </c>
      <c r="E9" s="6"/>
    </row>
    <row r="10" spans="1:5" x14ac:dyDescent="0.3">
      <c r="A10" s="40" t="s">
        <v>39</v>
      </c>
      <c r="B10" s="41" t="s">
        <v>9</v>
      </c>
      <c r="C10" s="41">
        <v>-19477</v>
      </c>
      <c r="D10" s="42">
        <f>C10</f>
        <v>-19477</v>
      </c>
      <c r="E10" s="6"/>
    </row>
    <row r="11" spans="1:5" x14ac:dyDescent="0.3">
      <c r="A11" s="39" t="s">
        <v>93</v>
      </c>
      <c r="B11" s="42">
        <v>100000</v>
      </c>
      <c r="C11" s="42">
        <f>C8+C10</f>
        <v>-12764</v>
      </c>
      <c r="D11" s="42">
        <f>D8+D10</f>
        <v>87236</v>
      </c>
      <c r="E11" s="6"/>
    </row>
    <row r="12" spans="1:5" ht="9.6" customHeight="1" x14ac:dyDescent="0.3">
      <c r="A12" s="43"/>
      <c r="B12" s="44"/>
      <c r="C12" s="44"/>
      <c r="D12" s="44"/>
      <c r="E12" s="6"/>
    </row>
    <row r="13" spans="1:5" ht="16.2" customHeight="1" x14ac:dyDescent="0.3">
      <c r="A13" s="39" t="s">
        <v>94</v>
      </c>
      <c r="B13" s="42">
        <v>197690</v>
      </c>
      <c r="C13" s="42">
        <v>-31486</v>
      </c>
      <c r="D13" s="42">
        <f>B13+C13</f>
        <v>166204</v>
      </c>
      <c r="E13" s="6"/>
    </row>
    <row r="14" spans="1:5" x14ac:dyDescent="0.3">
      <c r="A14" s="40" t="s">
        <v>41</v>
      </c>
      <c r="B14" s="41" t="s">
        <v>9</v>
      </c>
      <c r="C14" s="41" t="s">
        <v>9</v>
      </c>
      <c r="D14" s="41" t="s">
        <v>9</v>
      </c>
      <c r="E14" s="6"/>
    </row>
    <row r="15" spans="1:5" ht="27.6" x14ac:dyDescent="0.3">
      <c r="A15" s="40" t="s">
        <v>42</v>
      </c>
      <c r="B15" s="41" t="s">
        <v>9</v>
      </c>
      <c r="C15" s="41">
        <v>17333</v>
      </c>
      <c r="D15" s="42">
        <v>17333</v>
      </c>
      <c r="E15" s="6"/>
    </row>
    <row r="16" spans="1:5" x14ac:dyDescent="0.3">
      <c r="A16" s="39" t="s">
        <v>95</v>
      </c>
      <c r="B16" s="42">
        <v>197690</v>
      </c>
      <c r="C16" s="42">
        <f>C13+C15</f>
        <v>-14153</v>
      </c>
      <c r="D16" s="42">
        <f>D13+D15</f>
        <v>183537</v>
      </c>
      <c r="E16" s="6"/>
    </row>
    <row r="18" spans="1:1" ht="28.2" customHeight="1" x14ac:dyDescent="0.3">
      <c r="A18" s="9" t="s">
        <v>92</v>
      </c>
    </row>
    <row r="19" spans="1:1" ht="4.8" customHeight="1" x14ac:dyDescent="0.3">
      <c r="A19" s="9"/>
    </row>
    <row r="20" spans="1:1" x14ac:dyDescent="0.3">
      <c r="A20" s="10" t="s">
        <v>43</v>
      </c>
    </row>
    <row r="21" spans="1:1" x14ac:dyDescent="0.3">
      <c r="A21" s="9"/>
    </row>
    <row r="22" spans="1:1" x14ac:dyDescent="0.3">
      <c r="A22" s="3" t="s">
        <v>35</v>
      </c>
    </row>
    <row r="23" spans="1:1" x14ac:dyDescent="0.3">
      <c r="A23" s="3"/>
    </row>
    <row r="24" spans="1:1" x14ac:dyDescent="0.3">
      <c r="A24" s="3"/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ОПиУ</vt:lpstr>
      <vt:lpstr>ОДДС</vt:lpstr>
      <vt:lpstr>ООИК</vt:lpstr>
      <vt:lpstr>ОПиУ!_GoBack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2021-11-07T13:15:46Z</cp:lastPrinted>
  <dcterms:created xsi:type="dcterms:W3CDTF">2021-11-07T12:29:42Z</dcterms:created>
  <dcterms:modified xsi:type="dcterms:W3CDTF">2022-05-09T16:10:36Z</dcterms:modified>
</cp:coreProperties>
</file>