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azato1304\Desktop\"/>
    </mc:Choice>
  </mc:AlternateContent>
  <xr:revisionPtr revIDLastSave="0" documentId="13_ncr:1_{2C870838-3B30-40BB-BEE2-B46510E436A1}" xr6:coauthVersionLast="36" xr6:coauthVersionMax="36" xr10:uidLastSave="{00000000-0000-0000-0000-000000000000}"/>
  <bookViews>
    <workbookView xWindow="0" yWindow="0" windowWidth="23040" windowHeight="9204" xr2:uid="{00000000-000D-0000-FFFF-FFFF00000000}"/>
  </bookViews>
  <sheets>
    <sheet name="F1" sheetId="1" r:id="rId1"/>
    <sheet name="F2" sheetId="2" r:id="rId2"/>
    <sheet name="F3 без разделения ДС" sheetId="6" state="hidden" r:id="rId3"/>
    <sheet name="F3" sheetId="4" r:id="rId4"/>
    <sheet name="F4" sheetId="3" r:id="rId5"/>
  </sheets>
  <definedNames>
    <definedName name="_Hlk33035900" localSheetId="3">'F3'!$B$49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4" l="1"/>
  <c r="D30" i="4" s="1"/>
  <c r="D39" i="1" l="1"/>
  <c r="F29" i="3" l="1"/>
  <c r="H29" i="3"/>
  <c r="I22" i="3" l="1"/>
  <c r="I24" i="3" s="1"/>
  <c r="I29" i="3" s="1"/>
  <c r="D33" i="4"/>
  <c r="D47" i="4"/>
  <c r="D40" i="4"/>
  <c r="D31" i="1"/>
  <c r="D40" i="1" s="1"/>
  <c r="D51" i="4" l="1"/>
  <c r="D54" i="4" s="1"/>
  <c r="D56" i="4" s="1"/>
  <c r="D20" i="1"/>
  <c r="E21" i="4" l="1"/>
  <c r="E30" i="4" s="1"/>
  <c r="E33" i="4" s="1"/>
  <c r="E40" i="4"/>
  <c r="E47" i="4"/>
  <c r="E51" i="4" l="1"/>
  <c r="E54" i="4" s="1"/>
  <c r="E39" i="1" l="1"/>
  <c r="E31" i="1"/>
  <c r="E20" i="1"/>
  <c r="E40" i="1" l="1"/>
  <c r="E49" i="6" l="1"/>
  <c r="E41" i="6"/>
  <c r="E22" i="6"/>
  <c r="E31" i="6" s="1"/>
  <c r="E34" i="6" s="1"/>
  <c r="E53" i="6" s="1"/>
  <c r="E56" i="6" s="1"/>
</calcChain>
</file>

<file path=xl/sharedStrings.xml><?xml version="1.0" encoding="utf-8"?>
<sst xmlns="http://schemas.openxmlformats.org/spreadsheetml/2006/main" count="259" uniqueCount="144">
  <si>
    <t>Прим.</t>
  </si>
  <si>
    <t>Активы</t>
  </si>
  <si>
    <t>Денежные средства и их эквиваленты</t>
  </si>
  <si>
    <t>Средства в кредитных организациях</t>
  </si>
  <si>
    <t>Производные финансовые активы</t>
  </si>
  <si>
    <t>Кредиты клиентам</t>
  </si>
  <si>
    <t>Инвестиционные ценные бумаги</t>
  </si>
  <si>
    <t>Инвестиционная недвижимость</t>
  </si>
  <si>
    <t>Основные средства</t>
  </si>
  <si>
    <t>Активы в форме права пользования</t>
  </si>
  <si>
    <t>Нематериальные активы</t>
  </si>
  <si>
    <t>Активы по текущему корпоративному подоходному налогу</t>
  </si>
  <si>
    <t>Прочие активы</t>
  </si>
  <si>
    <t>Итого активы</t>
  </si>
  <si>
    <t xml:space="preserve"> </t>
  </si>
  <si>
    <t>Обязательства</t>
  </si>
  <si>
    <t>Средства кредитных организаций</t>
  </si>
  <si>
    <t>Производные финансовые обязательства</t>
  </si>
  <si>
    <t>Обязательства по договорам аренды</t>
  </si>
  <si>
    <t>Прочие обязательства</t>
  </si>
  <si>
    <t>Итого обязательства</t>
  </si>
  <si>
    <t>Капитал</t>
  </si>
  <si>
    <t>Уставный капитал</t>
  </si>
  <si>
    <t>Резервный капитал</t>
  </si>
  <si>
    <t>Резерв справедливой стоимости</t>
  </si>
  <si>
    <t>Нераспределённая прибыль</t>
  </si>
  <si>
    <t>Итого капитал</t>
  </si>
  <si>
    <t>Итого капитал и обязательства</t>
  </si>
  <si>
    <t>За три месяца,</t>
  </si>
  <si>
    <t>(неаудировано)</t>
  </si>
  <si>
    <t>2022 года</t>
  </si>
  <si>
    <t>Процентная выручка, рассчитанная с использованием эффективной процентной ставки</t>
  </si>
  <si>
    <t>Процентные расходы, рассчитанные с использованием эффективной процентной ставки</t>
  </si>
  <si>
    <t>Выпущенные долговые ценные бумаги</t>
  </si>
  <si>
    <t>Договоры «репо»</t>
  </si>
  <si>
    <t>Чистый процентный доход</t>
  </si>
  <si>
    <t>Расходы по кредитным убыткам</t>
  </si>
  <si>
    <t>Чистый процентный доход после расходов по кредитным убыткам</t>
  </si>
  <si>
    <t>Чистые доходы/(убытки) по операциям с финансовыми инструментами, оцениваемыми по справедливой стоимости через прибыль или убыток</t>
  </si>
  <si>
    <t>Чистые (убытки)/доходы по операциям с иностранной валютой:</t>
  </si>
  <si>
    <t>- переоценка валютных статей</t>
  </si>
  <si>
    <t>- торговые операции</t>
  </si>
  <si>
    <t>Чистый доход в результате первоначального признания финансовых инструментов, оцениваемых по амортизированной стоимости</t>
  </si>
  <si>
    <t>Прочие доходы</t>
  </si>
  <si>
    <t>Расходы на персонал</t>
  </si>
  <si>
    <t>Прочие операционные расходы</t>
  </si>
  <si>
    <t>Прочие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</si>
  <si>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</si>
  <si>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</si>
  <si>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период</t>
  </si>
  <si>
    <t>Прочий совокупный доход</t>
  </si>
  <si>
    <t>Прочий совокупный доход, подлежащий реклассификации в состав прибыли или убытка в последующих периодах</t>
  </si>
  <si>
    <t>Чистое изменение справедливой стоимости долговых инструментов, оцениваемых по справедливой стоимости через прочий совокупный доход</t>
  </si>
  <si>
    <t>Изменение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</si>
  <si>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Чистый прочий совокупный доход, подлежащий реклассификации в состав прибыли или убытка в последующих периодах</t>
  </si>
  <si>
    <t>Прочий совокупный доход за отчетный период, за вычетом налогов</t>
  </si>
  <si>
    <t>Итого совокупный доход за отчетный период</t>
  </si>
  <si>
    <t>Резерв справед-ливой стоимости</t>
  </si>
  <si>
    <t>Резерв пере-оценки</t>
  </si>
  <si>
    <t>Нераспре-</t>
  </si>
  <si>
    <t>делённая прибыль</t>
  </si>
  <si>
    <t>Итого</t>
  </si>
  <si>
    <t>капитал</t>
  </si>
  <si>
    <t>Прочий совокупный доход за период</t>
  </si>
  <si>
    <t>Дивиденды объявленные</t>
  </si>
  <si>
    <t>Денежные потоки от операционной деятельности</t>
  </si>
  <si>
    <t>Проценты, полученные по денежным средствам и их эквивалентам</t>
  </si>
  <si>
    <t xml:space="preserve">Проценты, полученные по кредитам клиентам </t>
  </si>
  <si>
    <t>Проценты, полученные по инвестиционным ценным бумагам</t>
  </si>
  <si>
    <t>Прочие доходы полученные</t>
  </si>
  <si>
    <t>Проценты, уплаченные по средствам кредитных организаций</t>
  </si>
  <si>
    <t>Проценты, уплаченные по договорам «репо»</t>
  </si>
  <si>
    <t>Чистые реализованные убытки по операциям с иностранной валютой</t>
  </si>
  <si>
    <t>Чистые реализованные убытки по производным финансовым инструментам</t>
  </si>
  <si>
    <t>Расходы на персонал уплаченные</t>
  </si>
  <si>
    <t>Прочие операционные расходы уплаченные</t>
  </si>
  <si>
    <t>Налоги, кроме корпоративного подоходного налога и социальных отчислений, уплаченные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</si>
  <si>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</si>
  <si>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в операционных активах</t>
  </si>
  <si>
    <t xml:space="preserve">Средства в кредитных организациях </t>
  </si>
  <si>
    <t>Чистое уменьшение в операционных обязательствах</t>
  </si>
  <si>
    <t>Чистые денежные потоки от операционной деятельности до корпоративного подоходного налога</t>
  </si>
  <si>
    <t>Корпоративный подоходный налог уплаченный</t>
  </si>
  <si>
    <t>Чистое поступление/(расходование) денежных средств от/(в)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</si>
  <si>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</si>
  <si>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</si>
  <si>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</si>
  <si>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инвестиционных ценных бумаг</t>
  </si>
  <si>
    <t xml:space="preserve">Поступления от продажи основных средств </t>
  </si>
  <si>
    <t>Чистое расходование денежных средств в инвестиционной деятельности</t>
  </si>
  <si>
    <t>Денежные потоки от финансовой деятельности</t>
  </si>
  <si>
    <t>Поступление средств от кредитных организаций</t>
  </si>
  <si>
    <t>Погашение средств кредитных организаций</t>
  </si>
  <si>
    <t>Дивиденды выплаченные</t>
  </si>
  <si>
    <t>Погашение обязательств по договорам аренды</t>
  </si>
  <si>
    <t>Чистое (расходование)/поступление денежных средств (в)/от финансовой деятельности</t>
  </si>
  <si>
    <t>Влияние ожидаемых кредитных убытков на денежные средства и их эквиваленты</t>
  </si>
  <si>
    <t>Влияние изменений обменных курсов на денежные средства и их эквиваленты</t>
  </si>
  <si>
    <t>Чистое (уменьшение)/увеличение денежных средств и их эквивалентов</t>
  </si>
  <si>
    <t>Денежные средства и их эквиваленты, на 1 января</t>
  </si>
  <si>
    <t>Товарищество с ограниченной ответственностью «Микрофинансовая организация «KMF (КМФ)»</t>
  </si>
  <si>
    <t>ПРОМЕЖУТОЧНЫЙ СОКРАЩЁННЫЙ ОТЧЁТ О ФИНАНСОВОМ ПОЛОЖЕНИИ</t>
  </si>
  <si>
    <r>
      <t>(В тысячах тенге</t>
    </r>
    <r>
      <rPr>
        <i/>
        <sz val="12"/>
        <color rgb="FF000000"/>
        <rFont val="Garamond"/>
        <family val="1"/>
        <charset val="204"/>
      </rPr>
      <t>)</t>
    </r>
  </si>
  <si>
    <t xml:space="preserve">ПРОМЕЖУТОЧНЫЙ СОКРАЩЁННЫЙ ОТЧЁТ О СОВОКУПНОМ ДОХОДЕ </t>
  </si>
  <si>
    <t xml:space="preserve">ПРОМЕЖУТОЧНЫЙ СОКРАЩЁННЫЙ ОТЧЁТ ОБ ИЗМЕНЕНИЯХ В КАПИТАЛЕ </t>
  </si>
  <si>
    <t>ПРОМЕЖУТОЧНЫЙ СОКРАЩЁННЫЙ ОТЧЁТ О ДВИЖЕНИИ ДЕНЕЖНЫХ СРЕДСТВ</t>
  </si>
  <si>
    <t>-</t>
  </si>
  <si>
    <t>Резерв переоценки инвестиционной недвижимости</t>
  </si>
  <si>
    <t>завершившихся 31 марта</t>
  </si>
  <si>
    <t>2023 года</t>
  </si>
  <si>
    <t>за три месяца, завершившихся 31 марта 2023 года</t>
  </si>
  <si>
    <t>Проценты, уплаченные по выпущенным долговым ценным бумагам</t>
  </si>
  <si>
    <t>Денежные средства и их эквиваленты, на 31 марта</t>
  </si>
  <si>
    <t>Обязательства по текущему корпоративному подоходному налогу</t>
  </si>
  <si>
    <t>Обязательства по отложенному корпоративному подоходному налогу</t>
  </si>
  <si>
    <t>Дивиденды к выплате</t>
  </si>
  <si>
    <t>Расформирование резервного капитала</t>
  </si>
  <si>
    <t>Увеличение уставного капитала за счет капитализации дивидендов</t>
  </si>
  <si>
    <t>Изменение резерва переоценки инвестиционной недвижимости</t>
  </si>
  <si>
    <t>Вклад в уставный капитал</t>
  </si>
  <si>
    <t>Кредиторская задолженность по договорам «РЕПО»</t>
  </si>
  <si>
    <t>2024 года</t>
  </si>
  <si>
    <t>31 декабря 2023 года</t>
  </si>
  <si>
    <t>(аудировано)</t>
  </si>
  <si>
    <t>На 1 января 2023 года</t>
  </si>
  <si>
    <t>Перевод резервного капитала в нераспределённую прибыль</t>
  </si>
  <si>
    <t>Перевод резерва переоценки инвестиционной недвижимости в нераспреде-лённую прибыль</t>
  </si>
  <si>
    <t>На 31 декабря 2023 года</t>
  </si>
  <si>
    <t>Итого совокупный доход за период</t>
  </si>
  <si>
    <t>Заместитель Председателя Правления</t>
  </si>
  <si>
    <t>Югай О.В.</t>
  </si>
  <si>
    <t>Главный бухгалтер</t>
  </si>
  <si>
    <t>Черных Е.Ю.</t>
  </si>
  <si>
    <t>завершившихся 30 июня</t>
  </si>
  <si>
    <t>на 30 июня 2024 года</t>
  </si>
  <si>
    <t>30 июня 2024 года</t>
  </si>
  <si>
    <t>завершившихся 30 июня
(неаудировано)</t>
  </si>
  <si>
    <t>Денежные средства и их эквиваленты, на 30 июня</t>
  </si>
  <si>
    <t>На 30 июня 2024 года</t>
  </si>
  <si>
    <t>За шесть месяцев,</t>
  </si>
  <si>
    <t>за шесть месяцев, завершившихся 30 июня 2024 года</t>
  </si>
  <si>
    <t>Доходы по операциям «обратное РЕПО»</t>
  </si>
  <si>
    <t>Чистые прибыли в результате прекращения признания финансовых активов, оцениваемых по справедливой стоимости через прочий совокупный доход</t>
  </si>
  <si>
    <t>Акционерное общество «Микрофинансовая организация «KMF (КМФ)»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</si>
</sst>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(* #,##0_);_(* \(#,##0\);_(* &quot;-&quot;??_);_(@_)"/>
    <numFmt numFmtId="165" formatCode="_(* #,##0.00_);_(* \(#,##0.00\);_(* &quot;-&quot;??_);_(@_)"/>
    <numFmt numFmtId="166" formatCode="_(* #.##0.00_);_(* \(#.##0.00\);_(* &quot;-&quot;??_);_(@_)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b/>
      <sz val="10"/>
      <color rgb="FF008000"/>
      <name val="Garamond"/>
      <family val="1"/>
      <charset val="204"/>
    </font>
    <font>
      <i/>
      <sz val="10"/>
      <color theme="1"/>
      <name val="Garamond"/>
      <family val="1"/>
      <charset val="204"/>
    </font>
    <font>
      <b/>
      <sz val="12"/>
      <color theme="1"/>
      <name val="Garamond"/>
      <family val="1"/>
      <charset val="204"/>
    </font>
    <font>
      <i/>
      <sz val="12"/>
      <color theme="1"/>
      <name val="Garamond"/>
      <family val="1"/>
      <charset val="204"/>
    </font>
    <font>
      <i/>
      <sz val="12"/>
      <color rgb="FF000000"/>
      <name val="Garamond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Garamond"/>
      <family val="1"/>
      <charset val="204"/>
    </font>
    <font>
      <b/>
      <i/>
      <sz val="10"/>
      <name val="Garamond"/>
      <family val="1"/>
      <charset val="204"/>
    </font>
    <font>
      <b/>
      <sz val="10"/>
      <name val="Garamond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Garamond"/>
      <family val="1"/>
      <charset val="204"/>
    </font>
    <font>
      <sz val="10"/>
      <color rgb="FFC00000"/>
      <name val="Garamond"/>
      <family val="1"/>
      <charset val="204"/>
    </font>
    <font>
      <sz val="10"/>
      <color rgb="FFFF0000"/>
      <name val="Garamond"/>
      <family val="1"/>
      <charset val="204"/>
    </font>
    <font>
      <b/>
      <sz val="8"/>
      <color theme="1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ACC8BD"/>
      </left>
      <right style="medium">
        <color rgb="FFACC8BD"/>
      </right>
      <top style="medium">
        <color rgb="FFACC8BD"/>
      </top>
      <bottom style="medium">
        <color rgb="FFACC8BD"/>
      </bottom>
      <diagonal/>
    </border>
  </borders>
  <cellStyleXfs count="3">
    <xf numFmtId="0" fontId="0" fillId="0" borderId="0"/>
    <xf numFmtId="166" fontId="14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15" fillId="0" borderId="0" xfId="0" applyNumberFormat="1" applyFont="1" applyFill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5" fillId="0" borderId="0" xfId="0" applyNumberFormat="1" applyFont="1" applyFill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vertical="center"/>
    </xf>
    <xf numFmtId="164" fontId="2" fillId="0" borderId="0" xfId="1" applyNumberFormat="1" applyFont="1" applyBorder="1" applyAlignment="1"/>
    <xf numFmtId="164" fontId="0" fillId="0" borderId="0" xfId="0" applyNumberFormat="1"/>
    <xf numFmtId="0" fontId="13" fillId="0" borderId="0" xfId="0" applyFont="1"/>
    <xf numFmtId="164" fontId="5" fillId="0" borderId="0" xfId="1" applyNumberFormat="1" applyFont="1" applyFill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164" fontId="15" fillId="0" borderId="0" xfId="1" applyNumberFormat="1" applyFont="1" applyFill="1" applyAlignment="1">
      <alignment vertical="center"/>
    </xf>
    <xf numFmtId="164" fontId="15" fillId="0" borderId="1" xfId="1" applyNumberFormat="1" applyFont="1" applyFill="1" applyBorder="1" applyAlignment="1">
      <alignment vertical="center"/>
    </xf>
    <xf numFmtId="164" fontId="17" fillId="0" borderId="0" xfId="1" applyNumberFormat="1" applyFont="1" applyFill="1" applyAlignment="1">
      <alignment vertical="center"/>
    </xf>
    <xf numFmtId="0" fontId="17" fillId="0" borderId="0" xfId="0" applyFont="1" applyAlignment="1">
      <alignment horizontal="right" vertical="center" wrapText="1"/>
    </xf>
    <xf numFmtId="164" fontId="17" fillId="0" borderId="1" xfId="0" applyNumberFormat="1" applyFont="1" applyBorder="1" applyAlignment="1">
      <alignment horizontal="right" vertical="center" wrapText="1"/>
    </xf>
    <xf numFmtId="164" fontId="17" fillId="0" borderId="2" xfId="1" applyNumberFormat="1" applyFont="1" applyFill="1" applyBorder="1" applyAlignment="1">
      <alignment vertical="center"/>
    </xf>
    <xf numFmtId="0" fontId="18" fillId="0" borderId="0" xfId="0" applyFont="1" applyAlignment="1">
      <alignment horizontal="right" vertical="center" wrapText="1"/>
    </xf>
    <xf numFmtId="164" fontId="15" fillId="0" borderId="0" xfId="1" applyNumberFormat="1" applyFont="1" applyFill="1" applyBorder="1" applyAlignment="1">
      <alignment vertical="center"/>
    </xf>
    <xf numFmtId="164" fontId="17" fillId="0" borderId="1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4" fontId="15" fillId="0" borderId="0" xfId="0" applyNumberFormat="1" applyFont="1" applyAlignment="1">
      <alignment vertical="center"/>
    </xf>
    <xf numFmtId="164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164" fontId="15" fillId="0" borderId="1" xfId="0" applyNumberFormat="1" applyFont="1" applyBorder="1" applyAlignment="1">
      <alignment vertical="center"/>
    </xf>
    <xf numFmtId="164" fontId="17" fillId="0" borderId="0" xfId="1" applyNumberFormat="1" applyFont="1" applyBorder="1" applyAlignment="1"/>
    <xf numFmtId="164" fontId="17" fillId="0" borderId="1" xfId="0" applyNumberFormat="1" applyFont="1" applyBorder="1" applyAlignment="1">
      <alignment vertical="center"/>
    </xf>
    <xf numFmtId="0" fontId="19" fillId="0" borderId="0" xfId="0" applyFont="1"/>
    <xf numFmtId="164" fontId="17" fillId="0" borderId="2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17" fillId="0" borderId="3" xfId="0" applyNumberFormat="1" applyFont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/>
    <xf numFmtId="164" fontId="17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3" fontId="20" fillId="0" borderId="0" xfId="0" applyNumberFormat="1" applyFont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164" fontId="21" fillId="0" borderId="0" xfId="1" applyNumberFormat="1" applyFont="1" applyFill="1" applyAlignment="1">
      <alignment vertical="center"/>
    </xf>
    <xf numFmtId="164" fontId="22" fillId="0" borderId="1" xfId="1" applyNumberFormat="1" applyFont="1" applyFill="1" applyBorder="1" applyAlignment="1">
      <alignment vertical="center"/>
    </xf>
    <xf numFmtId="4" fontId="0" fillId="0" borderId="0" xfId="0" applyNumberFormat="1"/>
    <xf numFmtId="0" fontId="2" fillId="0" borderId="0" xfId="0" applyFont="1" applyAlignment="1">
      <alignment vertical="center"/>
    </xf>
    <xf numFmtId="0" fontId="23" fillId="0" borderId="4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Comma 3" xfId="1" xr:uid="{00000000-0005-0000-0000-000000000000}"/>
    <cellStyle name="Обычный" xfId="0" builtinId="0"/>
    <cellStyle name="Финансовый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5"/>
  <sheetViews>
    <sheetView tabSelected="1" zoomScale="85" zoomScaleNormal="85" workbookViewId="0">
      <selection activeCell="D29" sqref="D29"/>
    </sheetView>
  </sheetViews>
  <sheetFormatPr defaultRowHeight="14.4" x14ac:dyDescent="0.3"/>
  <cols>
    <col min="2" max="2" width="56.33203125" bestFit="1" customWidth="1"/>
    <col min="4" max="5" width="22.33203125" customWidth="1"/>
    <col min="6" max="6" width="12.33203125" bestFit="1" customWidth="1"/>
    <col min="7" max="7" width="9" customWidth="1"/>
    <col min="20" max="20" width="11" bestFit="1" customWidth="1"/>
  </cols>
  <sheetData>
    <row r="1" spans="2:7" ht="15.6" x14ac:dyDescent="0.3">
      <c r="B1" s="18" t="s">
        <v>143</v>
      </c>
    </row>
    <row r="2" spans="2:7" ht="31.2" x14ac:dyDescent="0.3">
      <c r="B2" s="19" t="s">
        <v>101</v>
      </c>
    </row>
    <row r="3" spans="2:7" ht="15.6" x14ac:dyDescent="0.3">
      <c r="B3" s="19" t="s">
        <v>134</v>
      </c>
    </row>
    <row r="4" spans="2:7" ht="15.6" x14ac:dyDescent="0.3">
      <c r="B4" s="20" t="s">
        <v>102</v>
      </c>
    </row>
    <row r="6" spans="2:7" x14ac:dyDescent="0.3">
      <c r="B6" s="92"/>
      <c r="C6" s="93" t="s">
        <v>0</v>
      </c>
      <c r="D6" s="10" t="s">
        <v>135</v>
      </c>
      <c r="E6" s="10" t="s">
        <v>122</v>
      </c>
    </row>
    <row r="7" spans="2:7" ht="15" thickBot="1" x14ac:dyDescent="0.35">
      <c r="B7" s="92"/>
      <c r="C7" s="94"/>
      <c r="D7" s="11" t="s">
        <v>29</v>
      </c>
      <c r="E7" s="11" t="s">
        <v>123</v>
      </c>
    </row>
    <row r="8" spans="2:7" x14ac:dyDescent="0.3">
      <c r="B8" s="73" t="s">
        <v>1</v>
      </c>
      <c r="C8" s="6"/>
      <c r="D8" s="7"/>
      <c r="E8" s="8"/>
    </row>
    <row r="9" spans="2:7" x14ac:dyDescent="0.3">
      <c r="B9" s="8" t="s">
        <v>2</v>
      </c>
      <c r="C9" s="6">
        <v>5</v>
      </c>
      <c r="D9" s="22">
        <v>11362189</v>
      </c>
      <c r="E9" s="21">
        <v>9700278</v>
      </c>
      <c r="F9" s="31"/>
      <c r="G9" s="31"/>
    </row>
    <row r="10" spans="2:7" x14ac:dyDescent="0.3">
      <c r="B10" s="8" t="s">
        <v>3</v>
      </c>
      <c r="C10" s="6"/>
      <c r="D10" s="22">
        <v>24101</v>
      </c>
      <c r="E10" s="21">
        <v>24188</v>
      </c>
      <c r="F10" s="31"/>
    </row>
    <row r="11" spans="2:7" x14ac:dyDescent="0.3">
      <c r="B11" s="77" t="s">
        <v>4</v>
      </c>
      <c r="C11" s="6">
        <v>6</v>
      </c>
      <c r="D11" s="22">
        <v>477276</v>
      </c>
      <c r="E11" s="21">
        <v>39782</v>
      </c>
      <c r="F11" s="31"/>
    </row>
    <row r="12" spans="2:7" x14ac:dyDescent="0.3">
      <c r="B12" s="77" t="s">
        <v>5</v>
      </c>
      <c r="C12" s="6">
        <v>7</v>
      </c>
      <c r="D12" s="22">
        <v>253868782</v>
      </c>
      <c r="E12" s="21">
        <v>237942687</v>
      </c>
      <c r="F12" s="31"/>
    </row>
    <row r="13" spans="2:7" x14ac:dyDescent="0.3">
      <c r="B13" s="77" t="s">
        <v>6</v>
      </c>
      <c r="C13" s="6">
        <v>8</v>
      </c>
      <c r="D13" s="22">
        <v>29996231</v>
      </c>
      <c r="E13" s="78">
        <v>24478576</v>
      </c>
      <c r="F13" s="31"/>
    </row>
    <row r="14" spans="2:7" x14ac:dyDescent="0.3">
      <c r="B14" s="77" t="s">
        <v>7</v>
      </c>
      <c r="C14" s="6">
        <v>9</v>
      </c>
      <c r="D14" s="22"/>
      <c r="E14" s="21">
        <v>66958</v>
      </c>
      <c r="F14" s="31"/>
    </row>
    <row r="15" spans="2:7" x14ac:dyDescent="0.3">
      <c r="B15" s="77" t="s">
        <v>8</v>
      </c>
      <c r="C15" s="6">
        <v>10</v>
      </c>
      <c r="D15" s="22">
        <v>11078877</v>
      </c>
      <c r="E15" s="21">
        <v>10891077</v>
      </c>
      <c r="F15" s="31"/>
    </row>
    <row r="16" spans="2:7" x14ac:dyDescent="0.3">
      <c r="B16" s="77" t="s">
        <v>9</v>
      </c>
      <c r="C16" s="6">
        <v>11</v>
      </c>
      <c r="D16" s="22">
        <v>1006840</v>
      </c>
      <c r="E16" s="21">
        <v>931504</v>
      </c>
      <c r="F16" s="31"/>
    </row>
    <row r="17" spans="2:20" x14ac:dyDescent="0.3">
      <c r="B17" s="8" t="s">
        <v>10</v>
      </c>
      <c r="C17" s="6">
        <v>12</v>
      </c>
      <c r="D17" s="22">
        <v>2587167</v>
      </c>
      <c r="E17" s="21">
        <v>2224050</v>
      </c>
      <c r="F17" s="31"/>
    </row>
    <row r="18" spans="2:20" x14ac:dyDescent="0.3">
      <c r="B18" s="8" t="s">
        <v>11</v>
      </c>
      <c r="C18" s="6">
        <v>17</v>
      </c>
      <c r="D18" s="22">
        <v>806623</v>
      </c>
      <c r="E18" s="21">
        <v>394810</v>
      </c>
      <c r="F18" s="31"/>
    </row>
    <row r="19" spans="2:20" ht="15" thickBot="1" x14ac:dyDescent="0.35">
      <c r="B19" s="8" t="s">
        <v>12</v>
      </c>
      <c r="C19" s="6">
        <v>13</v>
      </c>
      <c r="D19" s="25">
        <v>1897885</v>
      </c>
      <c r="E19" s="29">
        <v>1653049</v>
      </c>
      <c r="F19" s="31"/>
    </row>
    <row r="20" spans="2:20" ht="15" thickBot="1" x14ac:dyDescent="0.35">
      <c r="B20" s="73" t="s">
        <v>13</v>
      </c>
      <c r="C20" s="9"/>
      <c r="D20" s="25">
        <f>SUM(D9:D19)</f>
        <v>313105971</v>
      </c>
      <c r="E20" s="29">
        <f>SUM(E9:E19)</f>
        <v>288346959</v>
      </c>
      <c r="F20" s="31"/>
    </row>
    <row r="21" spans="2:20" x14ac:dyDescent="0.3">
      <c r="B21" s="73" t="s">
        <v>14</v>
      </c>
      <c r="C21" s="9"/>
      <c r="D21" s="88"/>
      <c r="E21" s="8"/>
      <c r="F21" s="31"/>
    </row>
    <row r="22" spans="2:20" x14ac:dyDescent="0.3">
      <c r="B22" s="73" t="s">
        <v>15</v>
      </c>
      <c r="C22" s="6"/>
      <c r="D22" s="88"/>
      <c r="E22" s="8"/>
      <c r="F22" s="31"/>
    </row>
    <row r="23" spans="2:20" x14ac:dyDescent="0.3">
      <c r="B23" s="8" t="s">
        <v>16</v>
      </c>
      <c r="C23" s="6">
        <v>14</v>
      </c>
      <c r="D23" s="22">
        <v>212766199</v>
      </c>
      <c r="E23" s="21">
        <v>190006304</v>
      </c>
      <c r="F23" s="31"/>
    </row>
    <row r="24" spans="2:20" x14ac:dyDescent="0.3">
      <c r="B24" s="8" t="s">
        <v>120</v>
      </c>
      <c r="C24" s="6">
        <v>15</v>
      </c>
      <c r="D24" s="22">
        <v>14626235</v>
      </c>
      <c r="E24" s="21">
        <v>16561713</v>
      </c>
      <c r="F24" s="31"/>
    </row>
    <row r="25" spans="2:20" x14ac:dyDescent="0.3">
      <c r="B25" s="8" t="s">
        <v>17</v>
      </c>
      <c r="C25" s="6">
        <v>6</v>
      </c>
      <c r="D25" s="22">
        <v>0</v>
      </c>
      <c r="E25" s="21">
        <v>230893</v>
      </c>
      <c r="F25" s="31"/>
    </row>
    <row r="26" spans="2:20" x14ac:dyDescent="0.3">
      <c r="B26" s="8" t="s">
        <v>18</v>
      </c>
      <c r="C26" s="6">
        <v>11</v>
      </c>
      <c r="D26" s="22">
        <v>1103730</v>
      </c>
      <c r="E26" s="21">
        <v>1013981</v>
      </c>
      <c r="F26" s="31"/>
    </row>
    <row r="27" spans="2:20" x14ac:dyDescent="0.3">
      <c r="B27" s="8" t="s">
        <v>33</v>
      </c>
      <c r="C27" s="6">
        <v>16</v>
      </c>
      <c r="D27" s="22">
        <v>20291884</v>
      </c>
      <c r="E27" s="21">
        <v>22250286</v>
      </c>
      <c r="F27" s="31"/>
    </row>
    <row r="28" spans="2:20" x14ac:dyDescent="0.3">
      <c r="B28" s="8" t="s">
        <v>113</v>
      </c>
      <c r="C28" s="6"/>
      <c r="E28" s="21">
        <v>0</v>
      </c>
      <c r="F28" s="31"/>
      <c r="T28" s="87"/>
    </row>
    <row r="29" spans="2:20" x14ac:dyDescent="0.3">
      <c r="B29" s="8" t="s">
        <v>114</v>
      </c>
      <c r="C29" s="6">
        <v>17</v>
      </c>
      <c r="D29" s="22">
        <v>82378</v>
      </c>
      <c r="E29" s="21">
        <v>46278</v>
      </c>
      <c r="F29" s="31"/>
      <c r="T29" s="87"/>
    </row>
    <row r="30" spans="2:20" ht="15" thickBot="1" x14ac:dyDescent="0.35">
      <c r="B30" s="8" t="s">
        <v>19</v>
      </c>
      <c r="C30" s="6">
        <v>13</v>
      </c>
      <c r="D30" s="25">
        <v>5946202</v>
      </c>
      <c r="E30" s="29">
        <v>5997212</v>
      </c>
      <c r="F30" s="31"/>
    </row>
    <row r="31" spans="2:20" ht="15" thickBot="1" x14ac:dyDescent="0.35">
      <c r="B31" s="73" t="s">
        <v>20</v>
      </c>
      <c r="C31" s="6"/>
      <c r="D31" s="25">
        <f>SUM(D23:D30)</f>
        <v>254816628</v>
      </c>
      <c r="E31" s="29">
        <f>SUM(E23:E30)</f>
        <v>236106667</v>
      </c>
      <c r="F31" s="31"/>
      <c r="G31" s="31"/>
    </row>
    <row r="32" spans="2:20" x14ac:dyDescent="0.3">
      <c r="B32" s="73" t="s">
        <v>14</v>
      </c>
      <c r="C32" s="6"/>
      <c r="D32" s="88"/>
      <c r="E32" s="8"/>
      <c r="F32" s="31"/>
    </row>
    <row r="33" spans="2:6" x14ac:dyDescent="0.3">
      <c r="B33" s="73" t="s">
        <v>21</v>
      </c>
      <c r="C33" s="6"/>
      <c r="D33" s="88"/>
      <c r="E33" s="8"/>
      <c r="F33" s="31"/>
    </row>
    <row r="34" spans="2:6" x14ac:dyDescent="0.3">
      <c r="B34" s="8" t="s">
        <v>22</v>
      </c>
      <c r="C34" s="6">
        <v>18</v>
      </c>
      <c r="D34" s="22">
        <v>50008939</v>
      </c>
      <c r="E34" s="21">
        <v>50008939</v>
      </c>
      <c r="F34" s="31"/>
    </row>
    <row r="35" spans="2:6" x14ac:dyDescent="0.3">
      <c r="B35" s="8" t="s">
        <v>23</v>
      </c>
      <c r="C35" s="6">
        <v>18</v>
      </c>
      <c r="D35" s="22"/>
      <c r="E35" s="21"/>
      <c r="F35" s="31"/>
    </row>
    <row r="36" spans="2:6" x14ac:dyDescent="0.3">
      <c r="B36" s="8" t="s">
        <v>24</v>
      </c>
      <c r="C36" s="6"/>
      <c r="D36" s="22">
        <v>-205212</v>
      </c>
      <c r="E36" s="21">
        <v>-237441</v>
      </c>
      <c r="F36" s="31"/>
    </row>
    <row r="37" spans="2:6" x14ac:dyDescent="0.3">
      <c r="B37" s="8" t="s">
        <v>107</v>
      </c>
      <c r="C37" s="6"/>
      <c r="D37" s="22"/>
      <c r="E37" s="21"/>
      <c r="F37" s="31"/>
    </row>
    <row r="38" spans="2:6" x14ac:dyDescent="0.3">
      <c r="B38" s="8" t="s">
        <v>25</v>
      </c>
      <c r="C38" s="6"/>
      <c r="D38" s="22">
        <v>8485616</v>
      </c>
      <c r="E38" s="21">
        <v>2468794</v>
      </c>
      <c r="F38" s="31"/>
    </row>
    <row r="39" spans="2:6" ht="15" thickBot="1" x14ac:dyDescent="0.35">
      <c r="B39" s="73" t="s">
        <v>26</v>
      </c>
      <c r="C39" s="6"/>
      <c r="D39" s="25">
        <f>SUM(D34:D38)</f>
        <v>58289343</v>
      </c>
      <c r="E39" s="29">
        <f>SUM(E34:E38)</f>
        <v>52240292</v>
      </c>
      <c r="F39" s="31"/>
    </row>
    <row r="40" spans="2:6" ht="15" thickBot="1" x14ac:dyDescent="0.35">
      <c r="B40" s="73" t="s">
        <v>27</v>
      </c>
      <c r="C40" s="6"/>
      <c r="D40" s="25">
        <f>D31+D39</f>
        <v>313105971</v>
      </c>
      <c r="E40" s="29">
        <f>E31+E39</f>
        <v>288346959</v>
      </c>
    </row>
    <row r="43" spans="2:6" x14ac:dyDescent="0.3">
      <c r="B43" t="s">
        <v>129</v>
      </c>
      <c r="D43" t="s">
        <v>130</v>
      </c>
    </row>
    <row r="45" spans="2:6" x14ac:dyDescent="0.3">
      <c r="B45" t="s">
        <v>131</v>
      </c>
      <c r="D45" t="s">
        <v>132</v>
      </c>
      <c r="E45" s="31"/>
    </row>
  </sheetData>
  <mergeCells count="2"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56"/>
  <sheetViews>
    <sheetView zoomScaleNormal="100" workbookViewId="0">
      <selection activeCell="E56" sqref="E56"/>
    </sheetView>
  </sheetViews>
  <sheetFormatPr defaultRowHeight="14.4" outlineLevelCol="1" x14ac:dyDescent="0.3"/>
  <cols>
    <col min="1" max="1" width="7.6640625" customWidth="1"/>
    <col min="2" max="2" width="64.109375" customWidth="1"/>
    <col min="3" max="3" width="7.6640625" customWidth="1"/>
    <col min="4" max="4" width="21.6640625" customWidth="1" outlineLevel="1"/>
    <col min="5" max="5" width="21.6640625" style="63" customWidth="1" outlineLevel="1"/>
    <col min="6" max="6" width="20.33203125" customWidth="1"/>
    <col min="7" max="7" width="20.33203125" style="63" customWidth="1"/>
    <col min="8" max="8" width="10.44140625" bestFit="1" customWidth="1"/>
    <col min="9" max="9" width="12" bestFit="1" customWidth="1"/>
  </cols>
  <sheetData>
    <row r="1" spans="2:7" ht="15.6" x14ac:dyDescent="0.3">
      <c r="B1" s="18" t="s">
        <v>143</v>
      </c>
    </row>
    <row r="2" spans="2:7" ht="15.6" x14ac:dyDescent="0.3">
      <c r="B2" s="18" t="s">
        <v>103</v>
      </c>
    </row>
    <row r="3" spans="2:7" ht="15.6" x14ac:dyDescent="0.3">
      <c r="B3" s="18" t="s">
        <v>140</v>
      </c>
    </row>
    <row r="4" spans="2:7" ht="15.6" x14ac:dyDescent="0.3">
      <c r="B4" s="20" t="s">
        <v>102</v>
      </c>
    </row>
    <row r="5" spans="2:7" ht="14.4" customHeight="1" x14ac:dyDescent="0.3">
      <c r="B5" s="96"/>
      <c r="C5" s="95"/>
      <c r="D5" s="95" t="s">
        <v>28</v>
      </c>
      <c r="E5" s="95"/>
      <c r="F5" s="95" t="s">
        <v>139</v>
      </c>
      <c r="G5" s="95"/>
    </row>
    <row r="6" spans="2:7" ht="24" customHeight="1" x14ac:dyDescent="0.3">
      <c r="B6" s="96"/>
      <c r="C6" s="95"/>
      <c r="D6" s="95" t="s">
        <v>133</v>
      </c>
      <c r="E6" s="95"/>
      <c r="F6" s="95" t="s">
        <v>133</v>
      </c>
      <c r="G6" s="95"/>
    </row>
    <row r="7" spans="2:7" x14ac:dyDescent="0.3">
      <c r="B7" s="96"/>
      <c r="C7" s="95"/>
      <c r="D7" s="95" t="s">
        <v>29</v>
      </c>
      <c r="E7" s="95"/>
      <c r="F7" s="95" t="s">
        <v>29</v>
      </c>
      <c r="G7" s="95"/>
    </row>
    <row r="8" spans="2:7" x14ac:dyDescent="0.3">
      <c r="B8" s="52"/>
      <c r="C8" s="53" t="s">
        <v>0</v>
      </c>
      <c r="D8" s="55" t="s">
        <v>121</v>
      </c>
      <c r="E8" s="74" t="s">
        <v>109</v>
      </c>
      <c r="F8" s="90" t="s">
        <v>121</v>
      </c>
      <c r="G8" s="90" t="s">
        <v>109</v>
      </c>
    </row>
    <row r="9" spans="2:7" ht="26.4" x14ac:dyDescent="0.3">
      <c r="B9" s="52" t="s">
        <v>31</v>
      </c>
      <c r="C9" s="2"/>
      <c r="D9" s="52"/>
      <c r="E9" s="40"/>
      <c r="F9" s="91"/>
      <c r="G9" s="40"/>
    </row>
    <row r="10" spans="2:7" x14ac:dyDescent="0.3">
      <c r="B10" s="3" t="s">
        <v>2</v>
      </c>
      <c r="C10" s="2"/>
      <c r="D10" s="21">
        <v>207578</v>
      </c>
      <c r="E10" s="57">
        <v>488545</v>
      </c>
      <c r="F10" s="21">
        <v>357303</v>
      </c>
      <c r="G10" s="57">
        <v>650125</v>
      </c>
    </row>
    <row r="11" spans="2:7" x14ac:dyDescent="0.3">
      <c r="B11" s="3" t="s">
        <v>5</v>
      </c>
      <c r="C11" s="2"/>
      <c r="D11" s="21">
        <v>24019845</v>
      </c>
      <c r="E11" s="57">
        <v>20577455</v>
      </c>
      <c r="F11" s="21">
        <v>46899914</v>
      </c>
      <c r="G11" s="57">
        <v>39964347</v>
      </c>
    </row>
    <row r="12" spans="2:7" x14ac:dyDescent="0.3">
      <c r="B12" s="3" t="s">
        <v>6</v>
      </c>
      <c r="C12" s="2"/>
      <c r="D12" s="21">
        <v>337521</v>
      </c>
      <c r="E12" s="57">
        <v>146896</v>
      </c>
      <c r="F12" s="21">
        <v>646270</v>
      </c>
      <c r="G12" s="57">
        <v>320484</v>
      </c>
    </row>
    <row r="13" spans="2:7" x14ac:dyDescent="0.3">
      <c r="B13" s="3" t="s">
        <v>141</v>
      </c>
      <c r="C13" s="2"/>
      <c r="D13" s="21">
        <v>108757</v>
      </c>
      <c r="E13" s="57"/>
      <c r="F13" s="21">
        <v>143814</v>
      </c>
      <c r="G13" s="57"/>
    </row>
    <row r="14" spans="2:7" x14ac:dyDescent="0.3">
      <c r="B14" s="3"/>
      <c r="C14" s="2"/>
      <c r="D14" s="22">
        <v>24673701</v>
      </c>
      <c r="E14" s="58">
        <v>21212896</v>
      </c>
      <c r="F14" s="22">
        <v>48047301</v>
      </c>
      <c r="G14" s="58">
        <v>40934956</v>
      </c>
    </row>
    <row r="15" spans="2:7" ht="26.4" x14ac:dyDescent="0.3">
      <c r="B15" s="52" t="s">
        <v>32</v>
      </c>
      <c r="C15" s="2"/>
      <c r="D15" s="22">
        <v>0</v>
      </c>
      <c r="E15" s="58"/>
      <c r="F15" s="22"/>
      <c r="G15" s="58"/>
    </row>
    <row r="16" spans="2:7" x14ac:dyDescent="0.3">
      <c r="B16" s="3" t="s">
        <v>16</v>
      </c>
      <c r="C16" s="2"/>
      <c r="D16" s="21">
        <v>-8091771</v>
      </c>
      <c r="E16" s="57">
        <v>-5884001</v>
      </c>
      <c r="F16" s="21">
        <v>-15116753</v>
      </c>
      <c r="G16" s="57">
        <v>-10956096</v>
      </c>
    </row>
    <row r="17" spans="2:7" x14ac:dyDescent="0.3">
      <c r="B17" s="3" t="s">
        <v>33</v>
      </c>
      <c r="C17" s="2"/>
      <c r="D17" s="21">
        <v>-1111286</v>
      </c>
      <c r="E17" s="57">
        <v>-636937</v>
      </c>
      <c r="F17" s="21">
        <v>-2139373</v>
      </c>
      <c r="G17" s="57">
        <v>-967176</v>
      </c>
    </row>
    <row r="18" spans="2:7" x14ac:dyDescent="0.3">
      <c r="B18" s="3" t="s">
        <v>34</v>
      </c>
      <c r="C18" s="2"/>
      <c r="D18" s="21">
        <v>-760009</v>
      </c>
      <c r="E18" s="57">
        <v>-104657</v>
      </c>
      <c r="F18" s="21">
        <v>-1485684</v>
      </c>
      <c r="G18" s="57">
        <v>-155058</v>
      </c>
    </row>
    <row r="19" spans="2:7" x14ac:dyDescent="0.3">
      <c r="B19" s="3"/>
      <c r="C19" s="2"/>
      <c r="D19" s="22">
        <v>-9963066</v>
      </c>
      <c r="E19" s="58">
        <v>-6625595</v>
      </c>
      <c r="F19" s="22">
        <v>-18741810</v>
      </c>
      <c r="G19" s="58">
        <v>-12078330</v>
      </c>
    </row>
    <row r="20" spans="2:7" x14ac:dyDescent="0.3">
      <c r="B20" s="3"/>
      <c r="C20" s="2"/>
      <c r="D20" s="23">
        <v>0</v>
      </c>
      <c r="E20" s="59"/>
      <c r="F20" s="23"/>
      <c r="G20" s="59"/>
    </row>
    <row r="21" spans="2:7" x14ac:dyDescent="0.3">
      <c r="B21" s="3" t="s">
        <v>18</v>
      </c>
      <c r="C21" s="2"/>
      <c r="D21" s="21">
        <v>-50003</v>
      </c>
      <c r="E21" s="57">
        <v>-31674</v>
      </c>
      <c r="F21" s="21">
        <v>-99450</v>
      </c>
      <c r="G21" s="57">
        <v>-72257</v>
      </c>
    </row>
    <row r="22" spans="2:7" ht="15" thickBot="1" x14ac:dyDescent="0.35">
      <c r="B22" s="3"/>
      <c r="C22" s="2"/>
      <c r="D22" s="28">
        <v>-10013069</v>
      </c>
      <c r="E22" s="45">
        <v>-6657269</v>
      </c>
      <c r="F22" s="28">
        <v>-18841260</v>
      </c>
      <c r="G22" s="45">
        <v>-12150587</v>
      </c>
    </row>
    <row r="23" spans="2:7" x14ac:dyDescent="0.3">
      <c r="B23" s="52" t="s">
        <v>35</v>
      </c>
      <c r="C23" s="2"/>
      <c r="D23" s="22">
        <v>14660632</v>
      </c>
      <c r="E23" s="58">
        <v>14555627</v>
      </c>
      <c r="F23" s="22">
        <v>29206041</v>
      </c>
      <c r="G23" s="58">
        <v>28784369</v>
      </c>
    </row>
    <row r="24" spans="2:7" x14ac:dyDescent="0.3">
      <c r="B24" s="3" t="s">
        <v>14</v>
      </c>
      <c r="C24" s="2"/>
      <c r="D24" s="56">
        <v>0</v>
      </c>
      <c r="E24" s="44"/>
      <c r="F24" s="56"/>
      <c r="G24" s="44"/>
    </row>
    <row r="25" spans="2:7" ht="15" thickBot="1" x14ac:dyDescent="0.35">
      <c r="B25" s="3" t="s">
        <v>36</v>
      </c>
      <c r="C25" s="2"/>
      <c r="D25" s="29">
        <v>-1771365</v>
      </c>
      <c r="E25" s="60">
        <v>-1978325</v>
      </c>
      <c r="F25" s="29">
        <v>-4052701</v>
      </c>
      <c r="G25" s="60">
        <v>-3859396</v>
      </c>
    </row>
    <row r="26" spans="2:7" x14ac:dyDescent="0.3">
      <c r="B26" s="52" t="s">
        <v>37</v>
      </c>
      <c r="C26" s="2"/>
      <c r="D26" s="30">
        <v>12889267</v>
      </c>
      <c r="E26" s="61">
        <v>12577302</v>
      </c>
      <c r="F26" s="30">
        <v>25153340</v>
      </c>
      <c r="G26" s="61">
        <v>24924973</v>
      </c>
    </row>
    <row r="27" spans="2:7" x14ac:dyDescent="0.3">
      <c r="B27" s="52" t="s">
        <v>14</v>
      </c>
      <c r="C27" s="2"/>
      <c r="D27" s="56">
        <v>0</v>
      </c>
      <c r="E27" s="44"/>
      <c r="F27" s="56"/>
      <c r="G27" s="44"/>
    </row>
    <row r="28" spans="2:7" ht="26.4" x14ac:dyDescent="0.3">
      <c r="B28" s="3" t="s">
        <v>38</v>
      </c>
      <c r="C28" s="2">
        <v>6</v>
      </c>
      <c r="D28" s="21">
        <v>788846</v>
      </c>
      <c r="E28" s="57">
        <v>-2108589</v>
      </c>
      <c r="F28" s="21">
        <v>-536569</v>
      </c>
      <c r="G28" s="57">
        <v>-5086831</v>
      </c>
    </row>
    <row r="29" spans="2:7" ht="26.4" x14ac:dyDescent="0.3">
      <c r="B29" s="3" t="s">
        <v>142</v>
      </c>
      <c r="C29" s="2"/>
      <c r="D29" s="21">
        <v>143406</v>
      </c>
      <c r="E29" s="57"/>
      <c r="F29" s="21">
        <v>143406</v>
      </c>
      <c r="G29" s="57"/>
    </row>
    <row r="30" spans="2:7" x14ac:dyDescent="0.3">
      <c r="B30" s="3" t="s">
        <v>39</v>
      </c>
      <c r="C30" s="2"/>
      <c r="D30" s="24">
        <v>-829205</v>
      </c>
      <c r="E30" s="24">
        <v>-68420</v>
      </c>
      <c r="F30" s="24">
        <v>-353319</v>
      </c>
      <c r="G30" s="24">
        <v>1117749</v>
      </c>
    </row>
    <row r="31" spans="2:7" x14ac:dyDescent="0.3">
      <c r="B31" s="3" t="s">
        <v>40</v>
      </c>
      <c r="C31" s="2"/>
      <c r="D31" s="24">
        <v>-861957.364460001</v>
      </c>
      <c r="E31" s="24">
        <v>-126822</v>
      </c>
      <c r="F31" s="24">
        <v>-366204.364460001</v>
      </c>
      <c r="G31" s="24">
        <v>1058372</v>
      </c>
    </row>
    <row r="32" spans="2:7" x14ac:dyDescent="0.3">
      <c r="B32" s="3" t="s">
        <v>41</v>
      </c>
      <c r="C32" s="2"/>
      <c r="D32" s="24">
        <v>32752.590479999999</v>
      </c>
      <c r="E32" s="24">
        <v>58402</v>
      </c>
      <c r="F32" s="24">
        <v>12885.590480000001</v>
      </c>
      <c r="G32" s="24">
        <v>59377</v>
      </c>
    </row>
    <row r="33" spans="2:9" ht="26.4" x14ac:dyDescent="0.3">
      <c r="B33" s="3" t="s">
        <v>42</v>
      </c>
      <c r="C33" s="2"/>
      <c r="D33" s="21">
        <v>0</v>
      </c>
      <c r="E33" s="57">
        <v>0</v>
      </c>
      <c r="F33" s="21">
        <v>0</v>
      </c>
      <c r="G33" s="57">
        <v>0</v>
      </c>
    </row>
    <row r="34" spans="2:9" x14ac:dyDescent="0.3">
      <c r="B34" s="3" t="s">
        <v>43</v>
      </c>
      <c r="C34" s="2"/>
      <c r="D34" s="21">
        <v>101405</v>
      </c>
      <c r="E34" s="57">
        <v>25206</v>
      </c>
      <c r="F34" s="21">
        <v>121536</v>
      </c>
      <c r="G34" s="57">
        <v>44819</v>
      </c>
    </row>
    <row r="35" spans="2:9" x14ac:dyDescent="0.3">
      <c r="B35" s="3" t="s">
        <v>44</v>
      </c>
      <c r="C35" s="2">
        <v>18</v>
      </c>
      <c r="D35" s="21">
        <v>-6334215</v>
      </c>
      <c r="E35" s="57">
        <v>-4701675</v>
      </c>
      <c r="F35" s="21">
        <v>-12292471</v>
      </c>
      <c r="G35" s="57">
        <v>-9703187</v>
      </c>
    </row>
    <row r="36" spans="2:9" x14ac:dyDescent="0.3">
      <c r="B36" s="3" t="s">
        <v>45</v>
      </c>
      <c r="C36" s="2">
        <v>18</v>
      </c>
      <c r="D36" s="21">
        <v>-2518633</v>
      </c>
      <c r="E36" s="57">
        <v>-2263443</v>
      </c>
      <c r="F36" s="21">
        <v>-4800238</v>
      </c>
      <c r="G36" s="57">
        <v>-4080046</v>
      </c>
    </row>
    <row r="37" spans="2:9" ht="15" thickBot="1" x14ac:dyDescent="0.35">
      <c r="B37" s="3" t="s">
        <v>46</v>
      </c>
      <c r="C37" s="2"/>
      <c r="D37" s="29">
        <v>-77489</v>
      </c>
      <c r="E37" s="60">
        <v>0</v>
      </c>
      <c r="F37" s="29">
        <v>-77489</v>
      </c>
      <c r="G37" s="60">
        <v>-2860</v>
      </c>
      <c r="I37" s="31"/>
    </row>
    <row r="38" spans="2:9" x14ac:dyDescent="0.3">
      <c r="B38" s="52" t="s">
        <v>47</v>
      </c>
      <c r="C38" s="2"/>
      <c r="D38" s="22">
        <v>4163381</v>
      </c>
      <c r="E38" s="58">
        <v>3460381</v>
      </c>
      <c r="F38" s="22">
        <v>7358196</v>
      </c>
      <c r="G38" s="58">
        <v>7214617</v>
      </c>
      <c r="I38" s="31"/>
    </row>
    <row r="39" spans="2:9" x14ac:dyDescent="0.3">
      <c r="B39" s="52" t="s">
        <v>14</v>
      </c>
      <c r="C39" s="2"/>
      <c r="D39" s="56">
        <v>0</v>
      </c>
      <c r="E39" s="44"/>
      <c r="F39" s="56"/>
      <c r="G39" s="44"/>
    </row>
    <row r="40" spans="2:9" x14ac:dyDescent="0.3">
      <c r="B40" s="3" t="s">
        <v>48</v>
      </c>
      <c r="C40" s="2">
        <v>14</v>
      </c>
      <c r="D40" s="21">
        <v>-732409</v>
      </c>
      <c r="E40" s="57">
        <v>-768670</v>
      </c>
      <c r="F40" s="21">
        <v>-1341374</v>
      </c>
      <c r="G40" s="57">
        <v>-1506427</v>
      </c>
    </row>
    <row r="41" spans="2:9" ht="15" thickBot="1" x14ac:dyDescent="0.35">
      <c r="B41" s="52" t="s">
        <v>49</v>
      </c>
      <c r="C41" s="4"/>
      <c r="D41" s="25">
        <v>3430972</v>
      </c>
      <c r="E41" s="62">
        <v>2691711</v>
      </c>
      <c r="F41" s="25">
        <v>6016822</v>
      </c>
      <c r="G41" s="62">
        <v>5708190</v>
      </c>
    </row>
    <row r="42" spans="2:9" x14ac:dyDescent="0.3">
      <c r="B42" s="3" t="s">
        <v>14</v>
      </c>
      <c r="C42" s="4"/>
      <c r="D42" s="5">
        <v>0</v>
      </c>
      <c r="E42" s="44"/>
      <c r="F42" s="5"/>
      <c r="G42" s="44"/>
    </row>
    <row r="43" spans="2:9" x14ac:dyDescent="0.3">
      <c r="B43" s="52" t="s">
        <v>50</v>
      </c>
      <c r="C43" s="4"/>
      <c r="D43" s="5">
        <v>0</v>
      </c>
      <c r="E43" s="44"/>
      <c r="F43" s="5"/>
      <c r="G43" s="44"/>
    </row>
    <row r="44" spans="2:9" ht="26.4" x14ac:dyDescent="0.3">
      <c r="B44" s="15" t="s">
        <v>51</v>
      </c>
      <c r="C44" s="4"/>
      <c r="D44" s="5">
        <v>0</v>
      </c>
      <c r="E44" s="44"/>
      <c r="F44" s="5"/>
      <c r="G44" s="44"/>
    </row>
    <row r="45" spans="2:9" ht="26.4" x14ac:dyDescent="0.3">
      <c r="B45" s="3" t="s">
        <v>52</v>
      </c>
      <c r="C45" s="2"/>
      <c r="D45" s="21">
        <v>216962</v>
      </c>
      <c r="E45" s="57">
        <v>-96102</v>
      </c>
      <c r="F45" s="21">
        <v>0</v>
      </c>
      <c r="G45" s="57">
        <v>241057</v>
      </c>
    </row>
    <row r="46" spans="2:9" ht="39.6" x14ac:dyDescent="0.3">
      <c r="B46" s="3" t="s">
        <v>53</v>
      </c>
      <c r="C46" s="2"/>
      <c r="D46" s="21">
        <v>-31454</v>
      </c>
      <c r="E46" s="57">
        <v>96243</v>
      </c>
      <c r="F46" s="21">
        <v>32229</v>
      </c>
      <c r="G46" s="57">
        <v>-3797</v>
      </c>
    </row>
    <row r="47" spans="2:9" s="71" customFormat="1" ht="15" thickBot="1" x14ac:dyDescent="0.35">
      <c r="B47" s="69" t="s">
        <v>118</v>
      </c>
      <c r="C47" s="70"/>
      <c r="D47" s="26">
        <v>0</v>
      </c>
      <c r="E47" s="24"/>
      <c r="F47" s="26">
        <v>0</v>
      </c>
      <c r="G47" s="24"/>
    </row>
    <row r="48" spans="2:9" ht="27" thickBot="1" x14ac:dyDescent="0.35">
      <c r="B48" s="52" t="s">
        <v>54</v>
      </c>
      <c r="C48" s="4"/>
      <c r="D48" s="27">
        <v>185508</v>
      </c>
      <c r="E48" s="64">
        <v>141</v>
      </c>
      <c r="F48" s="27">
        <v>32229</v>
      </c>
      <c r="G48" s="64">
        <v>237260</v>
      </c>
    </row>
    <row r="49" spans="2:7" x14ac:dyDescent="0.3">
      <c r="B49" s="52"/>
      <c r="C49" s="4"/>
      <c r="D49" s="22">
        <v>0</v>
      </c>
      <c r="E49" s="58"/>
      <c r="F49" s="22"/>
      <c r="G49" s="58"/>
    </row>
    <row r="50" spans="2:7" x14ac:dyDescent="0.3">
      <c r="B50" s="52" t="s">
        <v>55</v>
      </c>
      <c r="C50" s="52"/>
      <c r="D50" s="65">
        <v>185508</v>
      </c>
      <c r="E50" s="66">
        <v>141</v>
      </c>
      <c r="F50" s="65">
        <v>32229</v>
      </c>
      <c r="G50" s="66">
        <v>237260</v>
      </c>
    </row>
    <row r="51" spans="2:7" ht="15" thickBot="1" x14ac:dyDescent="0.35">
      <c r="B51" s="52" t="s">
        <v>56</v>
      </c>
      <c r="C51" s="4"/>
      <c r="D51" s="67">
        <v>3616480</v>
      </c>
      <c r="E51" s="68">
        <v>2691852</v>
      </c>
      <c r="F51" s="67">
        <v>6049051</v>
      </c>
      <c r="G51" s="68">
        <v>5945450</v>
      </c>
    </row>
    <row r="52" spans="2:7" ht="15" thickTop="1" x14ac:dyDescent="0.3"/>
    <row r="54" spans="2:7" x14ac:dyDescent="0.3">
      <c r="B54" t="s">
        <v>129</v>
      </c>
      <c r="D54" t="s">
        <v>130</v>
      </c>
    </row>
    <row r="56" spans="2:7" x14ac:dyDescent="0.3">
      <c r="B56" t="s">
        <v>131</v>
      </c>
      <c r="D56" t="s">
        <v>132</v>
      </c>
    </row>
  </sheetData>
  <mergeCells count="8">
    <mergeCell ref="F5:G5"/>
    <mergeCell ref="F6:G6"/>
    <mergeCell ref="F7:G7"/>
    <mergeCell ref="B5:B7"/>
    <mergeCell ref="C5:C7"/>
    <mergeCell ref="D5:E5"/>
    <mergeCell ref="D6:E6"/>
    <mergeCell ref="D7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57"/>
  <sheetViews>
    <sheetView topLeftCell="A34" zoomScale="85" zoomScaleNormal="85" workbookViewId="0">
      <selection activeCell="E56" sqref="E56"/>
    </sheetView>
  </sheetViews>
  <sheetFormatPr defaultRowHeight="14.4" x14ac:dyDescent="0.3"/>
  <cols>
    <col min="2" max="2" width="47.5546875" customWidth="1"/>
    <col min="3" max="3" width="8.88671875" customWidth="1"/>
    <col min="4" max="5" width="11.6640625" customWidth="1"/>
  </cols>
  <sheetData>
    <row r="1" spans="2:11" ht="15.6" x14ac:dyDescent="0.3">
      <c r="B1" s="18" t="s">
        <v>100</v>
      </c>
    </row>
    <row r="2" spans="2:11" ht="15.6" x14ac:dyDescent="0.3">
      <c r="B2" s="18" t="s">
        <v>105</v>
      </c>
    </row>
    <row r="3" spans="2:11" ht="15.6" x14ac:dyDescent="0.3">
      <c r="B3" s="18" t="s">
        <v>110</v>
      </c>
    </row>
    <row r="4" spans="2:11" ht="15.6" x14ac:dyDescent="0.3">
      <c r="B4" s="20" t="s">
        <v>102</v>
      </c>
    </row>
    <row r="5" spans="2:11" ht="14.4" customHeight="1" x14ac:dyDescent="0.3">
      <c r="B5" s="96"/>
      <c r="C5" s="97"/>
      <c r="D5" s="98" t="s">
        <v>28</v>
      </c>
      <c r="E5" s="98"/>
    </row>
    <row r="6" spans="2:11" ht="24" customHeight="1" x14ac:dyDescent="0.3">
      <c r="B6" s="96"/>
      <c r="C6" s="97"/>
      <c r="D6" s="98" t="s">
        <v>108</v>
      </c>
      <c r="E6" s="98"/>
    </row>
    <row r="7" spans="2:11" ht="14.4" customHeight="1" x14ac:dyDescent="0.3">
      <c r="B7" s="96"/>
      <c r="C7" s="97"/>
      <c r="D7" s="98" t="s">
        <v>29</v>
      </c>
      <c r="E7" s="98"/>
    </row>
    <row r="8" spans="2:11" x14ac:dyDescent="0.3">
      <c r="B8" s="37"/>
      <c r="C8" s="38" t="s">
        <v>0</v>
      </c>
      <c r="D8" s="39" t="s">
        <v>109</v>
      </c>
      <c r="E8" s="39" t="s">
        <v>30</v>
      </c>
    </row>
    <row r="9" spans="2:11" ht="14.4" customHeight="1" x14ac:dyDescent="0.3">
      <c r="B9" s="37" t="s">
        <v>65</v>
      </c>
      <c r="C9" s="13"/>
      <c r="D9" s="51"/>
      <c r="E9" s="40"/>
    </row>
    <row r="10" spans="2:11" ht="26.4" customHeight="1" x14ac:dyDescent="0.3">
      <c r="B10" s="3" t="s">
        <v>66</v>
      </c>
      <c r="C10" s="13"/>
      <c r="D10" s="41">
        <v>163354</v>
      </c>
      <c r="E10" s="41">
        <v>111987</v>
      </c>
      <c r="G10" s="33"/>
      <c r="K10" s="31"/>
    </row>
    <row r="11" spans="2:11" ht="14.4" customHeight="1" x14ac:dyDescent="0.3">
      <c r="B11" s="3" t="s">
        <v>67</v>
      </c>
      <c r="C11" s="13"/>
      <c r="D11" s="41">
        <v>18578257</v>
      </c>
      <c r="E11" s="41">
        <v>14671614</v>
      </c>
      <c r="K11" s="31"/>
    </row>
    <row r="12" spans="2:11" ht="26.4" x14ac:dyDescent="0.3">
      <c r="B12" s="3" t="s">
        <v>68</v>
      </c>
      <c r="C12" s="13"/>
      <c r="D12" s="41">
        <v>135384</v>
      </c>
      <c r="E12" s="50" t="s">
        <v>106</v>
      </c>
      <c r="K12" s="31"/>
    </row>
    <row r="13" spans="2:11" x14ac:dyDescent="0.3">
      <c r="B13" s="3" t="s">
        <v>69</v>
      </c>
      <c r="C13" s="13"/>
      <c r="D13" s="41">
        <v>-64386</v>
      </c>
      <c r="E13" s="41">
        <v>18659</v>
      </c>
      <c r="K13" s="31"/>
    </row>
    <row r="14" spans="2:11" ht="26.4" x14ac:dyDescent="0.3">
      <c r="B14" s="3" t="s">
        <v>70</v>
      </c>
      <c r="C14" s="13"/>
      <c r="D14" s="41">
        <v>-5408138</v>
      </c>
      <c r="E14" s="41">
        <v>-3686373</v>
      </c>
      <c r="K14" s="31"/>
    </row>
    <row r="15" spans="2:11" ht="26.4" x14ac:dyDescent="0.3">
      <c r="B15" s="3" t="s">
        <v>111</v>
      </c>
      <c r="C15" s="13"/>
      <c r="D15" s="41">
        <v>-650000</v>
      </c>
      <c r="E15" s="41">
        <v>-650000</v>
      </c>
      <c r="K15" s="31"/>
    </row>
    <row r="16" spans="2:11" x14ac:dyDescent="0.3">
      <c r="B16" s="3" t="s">
        <v>71</v>
      </c>
      <c r="C16" s="2"/>
      <c r="D16" s="41">
        <v>-50383</v>
      </c>
      <c r="E16" s="41">
        <v>-5274</v>
      </c>
      <c r="K16" s="31"/>
    </row>
    <row r="17" spans="2:11" ht="26.4" x14ac:dyDescent="0.3">
      <c r="B17" s="3" t="s">
        <v>72</v>
      </c>
      <c r="C17" s="13"/>
      <c r="D17" s="41">
        <v>975</v>
      </c>
      <c r="E17" s="41">
        <v>-48917</v>
      </c>
      <c r="K17" s="31"/>
    </row>
    <row r="18" spans="2:11" ht="26.4" x14ac:dyDescent="0.3">
      <c r="B18" s="3" t="s">
        <v>73</v>
      </c>
      <c r="C18" s="13"/>
      <c r="D18" s="41">
        <v>-2153500</v>
      </c>
      <c r="E18" s="41">
        <v>-588000</v>
      </c>
      <c r="K18" s="31"/>
    </row>
    <row r="19" spans="2:11" x14ac:dyDescent="0.3">
      <c r="B19" s="3" t="s">
        <v>74</v>
      </c>
      <c r="C19" s="13"/>
      <c r="D19" s="41">
        <v>-3722368</v>
      </c>
      <c r="E19" s="41">
        <v>-2676950</v>
      </c>
      <c r="K19" s="31"/>
    </row>
    <row r="20" spans="2:11" x14ac:dyDescent="0.3">
      <c r="B20" s="3" t="s">
        <v>75</v>
      </c>
      <c r="C20" s="13"/>
      <c r="D20" s="41">
        <v>-1162521</v>
      </c>
      <c r="E20" s="41">
        <v>-1253916</v>
      </c>
      <c r="K20" s="31"/>
    </row>
    <row r="21" spans="2:11" ht="27" thickBot="1" x14ac:dyDescent="0.35">
      <c r="B21" s="3" t="s">
        <v>76</v>
      </c>
      <c r="C21" s="13"/>
      <c r="D21" s="42">
        <v>-465597</v>
      </c>
      <c r="E21" s="42">
        <v>-541769</v>
      </c>
      <c r="K21" s="31"/>
    </row>
    <row r="22" spans="2:11" ht="39.6" x14ac:dyDescent="0.3">
      <c r="B22" s="37" t="s">
        <v>77</v>
      </c>
      <c r="C22" s="14"/>
      <c r="D22" s="43">
        <v>5201077</v>
      </c>
      <c r="E22" s="43">
        <f>SUM(E10:E21)</f>
        <v>5351061</v>
      </c>
      <c r="G22" s="5"/>
      <c r="K22" s="31"/>
    </row>
    <row r="23" spans="2:11" x14ac:dyDescent="0.3">
      <c r="B23" s="37" t="s">
        <v>14</v>
      </c>
      <c r="C23" s="13"/>
      <c r="D23" s="44"/>
      <c r="E23" s="44"/>
      <c r="G23" s="5"/>
      <c r="K23" s="31"/>
    </row>
    <row r="24" spans="2:11" x14ac:dyDescent="0.3">
      <c r="B24" s="15" t="s">
        <v>78</v>
      </c>
      <c r="C24" s="13"/>
      <c r="D24" s="44"/>
      <c r="E24" s="44"/>
      <c r="G24" s="5"/>
      <c r="K24" s="31"/>
    </row>
    <row r="25" spans="2:11" x14ac:dyDescent="0.3">
      <c r="B25" s="3" t="s">
        <v>79</v>
      </c>
      <c r="C25" s="13"/>
      <c r="D25" s="41">
        <v>-1774</v>
      </c>
      <c r="E25" s="41">
        <v>23677</v>
      </c>
      <c r="G25" s="5"/>
      <c r="K25" s="31"/>
    </row>
    <row r="26" spans="2:11" x14ac:dyDescent="0.3">
      <c r="B26" s="3" t="s">
        <v>5</v>
      </c>
      <c r="C26" s="13"/>
      <c r="D26" s="41">
        <v>-5388256</v>
      </c>
      <c r="E26" s="41">
        <v>-9954622</v>
      </c>
      <c r="G26" s="5"/>
      <c r="K26" s="31"/>
    </row>
    <row r="27" spans="2:11" x14ac:dyDescent="0.3">
      <c r="B27" s="3" t="s">
        <v>12</v>
      </c>
      <c r="C27" s="13"/>
      <c r="D27" s="41">
        <v>-247640</v>
      </c>
      <c r="E27" s="41">
        <v>-158193</v>
      </c>
      <c r="G27" s="5"/>
      <c r="K27" s="31"/>
    </row>
    <row r="28" spans="2:11" x14ac:dyDescent="0.3">
      <c r="B28" s="3" t="s">
        <v>14</v>
      </c>
      <c r="C28" s="13"/>
      <c r="D28" s="41"/>
      <c r="E28" s="41"/>
      <c r="G28" s="5"/>
      <c r="K28" s="31"/>
    </row>
    <row r="29" spans="2:11" x14ac:dyDescent="0.3">
      <c r="B29" s="15" t="s">
        <v>80</v>
      </c>
      <c r="C29" s="13"/>
      <c r="D29" s="41"/>
      <c r="E29" s="41"/>
      <c r="G29" s="5"/>
      <c r="K29" s="31"/>
    </row>
    <row r="30" spans="2:11" ht="15" thickBot="1" x14ac:dyDescent="0.35">
      <c r="B30" s="3" t="s">
        <v>19</v>
      </c>
      <c r="C30" s="13"/>
      <c r="D30" s="42">
        <v>576557</v>
      </c>
      <c r="E30" s="42">
        <v>-452087</v>
      </c>
      <c r="G30" s="5"/>
      <c r="K30" s="31"/>
    </row>
    <row r="31" spans="2:11" ht="26.4" x14ac:dyDescent="0.3">
      <c r="B31" s="37" t="s">
        <v>81</v>
      </c>
      <c r="C31" s="14"/>
      <c r="D31" s="43">
        <v>139964</v>
      </c>
      <c r="E31" s="43">
        <f>SUM(E22:E30)</f>
        <v>-5190164</v>
      </c>
      <c r="G31" s="5"/>
      <c r="K31" s="31"/>
    </row>
    <row r="32" spans="2:11" x14ac:dyDescent="0.3">
      <c r="B32" s="37" t="s">
        <v>14</v>
      </c>
      <c r="C32" s="13"/>
      <c r="D32" s="41"/>
      <c r="E32" s="41"/>
      <c r="G32" s="5"/>
      <c r="K32" s="31"/>
    </row>
    <row r="33" spans="2:11" ht="15" thickBot="1" x14ac:dyDescent="0.35">
      <c r="B33" s="3" t="s">
        <v>82</v>
      </c>
      <c r="C33" s="13"/>
      <c r="D33" s="42">
        <v>-917484</v>
      </c>
      <c r="E33" s="42">
        <v>-958212</v>
      </c>
      <c r="G33" s="5"/>
      <c r="K33" s="31"/>
    </row>
    <row r="34" spans="2:11" ht="27" thickBot="1" x14ac:dyDescent="0.35">
      <c r="B34" s="37" t="s">
        <v>83</v>
      </c>
      <c r="C34" s="14"/>
      <c r="D34" s="45">
        <v>-777520</v>
      </c>
      <c r="E34" s="45">
        <f>SUM(E31:E33)</f>
        <v>-6148376</v>
      </c>
      <c r="G34" s="5"/>
      <c r="K34" s="31"/>
    </row>
    <row r="35" spans="2:11" x14ac:dyDescent="0.3">
      <c r="B35" s="37" t="s">
        <v>14</v>
      </c>
      <c r="C35" s="13"/>
      <c r="D35" s="44"/>
      <c r="E35" s="44"/>
      <c r="G35" s="5"/>
      <c r="K35" s="31"/>
    </row>
    <row r="36" spans="2:11" x14ac:dyDescent="0.3">
      <c r="B36" s="37" t="s">
        <v>84</v>
      </c>
      <c r="C36" s="13"/>
      <c r="D36" s="44"/>
      <c r="E36" s="44"/>
      <c r="G36" s="5"/>
      <c r="K36" s="31"/>
    </row>
    <row r="37" spans="2:11" x14ac:dyDescent="0.3">
      <c r="B37" s="3" t="s">
        <v>85</v>
      </c>
      <c r="C37" s="13"/>
      <c r="D37" s="41">
        <v>-1212215</v>
      </c>
      <c r="E37" s="41">
        <v>-578395</v>
      </c>
      <c r="G37" s="5"/>
      <c r="K37" s="31"/>
    </row>
    <row r="38" spans="2:11" x14ac:dyDescent="0.3">
      <c r="B38" s="3" t="s">
        <v>86</v>
      </c>
      <c r="C38" s="13"/>
      <c r="D38" s="41">
        <v>-19319</v>
      </c>
      <c r="E38" s="41">
        <v>-92</v>
      </c>
      <c r="G38" s="5"/>
      <c r="K38" s="31"/>
    </row>
    <row r="39" spans="2:11" x14ac:dyDescent="0.3">
      <c r="B39" s="3" t="s">
        <v>87</v>
      </c>
      <c r="C39" s="13"/>
      <c r="D39" s="41">
        <v>-1162015</v>
      </c>
      <c r="E39" s="41">
        <v>-433830</v>
      </c>
      <c r="G39" s="5"/>
      <c r="K39" s="31"/>
    </row>
    <row r="40" spans="2:11" ht="15" thickBot="1" x14ac:dyDescent="0.35">
      <c r="B40" s="3" t="s">
        <v>88</v>
      </c>
      <c r="C40" s="13"/>
      <c r="D40" s="41">
        <v>1084</v>
      </c>
      <c r="E40" s="41">
        <v>36329</v>
      </c>
      <c r="G40" s="5"/>
      <c r="K40" s="31"/>
    </row>
    <row r="41" spans="2:11" ht="27" thickBot="1" x14ac:dyDescent="0.35">
      <c r="B41" s="37" t="s">
        <v>89</v>
      </c>
      <c r="C41" s="14"/>
      <c r="D41" s="46">
        <v>-2392465</v>
      </c>
      <c r="E41" s="46">
        <f>SUM(E37:E40)</f>
        <v>-975988</v>
      </c>
      <c r="G41" s="5"/>
      <c r="K41" s="31"/>
    </row>
    <row r="42" spans="2:11" x14ac:dyDescent="0.3">
      <c r="D42" s="47"/>
      <c r="E42" s="47"/>
      <c r="G42" s="16"/>
      <c r="K42" s="31"/>
    </row>
    <row r="43" spans="2:11" x14ac:dyDescent="0.3">
      <c r="B43" s="37" t="s">
        <v>90</v>
      </c>
      <c r="C43" s="13"/>
      <c r="D43" s="44"/>
      <c r="E43" s="44"/>
      <c r="G43" s="16"/>
      <c r="K43" s="31"/>
    </row>
    <row r="44" spans="2:11" x14ac:dyDescent="0.3">
      <c r="B44" s="3" t="s">
        <v>91</v>
      </c>
      <c r="C44" s="13"/>
      <c r="D44" s="41">
        <v>19225455</v>
      </c>
      <c r="E44" s="41">
        <v>22021700</v>
      </c>
      <c r="G44" s="16"/>
      <c r="K44" s="31"/>
    </row>
    <row r="45" spans="2:11" x14ac:dyDescent="0.3">
      <c r="B45" s="3" t="s">
        <v>92</v>
      </c>
      <c r="C45" s="13"/>
      <c r="D45" s="41">
        <v>-12106680</v>
      </c>
      <c r="E45" s="41">
        <v>-17713669</v>
      </c>
      <c r="G45" s="16"/>
      <c r="K45" s="31"/>
    </row>
    <row r="46" spans="2:11" x14ac:dyDescent="0.3">
      <c r="B46" s="3" t="s">
        <v>33</v>
      </c>
      <c r="C46" s="13"/>
      <c r="D46" s="41">
        <v>0</v>
      </c>
      <c r="E46" s="50" t="s">
        <v>106</v>
      </c>
      <c r="G46" s="16"/>
      <c r="K46" s="31"/>
    </row>
    <row r="47" spans="2:11" x14ac:dyDescent="0.3">
      <c r="B47" s="3" t="s">
        <v>93</v>
      </c>
      <c r="C47" s="13">
        <v>13</v>
      </c>
      <c r="D47" s="41">
        <v>0</v>
      </c>
      <c r="E47" s="50" t="s">
        <v>106</v>
      </c>
      <c r="G47" s="16"/>
      <c r="K47" s="31"/>
    </row>
    <row r="48" spans="2:11" ht="15" thickBot="1" x14ac:dyDescent="0.35">
      <c r="B48" s="3" t="s">
        <v>94</v>
      </c>
      <c r="C48" s="13"/>
      <c r="D48" s="42">
        <v>-158912</v>
      </c>
      <c r="E48" s="42">
        <v>-126151</v>
      </c>
      <c r="G48" s="16"/>
      <c r="K48" s="31"/>
    </row>
    <row r="49" spans="2:11" ht="27" thickBot="1" x14ac:dyDescent="0.35">
      <c r="B49" s="37" t="s">
        <v>95</v>
      </c>
      <c r="C49" s="14"/>
      <c r="D49" s="46">
        <v>6959863</v>
      </c>
      <c r="E49" s="46">
        <f>SUM(E44:E48)</f>
        <v>4181880</v>
      </c>
      <c r="G49" s="16"/>
      <c r="K49" s="31"/>
    </row>
    <row r="50" spans="2:11" x14ac:dyDescent="0.3">
      <c r="B50" s="37" t="s">
        <v>14</v>
      </c>
      <c r="C50" s="13"/>
      <c r="D50" s="44"/>
      <c r="E50" s="44"/>
      <c r="G50" s="5"/>
      <c r="K50" s="31"/>
    </row>
    <row r="51" spans="2:11" ht="26.4" x14ac:dyDescent="0.3">
      <c r="B51" s="3" t="s">
        <v>96</v>
      </c>
      <c r="C51" s="13"/>
      <c r="D51" s="48">
        <v>-3582</v>
      </c>
      <c r="E51" s="48">
        <v>-771</v>
      </c>
      <c r="G51" s="5"/>
      <c r="K51" s="31"/>
    </row>
    <row r="52" spans="2:11" ht="27" thickBot="1" x14ac:dyDescent="0.35">
      <c r="B52" s="3" t="s">
        <v>97</v>
      </c>
      <c r="C52" s="13"/>
      <c r="D52" s="42">
        <v>-138996</v>
      </c>
      <c r="E52" s="42">
        <v>82817</v>
      </c>
      <c r="G52" s="5"/>
      <c r="K52" s="31"/>
    </row>
    <row r="53" spans="2:11" ht="27" thickBot="1" x14ac:dyDescent="0.35">
      <c r="B53" s="37" t="s">
        <v>98</v>
      </c>
      <c r="C53" s="14"/>
      <c r="D53" s="49">
        <v>3647300</v>
      </c>
      <c r="E53" s="49">
        <f>E34+E41+E49+E51+E52</f>
        <v>-2860438</v>
      </c>
      <c r="G53" s="5"/>
      <c r="K53" s="31"/>
    </row>
    <row r="54" spans="2:11" x14ac:dyDescent="0.3">
      <c r="B54" s="37" t="s">
        <v>14</v>
      </c>
      <c r="C54" s="13"/>
      <c r="D54" s="44"/>
      <c r="E54" s="44"/>
      <c r="G54" s="5"/>
      <c r="K54" s="31"/>
    </row>
    <row r="55" spans="2:11" ht="15" thickBot="1" x14ac:dyDescent="0.35">
      <c r="B55" s="3" t="s">
        <v>99</v>
      </c>
      <c r="C55" s="13"/>
      <c r="D55" s="42">
        <v>7064953</v>
      </c>
      <c r="E55" s="42">
        <v>6257217</v>
      </c>
      <c r="G55" s="5"/>
      <c r="K55" s="31"/>
    </row>
    <row r="56" spans="2:11" ht="15" thickBot="1" x14ac:dyDescent="0.35">
      <c r="B56" s="37" t="s">
        <v>112</v>
      </c>
      <c r="C56" s="14">
        <v>5</v>
      </c>
      <c r="D56" s="46">
        <v>10712253</v>
      </c>
      <c r="E56" s="46">
        <f>E55+E53</f>
        <v>3396779</v>
      </c>
      <c r="G56" s="5"/>
      <c r="K56" s="31"/>
    </row>
    <row r="57" spans="2:11" ht="15" customHeight="1" x14ac:dyDescent="0.3"/>
  </sheetData>
  <mergeCells count="5">
    <mergeCell ref="B5:B7"/>
    <mergeCell ref="C5:C7"/>
    <mergeCell ref="D5:E5"/>
    <mergeCell ref="D6:E6"/>
    <mergeCell ref="D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59"/>
  <sheetViews>
    <sheetView zoomScale="85" zoomScaleNormal="85" workbookViewId="0">
      <selection activeCell="J13" sqref="J13"/>
    </sheetView>
  </sheetViews>
  <sheetFormatPr defaultRowHeight="14.4" x14ac:dyDescent="0.3"/>
  <cols>
    <col min="2" max="2" width="56.44140625" customWidth="1"/>
    <col min="3" max="3" width="8.88671875" customWidth="1"/>
    <col min="4" max="5" width="11.6640625" customWidth="1"/>
  </cols>
  <sheetData>
    <row r="1" spans="2:5" ht="15.6" x14ac:dyDescent="0.3">
      <c r="B1" s="18" t="s">
        <v>143</v>
      </c>
    </row>
    <row r="2" spans="2:5" ht="15.6" x14ac:dyDescent="0.3">
      <c r="B2" s="18" t="s">
        <v>105</v>
      </c>
    </row>
    <row r="3" spans="2:5" ht="15.6" x14ac:dyDescent="0.3">
      <c r="B3" s="18" t="s">
        <v>140</v>
      </c>
    </row>
    <row r="4" spans="2:5" ht="15.6" x14ac:dyDescent="0.3">
      <c r="B4" s="20" t="s">
        <v>102</v>
      </c>
    </row>
    <row r="5" spans="2:5" ht="14.4" customHeight="1" x14ac:dyDescent="0.3">
      <c r="B5" s="96"/>
      <c r="C5" s="97"/>
      <c r="D5" s="98" t="s">
        <v>139</v>
      </c>
      <c r="E5" s="98"/>
    </row>
    <row r="6" spans="2:5" ht="24" customHeight="1" x14ac:dyDescent="0.3">
      <c r="B6" s="96"/>
      <c r="C6" s="97"/>
      <c r="D6" s="98" t="s">
        <v>136</v>
      </c>
      <c r="E6" s="98"/>
    </row>
    <row r="7" spans="2:5" x14ac:dyDescent="0.3">
      <c r="B7" s="1"/>
      <c r="C7" s="12" t="s">
        <v>0</v>
      </c>
      <c r="D7" s="39" t="s">
        <v>121</v>
      </c>
      <c r="E7" s="39" t="s">
        <v>109</v>
      </c>
    </row>
    <row r="8" spans="2:5" ht="14.4" customHeight="1" x14ac:dyDescent="0.3">
      <c r="B8" s="1" t="s">
        <v>65</v>
      </c>
      <c r="C8" s="13"/>
      <c r="D8" s="51"/>
      <c r="E8" s="40"/>
    </row>
    <row r="9" spans="2:5" x14ac:dyDescent="0.3">
      <c r="B9" s="69" t="s">
        <v>66</v>
      </c>
      <c r="C9" s="13"/>
      <c r="D9" s="41">
        <v>504327</v>
      </c>
      <c r="E9" s="41">
        <v>619809</v>
      </c>
    </row>
    <row r="10" spans="2:5" x14ac:dyDescent="0.3">
      <c r="B10" s="69" t="s">
        <v>67</v>
      </c>
      <c r="C10" s="13"/>
      <c r="D10" s="41">
        <v>43328900</v>
      </c>
      <c r="E10" s="41">
        <v>37565733</v>
      </c>
    </row>
    <row r="11" spans="2:5" x14ac:dyDescent="0.3">
      <c r="B11" s="69" t="s">
        <v>68</v>
      </c>
      <c r="C11" s="13"/>
      <c r="D11" s="41">
        <v>576197</v>
      </c>
      <c r="E11" s="50">
        <v>476190</v>
      </c>
    </row>
    <row r="12" spans="2:5" x14ac:dyDescent="0.3">
      <c r="B12" s="69" t="s">
        <v>69</v>
      </c>
      <c r="C12" s="13"/>
      <c r="D12" s="41">
        <v>-2033</v>
      </c>
      <c r="E12" s="41">
        <v>-23889</v>
      </c>
    </row>
    <row r="13" spans="2:5" x14ac:dyDescent="0.3">
      <c r="B13" s="69" t="s">
        <v>70</v>
      </c>
      <c r="C13" s="13"/>
      <c r="D13" s="41">
        <v>-13539307</v>
      </c>
      <c r="E13" s="41">
        <v>-11487022</v>
      </c>
    </row>
    <row r="14" spans="2:5" x14ac:dyDescent="0.3">
      <c r="B14" s="69" t="s">
        <v>111</v>
      </c>
      <c r="C14" s="13"/>
      <c r="D14" s="41">
        <v>-4040519</v>
      </c>
      <c r="E14" s="41">
        <v>-661938</v>
      </c>
    </row>
    <row r="15" spans="2:5" x14ac:dyDescent="0.3">
      <c r="B15" s="3" t="s">
        <v>71</v>
      </c>
      <c r="C15" s="2"/>
      <c r="D15" s="41">
        <v>-1485099</v>
      </c>
      <c r="E15" s="41">
        <v>-238083</v>
      </c>
    </row>
    <row r="16" spans="2:5" x14ac:dyDescent="0.3">
      <c r="B16" s="69" t="s">
        <v>72</v>
      </c>
      <c r="C16" s="13"/>
      <c r="D16" s="41">
        <v>12886</v>
      </c>
      <c r="E16" s="41">
        <v>59377</v>
      </c>
    </row>
    <row r="17" spans="2:5" ht="26.4" x14ac:dyDescent="0.3">
      <c r="B17" s="69" t="s">
        <v>73</v>
      </c>
      <c r="C17" s="13"/>
      <c r="D17" s="41">
        <v>-1204956</v>
      </c>
      <c r="E17" s="41">
        <v>-3803030</v>
      </c>
    </row>
    <row r="18" spans="2:5" x14ac:dyDescent="0.3">
      <c r="B18" s="69" t="s">
        <v>74</v>
      </c>
      <c r="C18" s="13"/>
      <c r="D18" s="41">
        <v>-10051384</v>
      </c>
      <c r="E18" s="41">
        <v>-8739594</v>
      </c>
    </row>
    <row r="19" spans="2:5" x14ac:dyDescent="0.3">
      <c r="B19" s="69" t="s">
        <v>75</v>
      </c>
      <c r="C19" s="13"/>
      <c r="D19" s="41">
        <v>-4028063</v>
      </c>
      <c r="E19" s="41">
        <v>-2645790</v>
      </c>
    </row>
    <row r="20" spans="2:5" ht="27" thickBot="1" x14ac:dyDescent="0.35">
      <c r="B20" s="3" t="s">
        <v>76</v>
      </c>
      <c r="C20" s="13"/>
      <c r="D20" s="42">
        <v>-2198793</v>
      </c>
      <c r="E20" s="42">
        <v>-1355400</v>
      </c>
    </row>
    <row r="21" spans="2:5" ht="26.4" x14ac:dyDescent="0.3">
      <c r="B21" s="1" t="s">
        <v>77</v>
      </c>
      <c r="C21" s="14"/>
      <c r="D21" s="43">
        <f>SUM(D9:D20)</f>
        <v>7872156</v>
      </c>
      <c r="E21" s="43">
        <f>SUM(E9:E20)</f>
        <v>9766363</v>
      </c>
    </row>
    <row r="22" spans="2:5" x14ac:dyDescent="0.3">
      <c r="B22" s="1" t="s">
        <v>14</v>
      </c>
      <c r="C22" s="13"/>
      <c r="D22" s="44"/>
      <c r="E22" s="44"/>
    </row>
    <row r="23" spans="2:5" x14ac:dyDescent="0.3">
      <c r="B23" s="15" t="s">
        <v>78</v>
      </c>
      <c r="C23" s="13"/>
      <c r="D23" s="44"/>
      <c r="E23" s="44"/>
    </row>
    <row r="24" spans="2:5" x14ac:dyDescent="0.3">
      <c r="B24" s="3" t="s">
        <v>79</v>
      </c>
      <c r="C24" s="13"/>
      <c r="D24" s="41">
        <v>-3123</v>
      </c>
      <c r="E24" s="41">
        <v>30571</v>
      </c>
    </row>
    <row r="25" spans="2:5" x14ac:dyDescent="0.3">
      <c r="B25" s="3" t="s">
        <v>5</v>
      </c>
      <c r="C25" s="13"/>
      <c r="D25" s="41">
        <v>-16343144</v>
      </c>
      <c r="E25" s="41">
        <v>-13737792</v>
      </c>
    </row>
    <row r="26" spans="2:5" x14ac:dyDescent="0.3">
      <c r="B26" s="3" t="s">
        <v>12</v>
      </c>
      <c r="C26" s="13"/>
      <c r="D26" s="41">
        <v>165525</v>
      </c>
      <c r="E26" s="41">
        <v>-209226</v>
      </c>
    </row>
    <row r="27" spans="2:5" x14ac:dyDescent="0.3">
      <c r="B27" s="3" t="s">
        <v>14</v>
      </c>
      <c r="C27" s="13"/>
      <c r="D27" s="41"/>
      <c r="E27" s="41"/>
    </row>
    <row r="28" spans="2:5" x14ac:dyDescent="0.3">
      <c r="B28" s="15" t="s">
        <v>80</v>
      </c>
      <c r="C28" s="13"/>
      <c r="D28" s="41"/>
      <c r="E28" s="41"/>
    </row>
    <row r="29" spans="2:5" ht="15" thickBot="1" x14ac:dyDescent="0.35">
      <c r="B29" s="3" t="s">
        <v>19</v>
      </c>
      <c r="C29" s="13"/>
      <c r="D29" s="42">
        <v>-1855470</v>
      </c>
      <c r="E29" s="42">
        <v>1122933</v>
      </c>
    </row>
    <row r="30" spans="2:5" ht="26.4" x14ac:dyDescent="0.3">
      <c r="B30" s="17" t="s">
        <v>81</v>
      </c>
      <c r="C30" s="14"/>
      <c r="D30" s="43">
        <f>SUM(D21:D29)</f>
        <v>-10164056</v>
      </c>
      <c r="E30" s="43">
        <f>SUM(E21:E29)</f>
        <v>-3027151</v>
      </c>
    </row>
    <row r="31" spans="2:5" x14ac:dyDescent="0.3">
      <c r="B31" s="1" t="s">
        <v>14</v>
      </c>
      <c r="C31" s="13"/>
      <c r="D31" s="41"/>
      <c r="E31" s="41"/>
    </row>
    <row r="32" spans="2:5" ht="15" thickBot="1" x14ac:dyDescent="0.35">
      <c r="B32" s="3" t="s">
        <v>82</v>
      </c>
      <c r="C32" s="13"/>
      <c r="D32" s="42">
        <v>-1717087</v>
      </c>
      <c r="E32" s="42">
        <v>-1677206</v>
      </c>
    </row>
    <row r="33" spans="2:5" ht="27" thickBot="1" x14ac:dyDescent="0.35">
      <c r="B33" s="1" t="s">
        <v>83</v>
      </c>
      <c r="C33" s="14"/>
      <c r="D33" s="72">
        <f>SUM(D30:D32)</f>
        <v>-11881143</v>
      </c>
      <c r="E33" s="72">
        <f t="shared" ref="E33" si="0">SUM(E30:E32)</f>
        <v>-4704357</v>
      </c>
    </row>
    <row r="34" spans="2:5" x14ac:dyDescent="0.3">
      <c r="B34" s="1" t="s">
        <v>14</v>
      </c>
      <c r="C34" s="13"/>
      <c r="D34" s="44"/>
      <c r="E34" s="44"/>
    </row>
    <row r="35" spans="2:5" x14ac:dyDescent="0.3">
      <c r="B35" s="1" t="s">
        <v>84</v>
      </c>
      <c r="C35" s="13"/>
      <c r="D35" s="44"/>
      <c r="E35" s="44"/>
    </row>
    <row r="36" spans="2:5" x14ac:dyDescent="0.3">
      <c r="B36" s="3" t="s">
        <v>85</v>
      </c>
      <c r="C36" s="13"/>
      <c r="D36" s="41">
        <v>-444509</v>
      </c>
      <c r="E36" s="33">
        <v>-2529231</v>
      </c>
    </row>
    <row r="37" spans="2:5" x14ac:dyDescent="0.3">
      <c r="B37" s="3" t="s">
        <v>86</v>
      </c>
      <c r="C37" s="13"/>
      <c r="D37" s="41">
        <v>-490779</v>
      </c>
      <c r="E37" s="33">
        <v>-95161</v>
      </c>
    </row>
    <row r="38" spans="2:5" x14ac:dyDescent="0.3">
      <c r="B38" s="3" t="s">
        <v>87</v>
      </c>
      <c r="C38" s="13"/>
      <c r="D38" s="41">
        <v>-4340434</v>
      </c>
      <c r="E38" s="33">
        <v>-819112</v>
      </c>
    </row>
    <row r="39" spans="2:5" ht="15" thickBot="1" x14ac:dyDescent="0.35">
      <c r="B39" s="3" t="s">
        <v>88</v>
      </c>
      <c r="C39" s="13"/>
      <c r="D39" s="41">
        <v>1877</v>
      </c>
      <c r="E39" s="33">
        <v>43784</v>
      </c>
    </row>
    <row r="40" spans="2:5" ht="27" thickBot="1" x14ac:dyDescent="0.35">
      <c r="B40" s="1" t="s">
        <v>89</v>
      </c>
      <c r="C40" s="14"/>
      <c r="D40" s="46">
        <f>SUM(D36:D39)</f>
        <v>-5273845</v>
      </c>
      <c r="E40" s="46">
        <f>SUM(E36:E39)</f>
        <v>-3399720</v>
      </c>
    </row>
    <row r="41" spans="2:5" x14ac:dyDescent="0.3">
      <c r="D41" s="47"/>
      <c r="E41" s="47"/>
    </row>
    <row r="42" spans="2:5" x14ac:dyDescent="0.3">
      <c r="B42" s="1" t="s">
        <v>90</v>
      </c>
      <c r="C42" s="13"/>
      <c r="D42" s="44"/>
      <c r="E42" s="44"/>
    </row>
    <row r="43" spans="2:5" x14ac:dyDescent="0.3">
      <c r="B43" s="3" t="s">
        <v>91</v>
      </c>
      <c r="C43" s="13"/>
      <c r="D43" s="41">
        <v>53538570</v>
      </c>
      <c r="E43" s="33">
        <v>31110477</v>
      </c>
    </row>
    <row r="44" spans="2:5" x14ac:dyDescent="0.3">
      <c r="B44" s="3" t="s">
        <v>92</v>
      </c>
      <c r="C44" s="13"/>
      <c r="D44" s="41">
        <v>-34333702</v>
      </c>
      <c r="E44" s="33">
        <v>-29760233</v>
      </c>
    </row>
    <row r="45" spans="2:5" x14ac:dyDescent="0.3">
      <c r="B45" s="3" t="s">
        <v>33</v>
      </c>
      <c r="C45" s="13"/>
      <c r="D45" s="41">
        <v>0</v>
      </c>
      <c r="E45" s="41">
        <v>19906437</v>
      </c>
    </row>
    <row r="46" spans="2:5" ht="15" thickBot="1" x14ac:dyDescent="0.35">
      <c r="B46" s="3" t="s">
        <v>94</v>
      </c>
      <c r="C46" s="13"/>
      <c r="D46" s="42">
        <v>-354232</v>
      </c>
      <c r="E46" s="34">
        <v>-319171</v>
      </c>
    </row>
    <row r="47" spans="2:5" ht="27" thickBot="1" x14ac:dyDescent="0.35">
      <c r="B47" s="1" t="s">
        <v>95</v>
      </c>
      <c r="C47" s="14"/>
      <c r="D47" s="46">
        <f>SUM(D43:D46)</f>
        <v>18850636</v>
      </c>
      <c r="E47" s="46">
        <f>SUM(E43:E46)</f>
        <v>20937510</v>
      </c>
    </row>
    <row r="48" spans="2:5" x14ac:dyDescent="0.3">
      <c r="B48" s="1"/>
      <c r="C48" s="13"/>
      <c r="D48" s="44"/>
      <c r="E48" s="44"/>
    </row>
    <row r="49" spans="2:5" ht="26.4" x14ac:dyDescent="0.3">
      <c r="B49" s="3" t="s">
        <v>96</v>
      </c>
      <c r="C49" s="13"/>
      <c r="D49" s="48">
        <v>-1312</v>
      </c>
      <c r="E49" s="48">
        <v>3185</v>
      </c>
    </row>
    <row r="50" spans="2:5" ht="27" thickBot="1" x14ac:dyDescent="0.35">
      <c r="B50" s="3" t="s">
        <v>97</v>
      </c>
      <c r="C50" s="13"/>
      <c r="D50" s="42">
        <v>-32425</v>
      </c>
      <c r="E50" s="42">
        <v>-207167</v>
      </c>
    </row>
    <row r="51" spans="2:5" ht="27" thickBot="1" x14ac:dyDescent="0.35">
      <c r="B51" s="17" t="s">
        <v>98</v>
      </c>
      <c r="C51" s="14"/>
      <c r="D51" s="49">
        <f>D33+D40+D47+D49+D50</f>
        <v>1661911</v>
      </c>
      <c r="E51" s="49">
        <f>E33+E40+E47+E49+E50</f>
        <v>12629451</v>
      </c>
    </row>
    <row r="52" spans="2:5" x14ac:dyDescent="0.3">
      <c r="B52" s="1" t="s">
        <v>14</v>
      </c>
      <c r="C52" s="13"/>
      <c r="D52" s="44"/>
      <c r="E52" s="44"/>
    </row>
    <row r="53" spans="2:5" ht="15" thickBot="1" x14ac:dyDescent="0.35">
      <c r="B53" s="3" t="s">
        <v>99</v>
      </c>
      <c r="C53" s="13"/>
      <c r="D53" s="42">
        <v>9700278</v>
      </c>
      <c r="E53" s="42">
        <v>7041198</v>
      </c>
    </row>
    <row r="54" spans="2:5" ht="15" customHeight="1" thickBot="1" x14ac:dyDescent="0.35">
      <c r="B54" s="1" t="s">
        <v>137</v>
      </c>
      <c r="C54" s="54">
        <v>5</v>
      </c>
      <c r="D54" s="46">
        <f>SUM(D51:D53)</f>
        <v>11362189</v>
      </c>
      <c r="E54" s="46">
        <f>SUM(E51:E53)</f>
        <v>19670649</v>
      </c>
    </row>
    <row r="56" spans="2:5" x14ac:dyDescent="0.3">
      <c r="D56" s="31">
        <f>D54-'F1'!D9</f>
        <v>0</v>
      </c>
      <c r="E56" s="31"/>
    </row>
    <row r="57" spans="2:5" x14ac:dyDescent="0.3">
      <c r="B57" t="s">
        <v>129</v>
      </c>
      <c r="D57" t="s">
        <v>130</v>
      </c>
    </row>
    <row r="59" spans="2:5" x14ac:dyDescent="0.3">
      <c r="B59" t="s">
        <v>131</v>
      </c>
      <c r="D59" t="s">
        <v>132</v>
      </c>
    </row>
  </sheetData>
  <mergeCells count="4">
    <mergeCell ref="B5:B6"/>
    <mergeCell ref="C5:C6"/>
    <mergeCell ref="D6:E6"/>
    <mergeCell ref="D5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34"/>
  <sheetViews>
    <sheetView zoomScale="85" zoomScaleNormal="85" workbookViewId="0">
      <selection activeCell="B4" sqref="B4"/>
    </sheetView>
  </sheetViews>
  <sheetFormatPr defaultRowHeight="14.4" x14ac:dyDescent="0.3"/>
  <cols>
    <col min="2" max="2" width="36.33203125" customWidth="1"/>
    <col min="4" max="9" width="14.33203125" customWidth="1"/>
    <col min="18" max="18" width="11.88671875" bestFit="1" customWidth="1"/>
  </cols>
  <sheetData>
    <row r="1" spans="2:9" ht="15.6" x14ac:dyDescent="0.3">
      <c r="B1" s="18" t="s">
        <v>143</v>
      </c>
    </row>
    <row r="2" spans="2:9" ht="15.6" x14ac:dyDescent="0.3">
      <c r="B2" s="18" t="s">
        <v>104</v>
      </c>
    </row>
    <row r="3" spans="2:9" ht="15.6" x14ac:dyDescent="0.3">
      <c r="B3" s="18" t="s">
        <v>140</v>
      </c>
    </row>
    <row r="4" spans="2:9" ht="15.6" x14ac:dyDescent="0.3">
      <c r="B4" s="20" t="s">
        <v>102</v>
      </c>
    </row>
    <row r="5" spans="2:9" x14ac:dyDescent="0.3">
      <c r="B5" s="35"/>
      <c r="C5" s="4"/>
      <c r="D5" s="36"/>
      <c r="E5" s="36"/>
      <c r="F5" s="36"/>
      <c r="G5" s="36"/>
      <c r="H5" s="36"/>
      <c r="I5" s="36"/>
    </row>
    <row r="6" spans="2:9" x14ac:dyDescent="0.3">
      <c r="B6" s="35"/>
      <c r="C6" s="4"/>
      <c r="D6" s="36"/>
      <c r="E6" s="36"/>
      <c r="F6" s="36"/>
      <c r="G6" s="36"/>
      <c r="H6" s="36"/>
      <c r="I6" s="36"/>
    </row>
    <row r="7" spans="2:9" ht="23.4" customHeight="1" x14ac:dyDescent="0.3">
      <c r="B7" s="96"/>
      <c r="C7" s="95" t="s">
        <v>0</v>
      </c>
      <c r="D7" s="95" t="s">
        <v>22</v>
      </c>
      <c r="E7" s="95" t="s">
        <v>23</v>
      </c>
      <c r="F7" s="95" t="s">
        <v>57</v>
      </c>
      <c r="G7" s="95" t="s">
        <v>58</v>
      </c>
      <c r="H7" s="74" t="s">
        <v>59</v>
      </c>
      <c r="I7" s="74" t="s">
        <v>61</v>
      </c>
    </row>
    <row r="8" spans="2:9" ht="27" thickBot="1" x14ac:dyDescent="0.35">
      <c r="B8" s="96"/>
      <c r="C8" s="99"/>
      <c r="D8" s="99"/>
      <c r="E8" s="99"/>
      <c r="F8" s="99"/>
      <c r="G8" s="99"/>
      <c r="H8" s="76" t="s">
        <v>60</v>
      </c>
      <c r="I8" s="76" t="s">
        <v>62</v>
      </c>
    </row>
    <row r="9" spans="2:9" x14ac:dyDescent="0.3">
      <c r="B9" s="75" t="s">
        <v>14</v>
      </c>
      <c r="C9" s="2"/>
      <c r="D9" s="32"/>
      <c r="E9" s="32"/>
      <c r="F9" s="32"/>
      <c r="G9" s="32"/>
      <c r="H9" s="32"/>
      <c r="I9" s="32"/>
    </row>
    <row r="10" spans="2:9" x14ac:dyDescent="0.3">
      <c r="B10" s="75" t="s">
        <v>124</v>
      </c>
      <c r="C10" s="4"/>
      <c r="D10" s="79">
        <v>14430993</v>
      </c>
      <c r="E10" s="79">
        <v>1478339</v>
      </c>
      <c r="F10" s="79">
        <v>-371782</v>
      </c>
      <c r="G10" s="79">
        <v>62329</v>
      </c>
      <c r="H10" s="79">
        <v>36720608</v>
      </c>
      <c r="I10" s="79">
        <v>52320487</v>
      </c>
    </row>
    <row r="11" spans="2:9" x14ac:dyDescent="0.3">
      <c r="B11" s="75" t="s">
        <v>14</v>
      </c>
      <c r="C11" s="4"/>
      <c r="D11" s="33"/>
      <c r="E11" s="33"/>
      <c r="F11" s="33"/>
      <c r="G11" s="33"/>
      <c r="H11" s="33"/>
      <c r="I11" s="33"/>
    </row>
    <row r="12" spans="2:9" x14ac:dyDescent="0.3">
      <c r="B12" s="3" t="s">
        <v>49</v>
      </c>
      <c r="C12" s="4"/>
      <c r="D12" s="33"/>
      <c r="E12" s="33"/>
      <c r="F12" s="33"/>
      <c r="G12" s="33"/>
      <c r="H12" s="33">
        <v>13212952</v>
      </c>
      <c r="I12" s="33">
        <v>13212952</v>
      </c>
    </row>
    <row r="13" spans="2:9" ht="15" thickBot="1" x14ac:dyDescent="0.35">
      <c r="B13" s="3" t="s">
        <v>63</v>
      </c>
      <c r="C13" s="4"/>
      <c r="D13" s="34"/>
      <c r="E13" s="34"/>
      <c r="F13" s="34">
        <v>134341</v>
      </c>
      <c r="G13" s="34"/>
      <c r="H13" s="34"/>
      <c r="I13" s="34">
        <v>134341</v>
      </c>
    </row>
    <row r="14" spans="2:9" ht="15" thickBot="1" x14ac:dyDescent="0.35">
      <c r="B14" s="75" t="s">
        <v>128</v>
      </c>
      <c r="C14" s="4"/>
      <c r="D14" s="28">
        <v>0</v>
      </c>
      <c r="E14" s="28">
        <v>0</v>
      </c>
      <c r="F14" s="28">
        <v>134341</v>
      </c>
      <c r="G14" s="28">
        <v>0</v>
      </c>
      <c r="H14" s="28">
        <v>13212952</v>
      </c>
      <c r="I14" s="28">
        <v>13347293</v>
      </c>
    </row>
    <row r="15" spans="2:9" x14ac:dyDescent="0.3">
      <c r="B15" s="3" t="s">
        <v>14</v>
      </c>
      <c r="C15" s="4"/>
      <c r="D15" s="32"/>
      <c r="E15" s="32"/>
      <c r="F15" s="32"/>
      <c r="G15" s="32"/>
      <c r="H15" s="32"/>
      <c r="I15" s="33">
        <v>0</v>
      </c>
    </row>
    <row r="16" spans="2:9" x14ac:dyDescent="0.3">
      <c r="B16" s="3" t="s">
        <v>119</v>
      </c>
      <c r="C16" s="4"/>
      <c r="D16" s="33">
        <v>35577946</v>
      </c>
      <c r="E16" s="33"/>
      <c r="F16" s="33"/>
      <c r="G16" s="33"/>
      <c r="H16" s="33"/>
      <c r="I16" s="33">
        <v>35577946</v>
      </c>
    </row>
    <row r="17" spans="2:19" x14ac:dyDescent="0.3">
      <c r="B17" s="3" t="s">
        <v>64</v>
      </c>
      <c r="C17" s="2">
        <v>15</v>
      </c>
      <c r="D17" s="33"/>
      <c r="E17" s="33"/>
      <c r="F17" s="33"/>
      <c r="G17" s="33"/>
      <c r="H17" s="33">
        <v>-49005434</v>
      </c>
      <c r="I17" s="33">
        <v>-49005434</v>
      </c>
      <c r="M17" s="32"/>
    </row>
    <row r="18" spans="2:19" ht="26.4" x14ac:dyDescent="0.3">
      <c r="B18" s="3" t="s">
        <v>125</v>
      </c>
      <c r="C18" s="2">
        <v>15</v>
      </c>
      <c r="D18" s="33"/>
      <c r="E18" s="33">
        <v>-1478339</v>
      </c>
      <c r="F18" s="33"/>
      <c r="G18" s="33"/>
      <c r="H18" s="33">
        <v>1478339</v>
      </c>
      <c r="I18" s="33">
        <v>0</v>
      </c>
    </row>
    <row r="19" spans="2:19" x14ac:dyDescent="0.3">
      <c r="B19" s="8" t="s">
        <v>126</v>
      </c>
      <c r="C19" s="2"/>
      <c r="D19" s="33"/>
      <c r="E19" s="33"/>
      <c r="F19" s="33"/>
      <c r="G19" s="33">
        <v>-62329</v>
      </c>
      <c r="H19" s="33">
        <v>62329</v>
      </c>
      <c r="I19" s="33">
        <v>0</v>
      </c>
    </row>
    <row r="20" spans="2:19" ht="15" thickBot="1" x14ac:dyDescent="0.35">
      <c r="B20" s="75" t="s">
        <v>127</v>
      </c>
      <c r="C20" s="4"/>
      <c r="D20" s="80">
        <v>50008939</v>
      </c>
      <c r="E20" s="80">
        <v>0</v>
      </c>
      <c r="F20" s="80">
        <v>-237441</v>
      </c>
      <c r="G20" s="80">
        <v>0</v>
      </c>
      <c r="H20" s="80">
        <v>2468794</v>
      </c>
      <c r="I20" s="80">
        <v>52240292</v>
      </c>
    </row>
    <row r="21" spans="2:19" ht="14.4" customHeight="1" x14ac:dyDescent="0.3">
      <c r="B21" s="81" t="s">
        <v>14</v>
      </c>
      <c r="C21" s="82"/>
      <c r="D21" s="83"/>
      <c r="E21" s="83"/>
      <c r="F21" s="83"/>
      <c r="G21" s="83"/>
      <c r="H21" s="83"/>
      <c r="I21" s="83"/>
    </row>
    <row r="22" spans="2:19" x14ac:dyDescent="0.3">
      <c r="B22" s="69" t="s">
        <v>49</v>
      </c>
      <c r="C22" s="82"/>
      <c r="D22" s="84"/>
      <c r="E22" s="84"/>
      <c r="F22" s="84"/>
      <c r="G22" s="84"/>
      <c r="H22" s="33">
        <v>6016821.8763000006</v>
      </c>
      <c r="I22" s="33">
        <f>6016821876.3/1000</f>
        <v>6016821.8763000006</v>
      </c>
    </row>
    <row r="23" spans="2:19" x14ac:dyDescent="0.3">
      <c r="B23" s="69" t="s">
        <v>63</v>
      </c>
      <c r="C23" s="82"/>
      <c r="D23" s="84"/>
      <c r="E23" s="84"/>
      <c r="F23" s="33">
        <v>32228.94253</v>
      </c>
      <c r="G23" s="84"/>
      <c r="H23" s="84"/>
      <c r="I23" s="33">
        <v>32228.94253</v>
      </c>
    </row>
    <row r="24" spans="2:19" ht="15" thickBot="1" x14ac:dyDescent="0.35">
      <c r="B24" s="75" t="s">
        <v>128</v>
      </c>
      <c r="C24" s="2"/>
      <c r="D24" s="28">
        <v>0</v>
      </c>
      <c r="E24" s="28">
        <v>0</v>
      </c>
      <c r="F24" s="28">
        <v>32228.94253</v>
      </c>
      <c r="G24" s="28">
        <v>0</v>
      </c>
      <c r="H24" s="28">
        <v>6016821.8763000006</v>
      </c>
      <c r="I24" s="28">
        <f>I22+I23</f>
        <v>6049050.8188300002</v>
      </c>
    </row>
    <row r="25" spans="2:19" x14ac:dyDescent="0.3">
      <c r="B25" s="3" t="s">
        <v>14</v>
      </c>
      <c r="C25" s="2"/>
      <c r="D25" s="32"/>
      <c r="E25" s="32"/>
      <c r="F25" s="32"/>
      <c r="G25" s="32"/>
      <c r="H25" s="32"/>
      <c r="I25" s="32"/>
    </row>
    <row r="26" spans="2:19" x14ac:dyDescent="0.3">
      <c r="B26" s="3" t="s">
        <v>115</v>
      </c>
      <c r="C26" s="2">
        <v>15</v>
      </c>
      <c r="D26" s="33"/>
      <c r="E26" s="32"/>
      <c r="F26" s="32"/>
      <c r="G26" s="32"/>
      <c r="H26" s="85"/>
      <c r="I26" s="33">
        <v>0</v>
      </c>
    </row>
    <row r="27" spans="2:19" ht="15" thickBot="1" x14ac:dyDescent="0.35">
      <c r="B27" s="3" t="s">
        <v>116</v>
      </c>
      <c r="C27" s="2">
        <v>15</v>
      </c>
      <c r="D27" s="33"/>
      <c r="E27" s="33"/>
      <c r="F27" s="33"/>
      <c r="G27" s="33"/>
      <c r="H27" s="33"/>
      <c r="I27" s="33">
        <v>0</v>
      </c>
      <c r="O27" s="31"/>
    </row>
    <row r="28" spans="2:19" ht="27" thickBot="1" x14ac:dyDescent="0.35">
      <c r="B28" s="3" t="s">
        <v>117</v>
      </c>
      <c r="C28" s="2"/>
      <c r="D28" s="34">
        <v>0</v>
      </c>
      <c r="E28" s="34"/>
      <c r="F28" s="34"/>
      <c r="G28" s="86"/>
      <c r="H28" s="34"/>
      <c r="I28" s="34">
        <v>0</v>
      </c>
      <c r="R28" s="89"/>
      <c r="S28" s="89"/>
    </row>
    <row r="29" spans="2:19" ht="15" thickBot="1" x14ac:dyDescent="0.35">
      <c r="B29" s="75" t="s">
        <v>138</v>
      </c>
      <c r="C29" s="4"/>
      <c r="D29" s="28">
        <v>50008939</v>
      </c>
      <c r="E29" s="28">
        <v>0</v>
      </c>
      <c r="F29" s="28">
        <f>F20+F24</f>
        <v>-205212.05747</v>
      </c>
      <c r="G29" s="28">
        <v>0</v>
      </c>
      <c r="H29" s="28">
        <f>H20+H24</f>
        <v>8485615.8762999997</v>
      </c>
      <c r="I29" s="28">
        <f>I20+I24</f>
        <v>58289342.818829998</v>
      </c>
    </row>
    <row r="32" spans="2:19" x14ac:dyDescent="0.3">
      <c r="B32" t="s">
        <v>129</v>
      </c>
      <c r="D32" t="s">
        <v>130</v>
      </c>
    </row>
    <row r="33" spans="2:9" x14ac:dyDescent="0.3">
      <c r="I33" s="31"/>
    </row>
    <row r="34" spans="2:9" x14ac:dyDescent="0.3">
      <c r="B34" t="s">
        <v>131</v>
      </c>
      <c r="D34" t="s">
        <v>132</v>
      </c>
    </row>
  </sheetData>
  <mergeCells count="6">
    <mergeCell ref="G7:G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F1</vt:lpstr>
      <vt:lpstr>F2</vt:lpstr>
      <vt:lpstr>F3 без разделения ДС</vt:lpstr>
      <vt:lpstr>F3</vt:lpstr>
      <vt:lpstr>F4</vt:lpstr>
      <vt:lpstr>'F3'!_Hlk33035900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Керимбеков Арсен Айдарханович</dc:creator>
  <cp:lastModifiedBy>Өмірбеков Азат Талғатұлы</cp:lastModifiedBy>
  <dcterms:created xsi:type="dcterms:W3CDTF">2022-05-13T12:41:49Z</dcterms:created>
  <dcterms:modified xsi:type="dcterms:W3CDTF">2024-08-23T11:27:32Z</dcterms:modified>
</cp:coreProperties>
</file>