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GA\Downloads\"/>
    </mc:Choice>
  </mc:AlternateContent>
  <xr:revisionPtr revIDLastSave="0" documentId="13_ncr:1_{7B8A3742-C82B-4C39-9BF7-7BB9C9CB9246}" xr6:coauthVersionLast="47" xr6:coauthVersionMax="47" xr10:uidLastSave="{00000000-0000-0000-0000-000000000000}"/>
  <bookViews>
    <workbookView xWindow="-108" yWindow="-108" windowWidth="30936" windowHeight="16776" activeTab="3" xr2:uid="{21A9D768-BF90-4627-8B5A-899C91B13644}"/>
  </bookViews>
  <sheets>
    <sheet name="ббполуг" sheetId="5" r:id="rId1"/>
    <sheet name="ОПиУполуг" sheetId="6" r:id="rId2"/>
    <sheet name="капит" sheetId="3" r:id="rId3"/>
    <sheet name="од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  <c r="G43" i="4"/>
  <c r="G20" i="4"/>
  <c r="G34" i="4"/>
  <c r="G16" i="4"/>
  <c r="F28" i="4"/>
  <c r="F41" i="4" s="1"/>
  <c r="F20" i="4"/>
  <c r="F22" i="3"/>
  <c r="D36" i="6"/>
  <c r="D34" i="6"/>
  <c r="G28" i="4" l="1"/>
  <c r="G41" i="4" s="1"/>
  <c r="E28" i="6" l="1"/>
  <c r="E34" i="6" s="1"/>
  <c r="D28" i="6"/>
  <c r="H32" i="5" l="1"/>
  <c r="G32" i="5"/>
  <c r="H27" i="5"/>
  <c r="G27" i="5"/>
  <c r="H21" i="5"/>
  <c r="G21" i="5"/>
</calcChain>
</file>

<file path=xl/sharedStrings.xml><?xml version="1.0" encoding="utf-8"?>
<sst xmlns="http://schemas.openxmlformats.org/spreadsheetml/2006/main" count="125" uniqueCount="105">
  <si>
    <t>АКТИВЫ</t>
  </si>
  <si>
    <t>Денежные средства</t>
  </si>
  <si>
    <t>Займы выданные</t>
  </si>
  <si>
    <t>Прочие текущие активы</t>
  </si>
  <si>
    <t>Инвестиционная недвижимость</t>
  </si>
  <si>
    <t xml:space="preserve">Основные средства </t>
  </si>
  <si>
    <t>Отложенные налоговые активы</t>
  </si>
  <si>
    <t>Итого активов</t>
  </si>
  <si>
    <t>ОБЯЗАТЕЛЬСТВА</t>
  </si>
  <si>
    <t>Кредиторская задолженность</t>
  </si>
  <si>
    <t>Прочие текущие обязательства</t>
  </si>
  <si>
    <t>Итого обязательств</t>
  </si>
  <si>
    <t>КАПИТАЛ</t>
  </si>
  <si>
    <t>Уставный капитал</t>
  </si>
  <si>
    <t>Нераспределенная прибыль</t>
  </si>
  <si>
    <t>Итого капитал</t>
  </si>
  <si>
    <t>Итого обязательств и капитал</t>
  </si>
  <si>
    <r>
      <t>ТОО «МФО ЭКО-Финанс»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</si>
  <si>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ПРОМЕЖУТОЧНЫЙ СОКРАЩЕННЫЙ </t>
  </si>
  <si>
    <t>ТОО МФО "ЭКО-ФИНАНС"</t>
  </si>
  <si>
    <t>ПРОМЕЖУТОЧНЫЙ СОКРАЩЕННЫЙ ОТЧЕТ О</t>
  </si>
  <si>
    <t xml:space="preserve">                           ФИНАНСОВОМ ПОЛОЖЕНИИ</t>
  </si>
  <si>
    <t>тыс.тенге</t>
  </si>
  <si>
    <t>(не аудировано)</t>
  </si>
  <si>
    <t>Процентные доходы, рассчитанные с использованием эффективной процентной ставки</t>
  </si>
  <si>
    <t>Чистый процентный доход до расходов по ожидаемым кредитным убыткам</t>
  </si>
  <si>
    <t>Восстановление /(начисление) резерва по предоставленным займам</t>
  </si>
  <si>
    <t>-</t>
  </si>
  <si>
    <t>Итого операционная прибыль</t>
  </si>
  <si>
    <t>Доход от аренды</t>
  </si>
  <si>
    <t>Прочие финансовые расходы</t>
  </si>
  <si>
    <t>Прочие доходы/(расходы), нетто</t>
  </si>
  <si>
    <t>Прибыль (убыток) до налогообложения</t>
  </si>
  <si>
    <t>Прибыль (убыток) за период</t>
  </si>
  <si>
    <t xml:space="preserve">Прочий совокупный доход </t>
  </si>
  <si>
    <t>Всего совокупный доход (убыток) за период</t>
  </si>
  <si>
    <t>(тыс.тг)</t>
  </si>
  <si>
    <t>ОТЧЕТ ОБ ИЗМЕНЕНИЯХ В КАПИТАЛЕ</t>
  </si>
  <si>
    <t xml:space="preserve">Нераспределенная прибыль </t>
  </si>
  <si>
    <t>Сальдо на 31 декабря 2022 года</t>
  </si>
  <si>
    <t>Совокупный убыток за период</t>
  </si>
  <si>
    <r>
      <t xml:space="preserve">  </t>
    </r>
    <r>
      <rPr>
        <b/>
        <sz val="10"/>
        <color theme="1"/>
        <rFont val="Times New Roman"/>
        <family val="1"/>
        <charset val="204"/>
      </rPr>
      <t>(не аудировано)</t>
    </r>
  </si>
  <si>
    <t>Совокупный доход за период</t>
  </si>
  <si>
    <r>
      <t xml:space="preserve"> </t>
    </r>
    <r>
      <rPr>
        <b/>
        <sz val="10"/>
        <color theme="1"/>
        <rFont val="Times New Roman"/>
        <family val="1"/>
        <charset val="204"/>
      </rPr>
      <t>(не аудировано)</t>
    </r>
  </si>
  <si>
    <t>Сальдо на 31 декабря 2023 года</t>
  </si>
  <si>
    <t>ОТЧЕТ О ДВИЖЕНИИ ДЕНЕЖНЫХ СРЕДСТВ</t>
  </si>
  <si>
    <t>(прямой метод)</t>
  </si>
  <si>
    <t>I. Движение денежных средств от операционной деятельности</t>
  </si>
  <si>
    <t>1.Поступление денежных средств, всего, в том числе:</t>
  </si>
  <si>
    <t>Погашение выданных займов клиентами</t>
  </si>
  <si>
    <t>Проценты, полученные по выданным займам</t>
  </si>
  <si>
    <t>Поступление от аренды</t>
  </si>
  <si>
    <t>Прочие поступления</t>
  </si>
  <si>
    <t>2.Выбытие денежных средств, всего, в том числе:</t>
  </si>
  <si>
    <t>Выдача займов</t>
  </si>
  <si>
    <t>Платежи поставщикам за товары и услуги</t>
  </si>
  <si>
    <t>Выплаты по заработной плате</t>
  </si>
  <si>
    <t>Выплата вознаграждений по займам</t>
  </si>
  <si>
    <t>Корпоративный подоходный налог</t>
  </si>
  <si>
    <t>Налоги и прочие платежи в бюджет</t>
  </si>
  <si>
    <t>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</si>
  <si>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</si>
  <si>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</si>
  <si>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</si>
  <si>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2.Выбытие денежных средств, всего</t>
  </si>
  <si>
    <t>Погашение обязательства по отсрочке платежа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</si>
  <si>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</si>
  <si>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</si>
  <si>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</si>
  <si>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</si>
  <si>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Денежные средства на начало отчетного периода</t>
  </si>
  <si>
    <t>Денежные средства на конец отчетного периода</t>
  </si>
  <si>
    <t>Продажа облигаций</t>
  </si>
  <si>
    <t xml:space="preserve">   </t>
  </si>
  <si>
    <t>примечание</t>
  </si>
  <si>
    <t>Примечание</t>
  </si>
  <si>
    <t xml:space="preserve">                                                                                                                         (тыс. тенге)</t>
  </si>
  <si>
    <t>по состоянию на 30 июня  2024г.</t>
  </si>
  <si>
    <t>1полугодие 2024г.</t>
  </si>
  <si>
    <t>Финансовые обязательства</t>
  </si>
  <si>
    <t>Расходы по аренде</t>
  </si>
  <si>
    <t>ПРОМЕЖУТОЧНЫЙ СОКРАЩЕННЫЙ</t>
  </si>
  <si>
    <t xml:space="preserve"> ОТЧЕТ О ПРИБЫЛИ ИЛИ УБЫТКЕ И ПРОЧЕМ СОВОКУПНОМ ДОХОДЕ</t>
  </si>
  <si>
    <t xml:space="preserve"> (тыс. тенге)</t>
  </si>
  <si>
    <t>Примечания</t>
  </si>
  <si>
    <t>Расходы по реализации услуг</t>
  </si>
  <si>
    <t>Административные расходы</t>
  </si>
  <si>
    <t xml:space="preserve"> (Расходы) по подоходному налогу</t>
  </si>
  <si>
    <t xml:space="preserve">За 6 мес, закончившихся 30 июня 2024г. </t>
  </si>
  <si>
    <t>За 6 мес, закончившихся 30 июня 2023 года</t>
  </si>
  <si>
    <t>за шесть месяцев, закончившихся 30 июня 2024 года</t>
  </si>
  <si>
    <t>о</t>
  </si>
  <si>
    <t xml:space="preserve">                                                             за шесть месяцев, закончившихся 30 июня 2024 года</t>
  </si>
  <si>
    <t>Сальдо на 30 июня 2024 года</t>
  </si>
  <si>
    <t xml:space="preserve">Сальдо на 30 июня 2023 года </t>
  </si>
  <si>
    <t>Взнос учредителя</t>
  </si>
  <si>
    <t>За счет нераспр.прибыли</t>
  </si>
  <si>
    <t>за шесть месяцев, закончившихся 30июня 2024 года</t>
  </si>
  <si>
    <t>За шесть месяцев, закончившихся</t>
  </si>
  <si>
    <t xml:space="preserve">30 июня2024 года  </t>
  </si>
  <si>
    <t>30 июня 2023 года</t>
  </si>
  <si>
    <t>Выплата купонного вознаграждение по облигациям</t>
  </si>
  <si>
    <t>тыс.тг</t>
  </si>
  <si>
    <t>Жунусов Данияр Мусаевич                                Назарова Аманкул Агисбаевна</t>
  </si>
  <si>
    <t>Генеральный директор                                          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</si>
</sst>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4" fillId="0" borderId="4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1" xfId="0" applyFont="1" applyBorder="1" applyAlignment="1">
      <alignment vertical="top"/>
    </xf>
    <xf numFmtId="0" fontId="4" fillId="0" borderId="12" xfId="0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2" xfId="0" applyBorder="1"/>
    <xf numFmtId="0" fontId="6" fillId="0" borderId="1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" fontId="0" fillId="0" borderId="12" xfId="0" applyNumberFormat="1" applyBorder="1"/>
    <xf numFmtId="0" fontId="5" fillId="0" borderId="13" xfId="0" applyFont="1" applyBorder="1" applyAlignment="1">
      <alignment vertical="center"/>
    </xf>
    <xf numFmtId="0" fontId="0" fillId="0" borderId="14" xfId="0" applyBorder="1"/>
    <xf numFmtId="0" fontId="4" fillId="0" borderId="13" xfId="0" applyFont="1" applyBorder="1" applyAlignment="1">
      <alignment vertical="center"/>
    </xf>
    <xf numFmtId="0" fontId="0" fillId="0" borderId="16" xfId="0" applyBorder="1"/>
    <xf numFmtId="0" fontId="7" fillId="0" borderId="12" xfId="0" applyFont="1" applyBorder="1" applyAlignment="1">
      <alignment horizontal="center" vertical="center"/>
    </xf>
    <xf numFmtId="3" fontId="1" fillId="0" borderId="12" xfId="0" applyNumberFormat="1" applyFont="1" applyBorder="1"/>
    <xf numFmtId="0" fontId="1" fillId="0" borderId="11" xfId="0" applyFont="1" applyBorder="1"/>
    <xf numFmtId="14" fontId="1" fillId="0" borderId="11" xfId="0" applyNumberFormat="1" applyFont="1" applyBorder="1"/>
    <xf numFmtId="14" fontId="1" fillId="0" borderId="8" xfId="0" applyNumberFormat="1" applyFont="1" applyBorder="1"/>
    <xf numFmtId="0" fontId="4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" fontId="0" fillId="0" borderId="14" xfId="0" applyNumberFormat="1" applyBorder="1"/>
    <xf numFmtId="0" fontId="4" fillId="0" borderId="15" xfId="0" applyFont="1" applyBorder="1" applyAlignment="1">
      <alignment vertical="center"/>
    </xf>
    <xf numFmtId="3" fontId="1" fillId="0" borderId="16" xfId="0" applyNumberFormat="1" applyFont="1" applyBorder="1"/>
    <xf numFmtId="0" fontId="1" fillId="0" borderId="17" xfId="0" applyFont="1" applyBorder="1"/>
    <xf numFmtId="0" fontId="5" fillId="0" borderId="18" xfId="0" applyFont="1" applyBorder="1" applyAlignment="1">
      <alignment vertical="center"/>
    </xf>
    <xf numFmtId="0" fontId="0" fillId="0" borderId="19" xfId="0" applyBorder="1"/>
    <xf numFmtId="3" fontId="0" fillId="0" borderId="20" xfId="0" applyNumberFormat="1" applyBorder="1"/>
    <xf numFmtId="0" fontId="1" fillId="0" borderId="16" xfId="0" applyFont="1" applyBorder="1"/>
    <xf numFmtId="3" fontId="1" fillId="0" borderId="17" xfId="0" applyNumberFormat="1" applyFont="1" applyBorder="1"/>
    <xf numFmtId="3" fontId="0" fillId="0" borderId="19" xfId="0" applyNumberFormat="1" applyBorder="1"/>
    <xf numFmtId="3" fontId="1" fillId="0" borderId="14" xfId="0" applyNumberFormat="1" applyFont="1" applyBorder="1"/>
    <xf numFmtId="0" fontId="12" fillId="0" borderId="0" xfId="0" applyFont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justify" vertical="center"/>
    </xf>
    <xf numFmtId="3" fontId="5" fillId="2" borderId="8" xfId="0" applyNumberFormat="1" applyFont="1" applyFill="1" applyBorder="1" applyAlignment="1">
      <alignment horizontal="justify" vertical="center" wrapText="1"/>
    </xf>
    <xf numFmtId="0" fontId="4" fillId="0" borderId="11" xfId="0" applyFont="1" applyBorder="1" applyAlignment="1">
      <alignment vertical="center"/>
    </xf>
    <xf numFmtId="3" fontId="4" fillId="2" borderId="8" xfId="0" applyNumberFormat="1" applyFont="1" applyFill="1" applyBorder="1" applyAlignment="1">
      <alignment horizontal="justify" vertical="center"/>
    </xf>
    <xf numFmtId="3" fontId="4" fillId="2" borderId="8" xfId="0" applyNumberFormat="1" applyFont="1" applyFill="1" applyBorder="1" applyAlignment="1">
      <alignment horizontal="justify" vertical="center" wrapText="1"/>
    </xf>
    <xf numFmtId="3" fontId="5" fillId="0" borderId="8" xfId="0" applyNumberFormat="1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 wrapText="1"/>
    </xf>
    <xf numFmtId="3" fontId="5" fillId="0" borderId="8" xfId="0" applyNumberFormat="1" applyFont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/>
    </xf>
    <xf numFmtId="0" fontId="5" fillId="2" borderId="8" xfId="0" applyFont="1" applyFill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justify" vertical="center" wrapText="1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horizontal="justify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/>
    <xf numFmtId="0" fontId="6" fillId="0" borderId="21" xfId="0" applyFont="1" applyBorder="1" applyAlignment="1">
      <alignment vertical="center"/>
    </xf>
    <xf numFmtId="0" fontId="0" fillId="0" borderId="21" xfId="0" applyBorder="1" applyAlignment="1">
      <alignment wrapText="1"/>
    </xf>
    <xf numFmtId="0" fontId="0" fillId="0" borderId="21" xfId="0" applyBorder="1" applyAlignment="1">
      <alignment vertical="center" wrapText="1"/>
    </xf>
    <xf numFmtId="0" fontId="9" fillId="0" borderId="21" xfId="0" applyFont="1" applyBorder="1" applyAlignment="1">
      <alignment vertical="center"/>
    </xf>
    <xf numFmtId="0" fontId="0" fillId="0" borderId="0" xfId="0"/>
    <xf numFmtId="0" fontId="6" fillId="0" borderId="21" xfId="0" applyFont="1" applyBorder="1" applyAlignment="1">
      <alignment vertical="center"/>
    </xf>
    <xf numFmtId="0" fontId="0" fillId="0" borderId="21" xfId="0" applyBorder="1" applyAlignment="1">
      <alignment wrapText="1"/>
    </xf>
    <xf numFmtId="0" fontId="0" fillId="0" borderId="21" xfId="0" applyBorder="1" applyAlignment="1">
      <alignment vertical="center" wrapText="1"/>
    </xf>
    <xf numFmtId="0" fontId="9" fillId="0" borderId="21" xfId="0" applyFont="1" applyBorder="1" applyAlignment="1">
      <alignment vertical="center"/>
    </xf>
    <xf numFmtId="0" fontId="0" fillId="0" borderId="0" xfId="0"/>
    <xf numFmtId="0" fontId="6" fillId="0" borderId="21" xfId="0" applyFont="1" applyBorder="1" applyAlignment="1">
      <alignment vertical="center"/>
    </xf>
    <xf numFmtId="0" fontId="0" fillId="0" borderId="21" xfId="0" applyBorder="1" applyAlignment="1">
      <alignment wrapText="1"/>
    </xf>
    <xf numFmtId="0" fontId="0" fillId="0" borderId="21" xfId="0" applyBorder="1" applyAlignment="1">
      <alignment vertical="center" wrapText="1"/>
    </xf>
    <xf numFmtId="0" fontId="9" fillId="0" borderId="21" xfId="0" applyFont="1" applyBorder="1" applyAlignment="1">
      <alignment vertical="center"/>
    </xf>
    <xf numFmtId="0" fontId="0" fillId="0" borderId="0" xfId="0"/>
    <xf numFmtId="0" fontId="6" fillId="0" borderId="21" xfId="0" applyFont="1" applyBorder="1" applyAlignment="1">
      <alignment vertical="center"/>
    </xf>
    <xf numFmtId="0" fontId="0" fillId="0" borderId="21" xfId="0" applyBorder="1" applyAlignment="1">
      <alignment wrapText="1"/>
    </xf>
    <xf numFmtId="0" fontId="0" fillId="0" borderId="21" xfId="0" applyBorder="1" applyAlignment="1">
      <alignment vertical="center" wrapText="1"/>
    </xf>
    <xf numFmtId="0" fontId="9" fillId="0" borderId="2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86193-D278-4AFD-88CD-F7577A509DB0}">
  <sheetPr>
    <pageSetUpPr fitToPage="1"/>
  </sheetPr>
  <dimension ref="B5:H39"/>
  <sheetViews>
    <sheetView topLeftCell="A10" workbookViewId="0">
      <selection activeCell="C39" sqref="C39"/>
    </sheetView>
  </sheetViews>
  <sheetFormatPr defaultRowHeight="14.4" x14ac:dyDescent="0.3"/>
  <cols>
    <col min="3" max="3" width="33.88671875" customWidth="1"/>
    <col min="4" max="4" width="0.109375" customWidth="1"/>
    <col min="5" max="5" width="8.88671875" hidden="1" customWidth="1"/>
    <col min="6" max="6" width="14.88671875" customWidth="1"/>
    <col min="7" max="7" width="15.21875" customWidth="1"/>
    <col min="8" max="8" width="16.5546875" customWidth="1"/>
  </cols>
  <sheetData>
    <row r="5" spans="2:8" x14ac:dyDescent="0.3">
      <c r="B5" s="6" t="s">
        <v>19</v>
      </c>
      <c r="C5" s="2"/>
    </row>
    <row r="6" spans="2:8" ht="15.6" x14ac:dyDescent="0.3">
      <c r="C6" s="3"/>
    </row>
    <row r="7" spans="2:8" ht="15.6" x14ac:dyDescent="0.3">
      <c r="C7" s="3" t="s">
        <v>20</v>
      </c>
    </row>
    <row r="8" spans="2:8" ht="15.6" x14ac:dyDescent="0.3">
      <c r="C8" s="7" t="s">
        <v>21</v>
      </c>
    </row>
    <row r="9" spans="2:8" x14ac:dyDescent="0.3">
      <c r="C9" s="6" t="s">
        <v>77</v>
      </c>
      <c r="D9" s="6"/>
      <c r="E9" s="6"/>
      <c r="F9" s="6"/>
      <c r="G9" s="6"/>
    </row>
    <row r="10" spans="2:8" x14ac:dyDescent="0.3">
      <c r="D10" t="s">
        <v>78</v>
      </c>
    </row>
    <row r="11" spans="2:8" ht="15" thickBot="1" x14ac:dyDescent="0.35">
      <c r="H11" s="6" t="s">
        <v>22</v>
      </c>
    </row>
    <row r="12" spans="2:8" x14ac:dyDescent="0.3">
      <c r="B12" s="11"/>
      <c r="C12" s="12"/>
      <c r="D12" s="12"/>
      <c r="E12" s="12"/>
      <c r="F12" s="33"/>
      <c r="G12" s="33"/>
      <c r="H12" s="13"/>
    </row>
    <row r="13" spans="2:8" ht="15" thickBot="1" x14ac:dyDescent="0.35">
      <c r="B13" s="18"/>
      <c r="C13" s="16"/>
      <c r="D13" s="16"/>
      <c r="E13" s="16"/>
      <c r="F13" s="64" t="s">
        <v>74</v>
      </c>
      <c r="G13" s="65">
        <v>45473</v>
      </c>
      <c r="H13" s="66">
        <v>45291</v>
      </c>
    </row>
    <row r="14" spans="2:8" ht="15.6" x14ac:dyDescent="0.3">
      <c r="B14" s="67" t="s">
        <v>0</v>
      </c>
      <c r="C14" s="68"/>
      <c r="D14" s="12"/>
      <c r="E14" s="12"/>
      <c r="F14" s="33"/>
      <c r="G14" s="33" t="s">
        <v>23</v>
      </c>
      <c r="H14" s="13"/>
    </row>
    <row r="15" spans="2:8" ht="15.6" x14ac:dyDescent="0.3">
      <c r="B15" s="58" t="s">
        <v>1</v>
      </c>
      <c r="C15" s="62"/>
      <c r="D15" s="54"/>
      <c r="E15" s="54"/>
      <c r="F15" s="54">
        <v>4</v>
      </c>
      <c r="G15" s="57">
        <v>19217</v>
      </c>
      <c r="H15" s="59">
        <v>768</v>
      </c>
    </row>
    <row r="16" spans="2:8" x14ac:dyDescent="0.3">
      <c r="B16" s="58" t="s">
        <v>2</v>
      </c>
      <c r="C16" s="53"/>
      <c r="D16" s="54"/>
      <c r="E16" s="54"/>
      <c r="F16" s="54">
        <v>5</v>
      </c>
      <c r="G16" s="57">
        <v>350990</v>
      </c>
      <c r="H16" s="69">
        <v>169919</v>
      </c>
    </row>
    <row r="17" spans="2:8" x14ac:dyDescent="0.3">
      <c r="B17" s="58" t="s">
        <v>3</v>
      </c>
      <c r="C17" s="54"/>
      <c r="D17" s="54"/>
      <c r="E17" s="54"/>
      <c r="F17" s="54">
        <v>6</v>
      </c>
      <c r="G17" s="54">
        <v>2373</v>
      </c>
      <c r="H17" s="59">
        <v>3309</v>
      </c>
    </row>
    <row r="18" spans="2:8" x14ac:dyDescent="0.3">
      <c r="B18" s="58" t="s">
        <v>4</v>
      </c>
      <c r="C18" s="54"/>
      <c r="D18" s="54"/>
      <c r="E18" s="54"/>
      <c r="F18" s="54">
        <v>7</v>
      </c>
      <c r="G18" s="57">
        <v>128130</v>
      </c>
      <c r="H18" s="69">
        <v>130202</v>
      </c>
    </row>
    <row r="19" spans="2:8" x14ac:dyDescent="0.3">
      <c r="B19" s="58" t="s">
        <v>5</v>
      </c>
      <c r="C19" s="54"/>
      <c r="D19" s="54"/>
      <c r="E19" s="54"/>
      <c r="F19" s="54"/>
      <c r="G19" s="57">
        <v>320</v>
      </c>
      <c r="H19" s="59">
        <v>388</v>
      </c>
    </row>
    <row r="20" spans="2:8" x14ac:dyDescent="0.3">
      <c r="B20" s="58" t="s">
        <v>6</v>
      </c>
      <c r="C20" s="54"/>
      <c r="D20" s="54"/>
      <c r="E20" s="54"/>
      <c r="F20" s="54"/>
      <c r="G20" s="57">
        <v>6000</v>
      </c>
      <c r="H20" s="69">
        <v>6000</v>
      </c>
    </row>
    <row r="21" spans="2:8" ht="15" thickBot="1" x14ac:dyDescent="0.35">
      <c r="B21" s="70" t="s">
        <v>7</v>
      </c>
      <c r="C21" s="61"/>
      <c r="D21" s="61"/>
      <c r="E21" s="61"/>
      <c r="F21" s="61"/>
      <c r="G21" s="71">
        <f>SUM(G15:G20)</f>
        <v>507030</v>
      </c>
      <c r="H21" s="72">
        <f>SUM(H15:H20)</f>
        <v>310586</v>
      </c>
    </row>
    <row r="22" spans="2:8" x14ac:dyDescent="0.3">
      <c r="B22" s="15"/>
      <c r="F22" s="34"/>
      <c r="G22" s="34"/>
      <c r="H22" s="14"/>
    </row>
    <row r="23" spans="2:8" ht="15" thickBot="1" x14ac:dyDescent="0.35">
      <c r="B23" s="15" t="s">
        <v>8</v>
      </c>
      <c r="F23" s="34"/>
      <c r="G23" s="34"/>
      <c r="H23" s="14"/>
    </row>
    <row r="24" spans="2:8" x14ac:dyDescent="0.3">
      <c r="B24" s="73" t="s">
        <v>9</v>
      </c>
      <c r="C24" s="74"/>
      <c r="D24" s="74"/>
      <c r="E24" s="74"/>
      <c r="F24" s="74">
        <v>8</v>
      </c>
      <c r="G24" s="74">
        <v>113060</v>
      </c>
      <c r="H24" s="75">
        <v>113703</v>
      </c>
    </row>
    <row r="25" spans="2:8" x14ac:dyDescent="0.3">
      <c r="B25" s="58" t="s">
        <v>10</v>
      </c>
      <c r="C25" s="54"/>
      <c r="D25" s="54"/>
      <c r="E25" s="54"/>
      <c r="F25" s="54">
        <v>9</v>
      </c>
      <c r="G25" s="54">
        <v>848</v>
      </c>
      <c r="H25" s="59">
        <v>639</v>
      </c>
    </row>
    <row r="26" spans="2:8" x14ac:dyDescent="0.3">
      <c r="B26" s="58" t="s">
        <v>79</v>
      </c>
      <c r="C26" s="54"/>
      <c r="D26" s="54"/>
      <c r="E26" s="54"/>
      <c r="F26" s="54">
        <v>10</v>
      </c>
      <c r="G26" s="54">
        <v>200000</v>
      </c>
      <c r="H26" s="59"/>
    </row>
    <row r="27" spans="2:8" ht="15" thickBot="1" x14ac:dyDescent="0.35">
      <c r="B27" s="70" t="s">
        <v>11</v>
      </c>
      <c r="C27" s="61"/>
      <c r="D27" s="61"/>
      <c r="E27" s="61"/>
      <c r="F27" s="61"/>
      <c r="G27" s="76">
        <f>SUM(G24:G26)</f>
        <v>313908</v>
      </c>
      <c r="H27" s="77">
        <f>SUM(H24:H26)</f>
        <v>114342</v>
      </c>
    </row>
    <row r="28" spans="2:8" x14ac:dyDescent="0.3">
      <c r="B28" s="15"/>
      <c r="F28" s="34"/>
      <c r="G28" s="34"/>
      <c r="H28" s="14"/>
    </row>
    <row r="29" spans="2:8" ht="15" thickBot="1" x14ac:dyDescent="0.35">
      <c r="B29" s="15" t="s">
        <v>12</v>
      </c>
      <c r="F29" s="34"/>
      <c r="G29" s="34"/>
      <c r="H29" s="14"/>
    </row>
    <row r="30" spans="2:8" x14ac:dyDescent="0.3">
      <c r="B30" s="73" t="s">
        <v>13</v>
      </c>
      <c r="C30" s="74"/>
      <c r="D30" s="74"/>
      <c r="E30" s="74"/>
      <c r="F30" s="74">
        <v>11</v>
      </c>
      <c r="G30" s="78">
        <v>200000</v>
      </c>
      <c r="H30" s="75">
        <v>200000</v>
      </c>
    </row>
    <row r="31" spans="2:8" x14ac:dyDescent="0.3">
      <c r="B31" s="58" t="s">
        <v>14</v>
      </c>
      <c r="C31" s="54"/>
      <c r="D31" s="54"/>
      <c r="E31" s="54"/>
      <c r="F31" s="54"/>
      <c r="G31" s="54">
        <v>-6878</v>
      </c>
      <c r="H31" s="59">
        <v>-3756</v>
      </c>
    </row>
    <row r="32" spans="2:8" x14ac:dyDescent="0.3">
      <c r="B32" s="60" t="s">
        <v>15</v>
      </c>
      <c r="C32" s="54"/>
      <c r="D32" s="54"/>
      <c r="E32" s="54"/>
      <c r="F32" s="54"/>
      <c r="G32" s="57">
        <f>SUM(G30:G31)</f>
        <v>193122</v>
      </c>
      <c r="H32" s="69">
        <f>SUM(H30:H31)</f>
        <v>196244</v>
      </c>
    </row>
    <row r="33" spans="2:8" x14ac:dyDescent="0.3">
      <c r="B33" s="60" t="s">
        <v>16</v>
      </c>
      <c r="C33" s="54"/>
      <c r="D33" s="54"/>
      <c r="E33" s="54"/>
      <c r="F33" s="54"/>
      <c r="G33" s="63">
        <v>507030</v>
      </c>
      <c r="H33" s="79">
        <v>310366</v>
      </c>
    </row>
    <row r="34" spans="2:8" ht="15" thickBot="1" x14ac:dyDescent="0.35">
      <c r="B34" s="18"/>
      <c r="C34" s="16"/>
      <c r="D34" s="16"/>
      <c r="E34" s="16"/>
      <c r="F34" s="29"/>
      <c r="G34" s="29"/>
      <c r="H34" s="17"/>
    </row>
    <row r="36" spans="2:8" ht="15" thickBot="1" x14ac:dyDescent="0.35"/>
    <row r="37" spans="2:8" ht="15" thickBot="1" x14ac:dyDescent="0.35">
      <c r="B37" s="108" t="s">
        <v>103</v>
      </c>
      <c r="C37" s="109"/>
      <c r="D37" s="109"/>
      <c r="E37" s="107"/>
      <c r="F37" s="107"/>
      <c r="G37" s="107"/>
    </row>
    <row r="38" spans="2:8" ht="15" thickBot="1" x14ac:dyDescent="0.35">
      <c r="B38" s="110"/>
      <c r="C38" s="109"/>
      <c r="D38" s="109"/>
      <c r="E38" s="107"/>
      <c r="F38" s="107"/>
      <c r="G38" s="107"/>
    </row>
    <row r="39" spans="2:8" ht="15" thickBot="1" x14ac:dyDescent="0.35">
      <c r="B39" s="111" t="s">
        <v>104</v>
      </c>
      <c r="C39" s="109"/>
      <c r="D39" s="109"/>
      <c r="E39" s="107"/>
      <c r="F39" s="107"/>
      <c r="G39" s="107"/>
    </row>
  </sheetData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8B3A4-7864-4028-AF9F-7AB1F2D2DF63}">
  <sheetPr>
    <pageSetUpPr fitToPage="1"/>
  </sheetPr>
  <dimension ref="B4:L43"/>
  <sheetViews>
    <sheetView topLeftCell="A16" workbookViewId="0">
      <selection activeCell="B46" sqref="B46"/>
    </sheetView>
  </sheetViews>
  <sheetFormatPr defaultRowHeight="14.4" x14ac:dyDescent="0.3"/>
  <cols>
    <col min="2" max="2" width="69.21875" customWidth="1"/>
    <col min="3" max="3" width="12.88671875" customWidth="1"/>
    <col min="4" max="4" width="33.21875" customWidth="1"/>
    <col min="5" max="5" width="21.44140625" customWidth="1"/>
    <col min="10" max="10" width="15.21875" customWidth="1"/>
    <col min="11" max="11" width="24.21875" customWidth="1"/>
    <col min="12" max="12" width="0.44140625" customWidth="1"/>
    <col min="13" max="13" width="25.21875" customWidth="1"/>
  </cols>
  <sheetData>
    <row r="4" spans="2:12" x14ac:dyDescent="0.3">
      <c r="B4" s="6"/>
      <c r="C4" s="2"/>
    </row>
    <row r="5" spans="2:12" ht="15.6" x14ac:dyDescent="0.3">
      <c r="C5" s="3"/>
    </row>
    <row r="7" spans="2:12" x14ac:dyDescent="0.3">
      <c r="L7" t="s">
        <v>36</v>
      </c>
    </row>
    <row r="11" spans="2:12" x14ac:dyDescent="0.3">
      <c r="B11" s="2"/>
    </row>
    <row r="12" spans="2:12" x14ac:dyDescent="0.3">
      <c r="B12" s="2" t="s">
        <v>17</v>
      </c>
    </row>
    <row r="13" spans="2:12" x14ac:dyDescent="0.3">
      <c r="B13" s="80"/>
    </row>
    <row r="14" spans="2:12" x14ac:dyDescent="0.3">
      <c r="B14" s="80"/>
    </row>
    <row r="15" spans="2:12" ht="15.6" x14ac:dyDescent="0.3">
      <c r="B15" s="4"/>
    </row>
    <row r="16" spans="2:12" ht="15.6" x14ac:dyDescent="0.3">
      <c r="B16" s="4" t="s">
        <v>81</v>
      </c>
    </row>
    <row r="17" spans="2:5" ht="15.6" x14ac:dyDescent="0.3">
      <c r="B17" s="4" t="s">
        <v>82</v>
      </c>
    </row>
    <row r="18" spans="2:5" x14ac:dyDescent="0.3">
      <c r="B18" s="5" t="s">
        <v>90</v>
      </c>
    </row>
    <row r="19" spans="2:5" x14ac:dyDescent="0.3">
      <c r="B19" s="5"/>
    </row>
    <row r="20" spans="2:5" x14ac:dyDescent="0.3">
      <c r="B20" s="5"/>
    </row>
    <row r="21" spans="2:5" x14ac:dyDescent="0.3">
      <c r="B21" s="56" t="s">
        <v>83</v>
      </c>
    </row>
    <row r="22" spans="2:5" ht="77.400000000000006" customHeight="1" x14ac:dyDescent="0.3">
      <c r="B22" s="100"/>
      <c r="C22" s="101" t="s">
        <v>84</v>
      </c>
      <c r="D22" s="49" t="s">
        <v>88</v>
      </c>
      <c r="E22" s="102" t="s">
        <v>89</v>
      </c>
    </row>
    <row r="23" spans="2:5" x14ac:dyDescent="0.3">
      <c r="B23" s="100"/>
      <c r="C23" s="101"/>
      <c r="D23" s="99" t="s">
        <v>23</v>
      </c>
      <c r="E23" s="102"/>
    </row>
    <row r="24" spans="2:5" ht="15" thickBot="1" x14ac:dyDescent="0.35">
      <c r="B24" s="81" t="s">
        <v>24</v>
      </c>
      <c r="C24" s="82">
        <v>12</v>
      </c>
      <c r="D24" s="83">
        <v>37142</v>
      </c>
      <c r="E24" s="84">
        <v>7505</v>
      </c>
    </row>
    <row r="25" spans="2:5" ht="15" thickBot="1" x14ac:dyDescent="0.35">
      <c r="B25" s="85" t="s">
        <v>25</v>
      </c>
      <c r="C25" s="82"/>
      <c r="D25" s="86">
        <v>37142</v>
      </c>
      <c r="E25" s="87">
        <v>7505</v>
      </c>
    </row>
    <row r="26" spans="2:5" ht="15" thickBot="1" x14ac:dyDescent="0.35">
      <c r="B26" s="81" t="s">
        <v>26</v>
      </c>
      <c r="C26" s="82">
        <v>5</v>
      </c>
      <c r="D26" s="88">
        <v>-642</v>
      </c>
      <c r="E26" s="92">
        <v>-8105</v>
      </c>
    </row>
    <row r="27" spans="2:5" ht="15" thickBot="1" x14ac:dyDescent="0.35">
      <c r="B27" s="81" t="s">
        <v>85</v>
      </c>
      <c r="C27" s="82">
        <v>13</v>
      </c>
      <c r="D27" s="88">
        <v>-13464</v>
      </c>
      <c r="E27" s="89">
        <v>-252</v>
      </c>
    </row>
    <row r="28" spans="2:5" ht="15" thickBot="1" x14ac:dyDescent="0.35">
      <c r="B28" s="85" t="s">
        <v>28</v>
      </c>
      <c r="C28" s="82"/>
      <c r="D28" s="90">
        <f>D25+D26+D27</f>
        <v>23036</v>
      </c>
      <c r="E28" s="96">
        <f>E25+E26+E27</f>
        <v>-852</v>
      </c>
    </row>
    <row r="29" spans="2:5" ht="15" thickBot="1" x14ac:dyDescent="0.35">
      <c r="B29" s="81" t="s">
        <v>29</v>
      </c>
      <c r="C29" s="82">
        <v>14</v>
      </c>
      <c r="D29" s="88">
        <v>7443</v>
      </c>
      <c r="E29" s="92">
        <v>7782</v>
      </c>
    </row>
    <row r="30" spans="2:5" ht="15" thickBot="1" x14ac:dyDescent="0.35">
      <c r="B30" s="81" t="s">
        <v>80</v>
      </c>
      <c r="C30" s="82">
        <v>15</v>
      </c>
      <c r="D30" s="88">
        <v>-4373</v>
      </c>
      <c r="E30" s="92">
        <v>-3811</v>
      </c>
    </row>
    <row r="31" spans="2:5" ht="15" thickBot="1" x14ac:dyDescent="0.35">
      <c r="B31" s="81" t="s">
        <v>30</v>
      </c>
      <c r="C31" s="82">
        <v>16</v>
      </c>
      <c r="D31" s="83">
        <v>-17597</v>
      </c>
      <c r="E31" s="84">
        <v>-5521</v>
      </c>
    </row>
    <row r="32" spans="2:5" ht="15" thickBot="1" x14ac:dyDescent="0.35">
      <c r="B32" s="81" t="s">
        <v>86</v>
      </c>
      <c r="C32" s="82">
        <v>17</v>
      </c>
      <c r="D32" s="83">
        <v>-12971</v>
      </c>
      <c r="E32" s="84">
        <v>-2558</v>
      </c>
    </row>
    <row r="33" spans="2:7" ht="15" thickBot="1" x14ac:dyDescent="0.35">
      <c r="B33" s="81" t="s">
        <v>31</v>
      </c>
      <c r="C33" s="82">
        <v>18</v>
      </c>
      <c r="D33" s="83">
        <v>1334</v>
      </c>
      <c r="E33" s="94">
        <v>500</v>
      </c>
    </row>
    <row r="34" spans="2:7" ht="15" thickBot="1" x14ac:dyDescent="0.35">
      <c r="B34" s="85" t="s">
        <v>32</v>
      </c>
      <c r="C34" s="95"/>
      <c r="D34" s="90">
        <f>D28+D29+D30+D31+D32+D33</f>
        <v>-3128</v>
      </c>
      <c r="E34" s="96">
        <f>E28+E29+E30+E31+E32+E33</f>
        <v>-4460</v>
      </c>
    </row>
    <row r="35" spans="2:7" ht="15" thickBot="1" x14ac:dyDescent="0.35">
      <c r="B35" s="81" t="s">
        <v>87</v>
      </c>
      <c r="C35" s="82">
        <v>19</v>
      </c>
      <c r="D35" s="93">
        <v>0</v>
      </c>
      <c r="E35" s="94">
        <v>0</v>
      </c>
    </row>
    <row r="36" spans="2:7" ht="15" thickBot="1" x14ac:dyDescent="0.35">
      <c r="B36" s="85" t="s">
        <v>33</v>
      </c>
      <c r="C36" s="95"/>
      <c r="D36" s="90">
        <f>D34</f>
        <v>-3128</v>
      </c>
      <c r="E36" s="96">
        <v>-4460</v>
      </c>
    </row>
    <row r="37" spans="2:7" ht="15" thickBot="1" x14ac:dyDescent="0.35">
      <c r="B37" s="81" t="s">
        <v>34</v>
      </c>
      <c r="C37" s="97"/>
      <c r="D37" s="98" t="s">
        <v>27</v>
      </c>
      <c r="E37" s="91" t="s">
        <v>27</v>
      </c>
    </row>
    <row r="38" spans="2:7" ht="15" thickBot="1" x14ac:dyDescent="0.35">
      <c r="B38" s="85" t="s">
        <v>35</v>
      </c>
      <c r="C38" s="82"/>
      <c r="D38" s="90">
        <v>-3128</v>
      </c>
      <c r="E38" s="96">
        <v>-4460</v>
      </c>
      <c r="G38" t="s">
        <v>91</v>
      </c>
    </row>
    <row r="39" spans="2:7" x14ac:dyDescent="0.3">
      <c r="B39" s="8"/>
    </row>
    <row r="40" spans="2:7" ht="15" thickBot="1" x14ac:dyDescent="0.35"/>
    <row r="41" spans="2:7" ht="15" thickBot="1" x14ac:dyDescent="0.35">
      <c r="B41" s="113" t="s">
        <v>103</v>
      </c>
      <c r="C41" s="114"/>
      <c r="D41" s="114"/>
      <c r="E41" s="112"/>
      <c r="F41" s="112"/>
      <c r="G41" s="112"/>
    </row>
    <row r="42" spans="2:7" ht="15" thickBot="1" x14ac:dyDescent="0.35">
      <c r="B42" s="115"/>
      <c r="C42" s="114"/>
      <c r="D42" s="114"/>
      <c r="E42" s="112"/>
      <c r="F42" s="112"/>
      <c r="G42" s="112"/>
    </row>
    <row r="43" spans="2:7" ht="15" thickBot="1" x14ac:dyDescent="0.35">
      <c r="B43" s="116" t="s">
        <v>104</v>
      </c>
      <c r="C43" s="114"/>
      <c r="D43" s="114"/>
      <c r="E43" s="112"/>
      <c r="F43" s="112"/>
      <c r="G43" s="112"/>
    </row>
  </sheetData>
  <mergeCells count="3">
    <mergeCell ref="B22:B23"/>
    <mergeCell ref="C22:C23"/>
    <mergeCell ref="E22:E23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8AA54-132F-4996-89AF-A0122F5F2A0C}">
  <sheetPr>
    <pageSetUpPr fitToPage="1"/>
  </sheetPr>
  <dimension ref="B6:G33"/>
  <sheetViews>
    <sheetView topLeftCell="A10" workbookViewId="0">
      <selection activeCell="D42" sqref="D42"/>
    </sheetView>
  </sheetViews>
  <sheetFormatPr defaultRowHeight="14.4" x14ac:dyDescent="0.3"/>
  <cols>
    <col min="2" max="2" width="31.77734375" customWidth="1"/>
    <col min="3" max="3" width="13" customWidth="1"/>
    <col min="4" max="4" width="13.88671875" customWidth="1"/>
    <col min="5" max="5" width="16.33203125" customWidth="1"/>
    <col min="6" max="6" width="16.88671875" customWidth="1"/>
  </cols>
  <sheetData>
    <row r="6" spans="2:6" x14ac:dyDescent="0.3">
      <c r="B6" s="2" t="s">
        <v>17</v>
      </c>
      <c r="C6" s="2"/>
    </row>
    <row r="7" spans="2:6" x14ac:dyDescent="0.3">
      <c r="B7" s="19"/>
      <c r="C7" s="19"/>
    </row>
    <row r="8" spans="2:6" x14ac:dyDescent="0.3">
      <c r="B8" s="1"/>
      <c r="C8" s="1"/>
    </row>
    <row r="9" spans="2:6" x14ac:dyDescent="0.3">
      <c r="B9" s="1"/>
      <c r="C9" s="1"/>
    </row>
    <row r="10" spans="2:6" ht="15.6" x14ac:dyDescent="0.3">
      <c r="D10" s="4" t="s">
        <v>18</v>
      </c>
    </row>
    <row r="11" spans="2:6" ht="15.6" x14ac:dyDescent="0.3">
      <c r="D11" s="4" t="s">
        <v>37</v>
      </c>
    </row>
    <row r="12" spans="2:6" x14ac:dyDescent="0.3">
      <c r="B12" s="5" t="s">
        <v>92</v>
      </c>
      <c r="C12" s="5"/>
    </row>
    <row r="13" spans="2:6" x14ac:dyDescent="0.3">
      <c r="B13" s="5"/>
      <c r="C13" s="5"/>
    </row>
    <row r="14" spans="2:6" x14ac:dyDescent="0.3">
      <c r="C14" s="20"/>
      <c r="F14" s="56" t="s">
        <v>76</v>
      </c>
    </row>
    <row r="15" spans="2:6" ht="26.4" x14ac:dyDescent="0.3">
      <c r="B15" s="51"/>
      <c r="C15" s="52" t="s">
        <v>74</v>
      </c>
      <c r="D15" s="50" t="s">
        <v>13</v>
      </c>
      <c r="E15" s="50" t="s">
        <v>38</v>
      </c>
      <c r="F15" s="50" t="s">
        <v>15</v>
      </c>
    </row>
    <row r="16" spans="2:6" x14ac:dyDescent="0.3">
      <c r="B16" s="52" t="s">
        <v>44</v>
      </c>
      <c r="C16" s="52">
        <v>11</v>
      </c>
      <c r="D16" s="40">
        <v>200000</v>
      </c>
      <c r="E16" s="40">
        <v>-4542</v>
      </c>
      <c r="F16" s="40">
        <v>195458</v>
      </c>
    </row>
    <row r="17" spans="2:7" x14ac:dyDescent="0.3">
      <c r="B17" s="51" t="s">
        <v>42</v>
      </c>
      <c r="C17" s="51"/>
      <c r="D17" s="50" t="s">
        <v>27</v>
      </c>
      <c r="E17" s="43">
        <v>1414</v>
      </c>
      <c r="F17" s="43">
        <v>1414</v>
      </c>
    </row>
    <row r="18" spans="2:7" x14ac:dyDescent="0.3">
      <c r="B18" s="52" t="s">
        <v>93</v>
      </c>
      <c r="C18" s="52"/>
      <c r="D18" s="103">
        <v>200000</v>
      </c>
      <c r="E18" s="103">
        <v>-3128</v>
      </c>
      <c r="F18" s="103">
        <v>196872</v>
      </c>
    </row>
    <row r="19" spans="2:7" x14ac:dyDescent="0.3">
      <c r="B19" s="52" t="s">
        <v>41</v>
      </c>
      <c r="C19" s="52">
        <v>11</v>
      </c>
      <c r="D19" s="103"/>
      <c r="E19" s="103"/>
      <c r="F19" s="103"/>
    </row>
    <row r="20" spans="2:7" x14ac:dyDescent="0.3">
      <c r="B20" s="52"/>
      <c r="C20" s="52"/>
      <c r="D20" s="50"/>
      <c r="E20" s="50"/>
      <c r="F20" s="50"/>
    </row>
    <row r="21" spans="2:7" x14ac:dyDescent="0.3">
      <c r="B21" s="52" t="s">
        <v>39</v>
      </c>
      <c r="C21" s="52"/>
      <c r="D21" s="40">
        <v>115500</v>
      </c>
      <c r="E21" s="40">
        <v>8254</v>
      </c>
      <c r="F21" s="40">
        <v>123754</v>
      </c>
    </row>
    <row r="22" spans="2:7" x14ac:dyDescent="0.3">
      <c r="B22" s="51" t="s">
        <v>40</v>
      </c>
      <c r="C22" s="51"/>
      <c r="D22" s="50" t="s">
        <v>27</v>
      </c>
      <c r="E22" s="43">
        <v>-9158</v>
      </c>
      <c r="F22" s="43">
        <f>E22</f>
        <v>-9158</v>
      </c>
    </row>
    <row r="23" spans="2:7" x14ac:dyDescent="0.3">
      <c r="B23" s="51" t="s">
        <v>95</v>
      </c>
      <c r="C23" s="51"/>
      <c r="D23" s="50">
        <v>30944</v>
      </c>
      <c r="E23" s="43"/>
      <c r="F23" s="43">
        <v>30944</v>
      </c>
    </row>
    <row r="24" spans="2:7" x14ac:dyDescent="0.3">
      <c r="B24" s="51" t="s">
        <v>96</v>
      </c>
      <c r="C24" s="51"/>
      <c r="D24" s="50">
        <v>3556</v>
      </c>
      <c r="E24" s="43">
        <v>-3556</v>
      </c>
      <c r="F24" s="43">
        <v>0</v>
      </c>
    </row>
    <row r="25" spans="2:7" x14ac:dyDescent="0.3">
      <c r="B25" s="52" t="s">
        <v>94</v>
      </c>
      <c r="C25" s="52"/>
      <c r="D25" s="103">
        <v>150000</v>
      </c>
      <c r="E25" s="103">
        <v>-4460</v>
      </c>
      <c r="F25" s="103">
        <v>145540</v>
      </c>
    </row>
    <row r="26" spans="2:7" x14ac:dyDescent="0.3">
      <c r="B26" s="52" t="s">
        <v>43</v>
      </c>
      <c r="C26" s="52"/>
      <c r="D26" s="103"/>
      <c r="E26" s="103"/>
      <c r="F26" s="103"/>
    </row>
    <row r="27" spans="2:7" x14ac:dyDescent="0.3">
      <c r="B27" s="53"/>
      <c r="C27" s="53"/>
      <c r="D27" s="54"/>
      <c r="E27" s="54"/>
      <c r="F27" s="54"/>
    </row>
    <row r="28" spans="2:7" x14ac:dyDescent="0.3">
      <c r="B28" s="55"/>
      <c r="C28" s="55"/>
      <c r="D28" s="54"/>
      <c r="E28" s="54"/>
      <c r="F28" s="54"/>
    </row>
    <row r="29" spans="2:7" x14ac:dyDescent="0.3">
      <c r="B29" s="8"/>
      <c r="C29" s="8"/>
    </row>
    <row r="30" spans="2:7" ht="15" thickBot="1" x14ac:dyDescent="0.35">
      <c r="B30" s="8"/>
      <c r="C30" s="8"/>
    </row>
    <row r="31" spans="2:7" ht="15" thickBot="1" x14ac:dyDescent="0.35">
      <c r="B31" s="118" t="s">
        <v>103</v>
      </c>
      <c r="C31" s="119"/>
      <c r="D31" s="119"/>
      <c r="E31" s="117"/>
      <c r="F31" s="117"/>
      <c r="G31" s="117"/>
    </row>
    <row r="32" spans="2:7" ht="15" thickBot="1" x14ac:dyDescent="0.35">
      <c r="B32" s="120"/>
      <c r="C32" s="119"/>
      <c r="D32" s="119"/>
      <c r="E32" s="117"/>
      <c r="F32" s="117"/>
      <c r="G32" s="117"/>
    </row>
    <row r="33" spans="2:7" ht="15" thickBot="1" x14ac:dyDescent="0.35">
      <c r="B33" s="121" t="s">
        <v>104</v>
      </c>
      <c r="C33" s="119"/>
      <c r="D33" s="119"/>
      <c r="E33" s="117"/>
      <c r="F33" s="117"/>
      <c r="G33" s="117"/>
    </row>
  </sheetData>
  <mergeCells count="6">
    <mergeCell ref="D18:D19"/>
    <mergeCell ref="E18:E19"/>
    <mergeCell ref="F18:F19"/>
    <mergeCell ref="D25:D26"/>
    <mergeCell ref="E25:E26"/>
    <mergeCell ref="F25:F26"/>
  </mergeCells>
  <pageMargins left="0.7" right="0.7" top="0.75" bottom="0.75" header="0.3" footer="0.3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30933-E85A-4CAF-92E5-1683ACF988A7}">
  <sheetPr>
    <pageSetUpPr fitToPage="1"/>
  </sheetPr>
  <dimension ref="D4:I52"/>
  <sheetViews>
    <sheetView tabSelected="1" topLeftCell="A4" workbookViewId="0">
      <selection activeCell="D53" sqref="D53"/>
    </sheetView>
  </sheetViews>
  <sheetFormatPr defaultRowHeight="14.4" x14ac:dyDescent="0.3"/>
  <cols>
    <col min="4" max="4" width="60.88671875" customWidth="1"/>
    <col min="5" max="5" width="18.5546875" customWidth="1"/>
    <col min="6" max="6" width="22.5546875" customWidth="1"/>
    <col min="7" max="7" width="21.5546875" customWidth="1"/>
  </cols>
  <sheetData>
    <row r="4" spans="4:7" x14ac:dyDescent="0.3">
      <c r="D4" s="2" t="s">
        <v>17</v>
      </c>
      <c r="E4" s="2"/>
    </row>
    <row r="5" spans="4:7" ht="15.6" x14ac:dyDescent="0.3">
      <c r="D5" s="21"/>
      <c r="E5" s="21"/>
    </row>
    <row r="6" spans="4:7" ht="15.6" x14ac:dyDescent="0.3">
      <c r="D6" s="4" t="s">
        <v>18</v>
      </c>
      <c r="E6" s="4"/>
    </row>
    <row r="7" spans="4:7" ht="15.6" x14ac:dyDescent="0.3">
      <c r="D7" s="4" t="s">
        <v>45</v>
      </c>
      <c r="E7" s="4"/>
    </row>
    <row r="8" spans="4:7" x14ac:dyDescent="0.3">
      <c r="D8" s="5" t="s">
        <v>97</v>
      </c>
      <c r="E8" s="5"/>
    </row>
    <row r="9" spans="4:7" x14ac:dyDescent="0.3">
      <c r="D9" s="22" t="s">
        <v>46</v>
      </c>
      <c r="E9" s="22"/>
    </row>
    <row r="10" spans="4:7" x14ac:dyDescent="0.3">
      <c r="G10" s="6" t="s">
        <v>102</v>
      </c>
    </row>
    <row r="11" spans="4:7" ht="15" thickBot="1" x14ac:dyDescent="0.35"/>
    <row r="12" spans="4:7" ht="26.4" x14ac:dyDescent="0.3">
      <c r="D12" s="104"/>
      <c r="E12" s="37" t="s">
        <v>75</v>
      </c>
      <c r="F12" s="26" t="s">
        <v>98</v>
      </c>
      <c r="G12" s="23" t="s">
        <v>98</v>
      </c>
    </row>
    <row r="13" spans="4:7" x14ac:dyDescent="0.3">
      <c r="D13" s="105"/>
      <c r="E13" s="35"/>
      <c r="F13" s="27" t="s">
        <v>99</v>
      </c>
      <c r="G13" s="24" t="s">
        <v>100</v>
      </c>
    </row>
    <row r="14" spans="4:7" ht="15" thickBot="1" x14ac:dyDescent="0.35">
      <c r="D14" s="106"/>
      <c r="E14" s="36"/>
      <c r="F14" s="30" t="s">
        <v>23</v>
      </c>
      <c r="G14" s="31"/>
    </row>
    <row r="15" spans="4:7" x14ac:dyDescent="0.3">
      <c r="D15" s="15" t="s">
        <v>47</v>
      </c>
      <c r="E15" s="15"/>
      <c r="F15" s="28"/>
      <c r="G15" s="25"/>
    </row>
    <row r="16" spans="4:7" x14ac:dyDescent="0.3">
      <c r="D16" s="38" t="s">
        <v>48</v>
      </c>
      <c r="E16" s="38"/>
      <c r="F16" s="39">
        <f>F17+F18+F19</f>
        <v>198161</v>
      </c>
      <c r="G16" s="40">
        <f>G17+G18+G19</f>
        <v>67374</v>
      </c>
    </row>
    <row r="17" spans="4:7" x14ac:dyDescent="0.3">
      <c r="D17" s="41" t="s">
        <v>49</v>
      </c>
      <c r="E17" s="41"/>
      <c r="F17" s="42">
        <v>153464</v>
      </c>
      <c r="G17" s="43">
        <v>27476</v>
      </c>
    </row>
    <row r="18" spans="4:7" x14ac:dyDescent="0.3">
      <c r="D18" s="41" t="s">
        <v>50</v>
      </c>
      <c r="E18" s="41">
        <v>12</v>
      </c>
      <c r="F18" s="42">
        <v>37142</v>
      </c>
      <c r="G18" s="43">
        <v>8954</v>
      </c>
    </row>
    <row r="19" spans="4:7" x14ac:dyDescent="0.3">
      <c r="D19" s="41" t="s">
        <v>52</v>
      </c>
      <c r="E19" s="41"/>
      <c r="F19" s="42">
        <v>7555</v>
      </c>
      <c r="G19" s="44">
        <v>30944</v>
      </c>
    </row>
    <row r="20" spans="4:7" x14ac:dyDescent="0.3">
      <c r="D20" s="38" t="s">
        <v>53</v>
      </c>
      <c r="E20" s="38"/>
      <c r="F20" s="39">
        <f>F21+F22+F23+F26</f>
        <v>373501</v>
      </c>
      <c r="G20" s="40">
        <f>G21+G22+G23+G25+G26+G27</f>
        <v>34364</v>
      </c>
    </row>
    <row r="21" spans="4:7" x14ac:dyDescent="0.3">
      <c r="D21" s="41" t="s">
        <v>54</v>
      </c>
      <c r="E21" s="41">
        <v>4</v>
      </c>
      <c r="F21" s="42">
        <v>333400</v>
      </c>
      <c r="G21" s="44">
        <v>28000</v>
      </c>
    </row>
    <row r="22" spans="4:7" x14ac:dyDescent="0.3">
      <c r="D22" s="41" t="s">
        <v>55</v>
      </c>
      <c r="E22" s="41"/>
      <c r="F22" s="42">
        <v>26804</v>
      </c>
      <c r="G22" s="44">
        <v>3292</v>
      </c>
    </row>
    <row r="23" spans="4:7" x14ac:dyDescent="0.3">
      <c r="D23" s="41" t="s">
        <v>56</v>
      </c>
      <c r="E23" s="41"/>
      <c r="F23" s="42">
        <v>9557</v>
      </c>
      <c r="G23" s="44">
        <v>1323</v>
      </c>
    </row>
    <row r="24" spans="4:7" x14ac:dyDescent="0.3">
      <c r="D24" s="45" t="s">
        <v>57</v>
      </c>
      <c r="E24" s="45"/>
      <c r="F24" s="46"/>
      <c r="G24" s="44"/>
    </row>
    <row r="25" spans="4:7" x14ac:dyDescent="0.3">
      <c r="D25" s="45" t="s">
        <v>58</v>
      </c>
      <c r="E25" s="45"/>
      <c r="F25" s="46"/>
      <c r="G25" s="44">
        <v>10</v>
      </c>
    </row>
    <row r="26" spans="4:7" x14ac:dyDescent="0.3">
      <c r="D26" s="45" t="s">
        <v>59</v>
      </c>
      <c r="E26" s="45">
        <v>15</v>
      </c>
      <c r="F26" s="42">
        <v>3740</v>
      </c>
      <c r="G26" s="44">
        <v>1739</v>
      </c>
    </row>
    <row r="27" spans="4:7" x14ac:dyDescent="0.3">
      <c r="D27" s="41" t="s">
        <v>60</v>
      </c>
      <c r="E27" s="41"/>
      <c r="F27" s="42"/>
      <c r="G27" s="44"/>
    </row>
    <row r="28" spans="4:7" x14ac:dyDescent="0.3">
      <c r="D28" s="38" t="s">
        <v>61</v>
      </c>
      <c r="E28" s="38"/>
      <c r="F28" s="39">
        <f>F16-F20</f>
        <v>-175340</v>
      </c>
      <c r="G28" s="40">
        <f>G16-G20</f>
        <v>33010</v>
      </c>
    </row>
    <row r="29" spans="4:7" x14ac:dyDescent="0.3">
      <c r="D29" s="38" t="s">
        <v>62</v>
      </c>
      <c r="E29" s="38"/>
      <c r="F29" s="47"/>
      <c r="G29" s="48"/>
    </row>
    <row r="30" spans="4:7" x14ac:dyDescent="0.3">
      <c r="D30" s="38" t="s">
        <v>63</v>
      </c>
      <c r="E30" s="38"/>
      <c r="F30" s="49">
        <v>10455</v>
      </c>
      <c r="G30" s="50">
        <v>11372</v>
      </c>
    </row>
    <row r="31" spans="4:7" x14ac:dyDescent="0.3">
      <c r="D31" s="41" t="s">
        <v>51</v>
      </c>
      <c r="E31" s="41"/>
      <c r="F31" s="49">
        <v>10455</v>
      </c>
      <c r="G31" s="50">
        <v>11372</v>
      </c>
    </row>
    <row r="32" spans="4:7" x14ac:dyDescent="0.3">
      <c r="D32" s="38" t="s">
        <v>64</v>
      </c>
      <c r="E32" s="38"/>
      <c r="F32" s="39">
        <v>6000</v>
      </c>
      <c r="G32" s="40">
        <v>6000</v>
      </c>
    </row>
    <row r="33" spans="4:9" x14ac:dyDescent="0.3">
      <c r="D33" s="45" t="s">
        <v>65</v>
      </c>
      <c r="E33" s="45"/>
      <c r="F33" s="42">
        <v>6000</v>
      </c>
      <c r="G33" s="44">
        <v>6000</v>
      </c>
    </row>
    <row r="34" spans="4:9" x14ac:dyDescent="0.3">
      <c r="D34" s="38" t="s">
        <v>66</v>
      </c>
      <c r="E34" s="38"/>
      <c r="F34" s="39">
        <v>4455</v>
      </c>
      <c r="G34" s="40">
        <f>G30-G32</f>
        <v>5372</v>
      </c>
    </row>
    <row r="35" spans="4:9" x14ac:dyDescent="0.3">
      <c r="D35" s="38" t="s">
        <v>67</v>
      </c>
      <c r="E35" s="38"/>
      <c r="F35" s="47"/>
      <c r="G35" s="48"/>
    </row>
    <row r="36" spans="4:9" x14ac:dyDescent="0.3">
      <c r="D36" s="38" t="s">
        <v>63</v>
      </c>
      <c r="E36" s="38"/>
      <c r="F36" s="39">
        <v>201334</v>
      </c>
      <c r="G36" s="44">
        <v>0</v>
      </c>
    </row>
    <row r="37" spans="4:9" x14ac:dyDescent="0.3">
      <c r="D37" s="45" t="s">
        <v>72</v>
      </c>
      <c r="E37" s="45"/>
      <c r="F37" s="42">
        <v>201334</v>
      </c>
      <c r="G37" s="50"/>
    </row>
    <row r="38" spans="4:9" x14ac:dyDescent="0.3">
      <c r="D38" s="38" t="s">
        <v>64</v>
      </c>
      <c r="E38" s="38"/>
      <c r="F38" s="49">
        <v>12000</v>
      </c>
      <c r="G38" s="40">
        <v>0</v>
      </c>
    </row>
    <row r="39" spans="4:9" x14ac:dyDescent="0.3">
      <c r="D39" s="45" t="s">
        <v>101</v>
      </c>
      <c r="E39" s="45"/>
      <c r="F39" s="46">
        <v>12000</v>
      </c>
      <c r="G39" s="44"/>
    </row>
    <row r="40" spans="4:9" x14ac:dyDescent="0.3">
      <c r="D40" s="38" t="s">
        <v>68</v>
      </c>
      <c r="E40" s="38"/>
      <c r="F40" s="39">
        <v>189334</v>
      </c>
      <c r="G40" s="40">
        <v>0</v>
      </c>
    </row>
    <row r="41" spans="4:9" x14ac:dyDescent="0.3">
      <c r="D41" s="38" t="s">
        <v>69</v>
      </c>
      <c r="E41" s="38"/>
      <c r="F41" s="39">
        <f>F28+F34+F40</f>
        <v>18449</v>
      </c>
      <c r="G41" s="40">
        <f>G28+G34</f>
        <v>38382</v>
      </c>
    </row>
    <row r="42" spans="4:9" x14ac:dyDescent="0.3">
      <c r="D42" s="38" t="s">
        <v>70</v>
      </c>
      <c r="E42" s="38"/>
      <c r="F42" s="39">
        <v>768</v>
      </c>
      <c r="G42" s="40">
        <v>11113</v>
      </c>
    </row>
    <row r="43" spans="4:9" x14ac:dyDescent="0.3">
      <c r="D43" s="38" t="s">
        <v>71</v>
      </c>
      <c r="E43" s="38">
        <v>4</v>
      </c>
      <c r="F43" s="39">
        <v>19217</v>
      </c>
      <c r="G43" s="40">
        <f>G41+G42</f>
        <v>49495</v>
      </c>
    </row>
    <row r="44" spans="4:9" ht="15" thickBot="1" x14ac:dyDescent="0.35">
      <c r="D44" s="18"/>
      <c r="E44" s="18"/>
      <c r="F44" s="29"/>
      <c r="G44" s="17"/>
    </row>
    <row r="46" spans="4:9" ht="15" thickBot="1" x14ac:dyDescent="0.35"/>
    <row r="47" spans="4:9" ht="15" thickBot="1" x14ac:dyDescent="0.35">
      <c r="D47" s="123" t="s">
        <v>103</v>
      </c>
      <c r="E47" s="124"/>
      <c r="F47" s="124"/>
      <c r="G47" s="122"/>
      <c r="H47" s="122"/>
      <c r="I47" s="122"/>
    </row>
    <row r="48" spans="4:9" ht="15" thickBot="1" x14ac:dyDescent="0.35">
      <c r="D48" s="125"/>
      <c r="E48" s="124"/>
      <c r="F48" s="124"/>
      <c r="G48" s="122"/>
      <c r="H48" s="122"/>
      <c r="I48" s="122"/>
    </row>
    <row r="49" spans="4:9" ht="15" thickBot="1" x14ac:dyDescent="0.35">
      <c r="D49" s="126" t="s">
        <v>104</v>
      </c>
      <c r="E49" s="124"/>
      <c r="F49" s="124"/>
      <c r="G49" s="122"/>
      <c r="H49" s="122"/>
      <c r="I49" s="122"/>
    </row>
    <row r="50" spans="4:9" x14ac:dyDescent="0.3">
      <c r="D50" s="9"/>
      <c r="E50" s="9"/>
    </row>
    <row r="51" spans="4:9" x14ac:dyDescent="0.3">
      <c r="D51" s="10"/>
      <c r="E51" s="10"/>
    </row>
    <row r="52" spans="4:9" x14ac:dyDescent="0.3">
      <c r="D52" s="32" t="s">
        <v>73</v>
      </c>
      <c r="E52" s="32"/>
    </row>
  </sheetData>
  <mergeCells count="1">
    <mergeCell ref="D12:D14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ббполуг</vt:lpstr>
      <vt:lpstr>ОПиУполуг</vt:lpstr>
      <vt:lpstr>капит</vt:lpstr>
      <vt:lpstr>одд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Аманкул Назарова</dc:creator>
  <cp:lastModifiedBy>Gulzira Mustafina</cp:lastModifiedBy>
  <cp:lastPrinted>2024-08-12T08:46:21Z</cp:lastPrinted>
  <dcterms:created xsi:type="dcterms:W3CDTF">2024-04-25T06:54:57Z</dcterms:created>
  <dcterms:modified xsi:type="dcterms:W3CDTF">2024-08-15T07:29:56Z</dcterms:modified>
</cp:coreProperties>
</file>