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Финансовая\2022\1 кв.2022\"/>
    </mc:Choice>
  </mc:AlternateContent>
  <bookViews>
    <workbookView xWindow="0" yWindow="0" windowWidth="19200" windowHeight="705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3">Ф4!$A$1:$I$96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3" l="1"/>
  <c r="E74" i="3"/>
  <c r="D66" i="3"/>
  <c r="E66" i="3"/>
  <c r="D23" i="3"/>
  <c r="F12" i="4"/>
  <c r="B12" i="4"/>
  <c r="B46" i="4" s="1"/>
  <c r="I48" i="4"/>
  <c r="F10" i="2" l="1"/>
  <c r="F13" i="2" s="1"/>
  <c r="F19" i="2" s="1"/>
  <c r="F21" i="2" s="1"/>
  <c r="F23" i="2" s="1"/>
  <c r="F44" i="2" s="1"/>
  <c r="F14" i="4" s="1"/>
  <c r="F13" i="4" s="1"/>
  <c r="E10" i="2"/>
  <c r="E13" i="2" s="1"/>
  <c r="E19" i="2" s="1"/>
  <c r="E21" i="2" s="1"/>
  <c r="E23" i="2" s="1"/>
  <c r="E44" i="2" s="1"/>
  <c r="F52" i="4" s="1"/>
  <c r="F51" i="4" s="1"/>
  <c r="D68" i="3"/>
  <c r="E41" i="3"/>
  <c r="E68" i="3"/>
  <c r="E79" i="3"/>
  <c r="E61" i="3"/>
  <c r="D65" i="3"/>
  <c r="E27" i="3"/>
  <c r="D27" i="3"/>
  <c r="E8" i="3"/>
  <c r="D8" i="3"/>
  <c r="D41" i="3"/>
  <c r="I12" i="4" l="1"/>
  <c r="F46" i="4"/>
  <c r="I46" i="4" s="1"/>
  <c r="D61" i="3"/>
  <c r="D76" i="3" s="1"/>
  <c r="E59" i="3"/>
  <c r="D59" i="3"/>
  <c r="I14" i="4"/>
  <c r="I13" i="4"/>
  <c r="I10" i="4"/>
  <c r="E76" i="3"/>
  <c r="E25" i="3" l="1"/>
  <c r="E16" i="3" s="1"/>
  <c r="E24" i="3" s="1"/>
  <c r="D25" i="3"/>
  <c r="D16" i="3" s="1"/>
  <c r="F11" i="3" s="1"/>
  <c r="D24" i="3" l="1"/>
</calcChain>
</file>

<file path=xl/sharedStrings.xml><?xml version="1.0" encoding="utf-8"?>
<sst xmlns="http://schemas.openxmlformats.org/spreadsheetml/2006/main" count="1169" uniqueCount="277">
  <si>
    <t>по состоянию на 31 марта 2022 года</t>
  </si>
  <si>
    <t>в тысячах тенге</t>
  </si>
  <si>
    <t>Активы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</si>
  <si>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</si>
  <si>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</si>
  <si>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</si>
  <si>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</si>
  <si>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</si>
  <si>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</si>
  <si>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</si>
  <si>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</si>
  <si>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-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</si>
  <si>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</si>
  <si>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</si>
  <si>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</si>
  <si>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</si>
  <si>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</si>
  <si>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</si>
  <si>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</si>
  <si>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</si>
  <si>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</si>
  <si>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</si>
  <si>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</si>
  <si>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</si>
  <si>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</si>
  <si>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</si>
  <si>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</si>
  <si>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</si>
  <si>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</si>
  <si>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 xml:space="preserve">Инвестиции, учитываемые методом долевого участия 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</si>
  <si>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</si>
  <si>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</si>
  <si>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</si>
  <si>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</si>
  <si>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</si>
  <si>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</si>
  <si>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</si>
  <si>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</si>
  <si>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</si>
  <si>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</si>
  <si>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</si>
  <si>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</si>
  <si>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</si>
  <si>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</si>
  <si>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</si>
  <si>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</si>
  <si>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</si>
  <si>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</si>
  <si>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</si>
  <si>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</si>
  <si>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</si>
  <si>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</si>
  <si>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</si>
  <si>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 xml:space="preserve">Краткосрочные обязательства по договорам покупателями  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</si>
  <si>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</si>
  <si>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</si>
  <si>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</si>
  <si>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</si>
  <si>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</si>
  <si>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</si>
  <si>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</si>
  <si>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</si>
  <si>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</si>
  <si>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Долгосрочные оценочные обязательства 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</si>
  <si>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</si>
  <si>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</si>
  <si>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</si>
  <si>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</si>
  <si>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</si>
  <si>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</si>
  <si>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</si>
  <si>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</si>
  <si>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</si>
  <si>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</si>
  <si>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</si>
  <si>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</si>
  <si>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</si>
  <si>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</si>
  <si>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</si>
  <si>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</si>
  <si>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</si>
  <si>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Машанло С. Г.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</si>
  <si>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</si>
  <si>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</si>
  <si>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</si>
  <si>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</si>
  <si>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</si>
  <si>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</si>
  <si>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</si>
  <si>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</si>
  <si>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</si>
  <si>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</si>
  <si>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</si>
  <si>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</si>
  <si>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</si>
  <si>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</si>
  <si>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</si>
  <si>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</si>
  <si>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</si>
  <si>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</si>
  <si>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 xml:space="preserve">Прочие расходы 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</si>
  <si>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</si>
  <si>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</si>
  <si>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</si>
  <si>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</si>
  <si>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</si>
  <si>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</si>
  <si>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</si>
  <si>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</si>
  <si>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</si>
  <si>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</si>
  <si>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</si>
  <si>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</si>
  <si>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</si>
  <si>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</si>
  <si>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</si>
  <si>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</si>
  <si>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</si>
  <si>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</si>
  <si>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</si>
  <si>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</si>
  <si>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</si>
  <si>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</si>
  <si>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</si>
  <si>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</si>
  <si>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отчетный период 2 022 год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</si>
  <si>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</si>
  <si>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</si>
  <si>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</si>
  <si>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</si>
  <si>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</si>
  <si>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</si>
  <si>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</si>
  <si>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</si>
  <si>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</si>
  <si>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</si>
  <si>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</si>
  <si>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</si>
  <si>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</si>
  <si>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</si>
  <si>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</si>
  <si>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</si>
  <si>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</si>
  <si>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</si>
  <si>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</si>
  <si>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</si>
  <si>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</si>
  <si>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</si>
  <si>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</si>
  <si>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</si>
  <si>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</si>
  <si>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</si>
  <si>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</si>
  <si>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</si>
  <si>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</si>
  <si>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</si>
  <si>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</si>
  <si>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</si>
  <si>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>ТОО "МФО "Капиталинвест""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</si>
  <si>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</si>
  <si>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</si>
  <si>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</si>
  <si>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</si>
  <si>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</si>
  <si>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</si>
  <si>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1000</t>
  </si>
  <si>
    <t>Начальное сальдо</t>
  </si>
  <si>
    <t>1030</t>
  </si>
  <si>
    <t>1050</t>
  </si>
  <si>
    <t>1110 21</t>
  </si>
  <si>
    <t>1253</t>
  </si>
  <si>
    <t>1270.23</t>
  </si>
  <si>
    <t>1284</t>
  </si>
  <si>
    <t>1430</t>
  </si>
  <si>
    <t>1610</t>
  </si>
  <si>
    <t>2010 21</t>
  </si>
  <si>
    <t>3010</t>
  </si>
  <si>
    <t>3050</t>
  </si>
  <si>
    <t>3120</t>
  </si>
  <si>
    <t>3150</t>
  </si>
  <si>
    <t>3211</t>
  </si>
  <si>
    <t>3212</t>
  </si>
  <si>
    <t>3213</t>
  </si>
  <si>
    <t>3220</t>
  </si>
  <si>
    <t>3310</t>
  </si>
  <si>
    <t>3350</t>
  </si>
  <si>
    <t>3380</t>
  </si>
  <si>
    <t>3510</t>
  </si>
  <si>
    <t>Оборот</t>
  </si>
  <si>
    <t>Конечное сальдо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</si>
  <si>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</si>
  <si>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</si>
  <si>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</si>
  <si>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</si>
  <si>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</si>
  <si>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</si>
  <si>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</si>
  <si>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</si>
  <si>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</si>
  <si>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</si>
  <si>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</si>
  <si>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</si>
  <si>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</si>
  <si>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</si>
  <si>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</si>
  <si>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</si>
  <si>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</si>
  <si>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За аналогичный период прошлого года</t>
  </si>
  <si>
    <t>Анализ счета 1000  за 1 квартал 2021 г.</t>
  </si>
  <si>
    <t>3190</t>
  </si>
  <si>
    <t>3393</t>
  </si>
  <si>
    <t>3397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</si>
  <si>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</si>
  <si>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</si>
  <si>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</si>
  <si>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</si>
  <si>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</si>
  <si>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</si>
  <si>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</si>
  <si>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</si>
  <si>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</si>
  <si>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</si>
  <si>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</si>
  <si>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10</t>
  </si>
  <si>
    <t>Изменение в учетной политике</t>
  </si>
  <si>
    <t>Пересчитанное сальдо   (строка 010+/-строка 011)</t>
  </si>
  <si>
    <t>Прибыль (убыток) за год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</si>
  <si>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</si>
  <si>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</si>
  <si>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</si>
  <si>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</si>
  <si>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</si>
  <si>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</si>
  <si>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</si>
  <si>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</si>
  <si>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</si>
  <si>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</si>
  <si>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</si>
  <si>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</si>
  <si>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</si>
  <si>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</si>
  <si>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</si>
  <si>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</si>
  <si>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</si>
  <si>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</si>
  <si>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</si>
  <si>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 xml:space="preserve">хеджирование чистых инвестиций в зарубежные операции </t>
  </si>
  <si>
    <t>Вознаграждения работников акциями</t>
  </si>
  <si>
    <t>За три месяца, закончившихся 31 марта 2022 года</t>
  </si>
  <si>
    <t>За три месяца, закончившихся 31 марта 2021 года</t>
  </si>
  <si>
    <t>за период, закончившийся 31 марта 2022 года</t>
  </si>
  <si>
    <t>Сальдо на 1 января 2021 года</t>
  </si>
  <si>
    <t>Общий совокупный доход, всего</t>
  </si>
  <si>
    <t>Прочий совокупный доход, всего</t>
  </si>
  <si>
    <t>Операции с собственниками, всего</t>
  </si>
  <si>
    <t>Операции с собственниками всего</t>
  </si>
  <si>
    <t>Сальдо на 1 января 2022 года</t>
  </si>
  <si>
    <t>Сальдо на 31 марта 2021 года</t>
  </si>
  <si>
    <t>Сальдо на 31 марта 2022 года</t>
  </si>
  <si>
    <t xml:space="preserve">            погашение представленных займов</t>
  </si>
  <si>
    <t xml:space="preserve">            поступление погашенных займов</t>
  </si>
  <si>
    <t>6. Увеличение +/- уменьшение денежных средств</t>
  </si>
  <si>
    <t>3. Чистая сумма денежных средств от финансовой деятельности</t>
  </si>
  <si>
    <t>2. Выбытие денежных средств, всего</t>
  </si>
  <si>
    <t>1. Поступление денежных средств, всего</t>
  </si>
  <si>
    <t>3. Чистая сумма денежных средств от операционной деятельности</t>
  </si>
  <si>
    <t>Примечание</t>
  </si>
  <si>
    <t>ТОО "Микрофинансовая организация "Капиталинвест"" 
Промежуточная финансовая отчетность за период с 01.01.2022 г. по 31.03.2022 г.
в тыс. тенге</t>
  </si>
  <si>
    <t>Промежуточный сокращенный Отчет о финансовом положении</t>
  </si>
  <si>
    <t>За три месяца, закончившихся 31 марта 2022 года (не аудировано)</t>
  </si>
  <si>
    <t>За три месяца, закончившихся 31 марта 2021 года (не аудировано)</t>
  </si>
  <si>
    <t>Промежуточный сокращенный Отчет о прибыли или убытке и прочем совокупном доходе</t>
  </si>
  <si>
    <t>за три месяца, закончившихся 31 марта 2022 года</t>
  </si>
  <si>
    <t>31 марта 2022                     (не аудировано)</t>
  </si>
  <si>
    <t>Промежуточный сокращенный Отчет о движении денежных средств</t>
  </si>
  <si>
    <t>Промежуточный сокращенный Отчет об изменениях в собственном капитале</t>
  </si>
  <si>
    <t>31 декабря 2021                    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</si>
</sst>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[=-18349592.73]&quot;(18 350)&quot;;General"/>
    <numFmt numFmtId="166" formatCode="0,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1" fillId="0" borderId="0" xfId="1"/>
    <xf numFmtId="0" fontId="5" fillId="0" borderId="3" xfId="1" applyNumberFormat="1" applyFont="1" applyBorder="1" applyAlignment="1">
      <alignment horizontal="center" vertical="center"/>
    </xf>
    <xf numFmtId="0" fontId="1" fillId="0" borderId="4" xfId="1" applyFont="1" applyBorder="1"/>
    <xf numFmtId="0" fontId="4" fillId="0" borderId="6" xfId="1" applyNumberFormat="1" applyFont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right" vertical="center"/>
    </xf>
    <xf numFmtId="0" fontId="4" fillId="0" borderId="3" xfId="1" applyNumberFormat="1" applyFont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right" vertical="top"/>
    </xf>
    <xf numFmtId="0" fontId="4" fillId="2" borderId="3" xfId="1" applyNumberFormat="1" applyFont="1" applyFill="1" applyBorder="1" applyAlignment="1">
      <alignment horizontal="right" vertical="top"/>
    </xf>
    <xf numFmtId="164" fontId="4" fillId="2" borderId="3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 vertical="center"/>
    </xf>
    <xf numFmtId="0" fontId="4" fillId="2" borderId="3" xfId="1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top"/>
    </xf>
    <xf numFmtId="0" fontId="6" fillId="0" borderId="3" xfId="1" applyNumberFormat="1" applyFont="1" applyBorder="1" applyAlignment="1">
      <alignment horizontal="center" vertical="top"/>
    </xf>
    <xf numFmtId="164" fontId="6" fillId="0" borderId="3" xfId="1" applyNumberFormat="1" applyFont="1" applyBorder="1" applyAlignment="1">
      <alignment horizontal="right" vertical="center"/>
    </xf>
    <xf numFmtId="0" fontId="1" fillId="0" borderId="7" xfId="1" applyFont="1" applyBorder="1"/>
    <xf numFmtId="0" fontId="4" fillId="2" borderId="6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0" fontId="6" fillId="0" borderId="6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right" vertical="center"/>
    </xf>
    <xf numFmtId="0" fontId="6" fillId="0" borderId="3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right" indent="5"/>
    </xf>
    <xf numFmtId="0" fontId="4" fillId="0" borderId="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vertical="top"/>
    </xf>
    <xf numFmtId="166" fontId="6" fillId="0" borderId="3" xfId="1" applyNumberFormat="1" applyFont="1" applyBorder="1" applyAlignment="1">
      <alignment horizontal="right" vertical="center"/>
    </xf>
    <xf numFmtId="0" fontId="6" fillId="0" borderId="0" xfId="1" applyFont="1"/>
    <xf numFmtId="0" fontId="1" fillId="0" borderId="1" xfId="1" applyFont="1" applyBorder="1"/>
    <xf numFmtId="0" fontId="6" fillId="0" borderId="0" xfId="1" applyNumberFormat="1" applyFont="1" applyAlignment="1">
      <alignment horizontal="left"/>
    </xf>
    <xf numFmtId="0" fontId="1" fillId="0" borderId="0" xfId="1" applyNumberFormat="1" applyAlignment="1">
      <alignment horizontal="right" indent="5"/>
    </xf>
    <xf numFmtId="0" fontId="4" fillId="2" borderId="3" xfId="2" applyNumberFormat="1" applyFont="1" applyFill="1" applyBorder="1" applyAlignment="1">
      <alignment horizontal="left" vertical="top" wrapText="1"/>
    </xf>
    <xf numFmtId="0" fontId="4" fillId="2" borderId="14" xfId="2" applyNumberFormat="1" applyFont="1" applyFill="1" applyBorder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2" applyNumberFormat="1" applyAlignment="1">
      <alignment horizontal="left" vertical="top" wrapText="1"/>
    </xf>
    <xf numFmtId="0" fontId="6" fillId="0" borderId="3" xfId="2" applyNumberFormat="1" applyFont="1" applyBorder="1" applyAlignment="1">
      <alignment horizontal="left" vertical="top" wrapText="1"/>
    </xf>
    <xf numFmtId="0" fontId="6" fillId="0" borderId="14" xfId="2" applyNumberFormat="1" applyFont="1" applyBorder="1" applyAlignment="1">
      <alignment horizontal="left" vertical="top" wrapText="1"/>
    </xf>
    <xf numFmtId="164" fontId="4" fillId="2" borderId="3" xfId="2" applyNumberFormat="1" applyFont="1" applyFill="1" applyBorder="1" applyAlignment="1">
      <alignment horizontal="left" vertical="top" wrapText="1"/>
    </xf>
    <xf numFmtId="164" fontId="4" fillId="2" borderId="14" xfId="2" applyNumberFormat="1" applyFont="1" applyFill="1" applyBorder="1" applyAlignment="1">
      <alignment horizontal="left" vertical="top" wrapText="1"/>
    </xf>
    <xf numFmtId="166" fontId="4" fillId="2" borderId="3" xfId="2" applyNumberFormat="1" applyFont="1" applyFill="1" applyBorder="1" applyAlignment="1">
      <alignment horizontal="left" vertical="top" wrapText="1"/>
    </xf>
    <xf numFmtId="166" fontId="4" fillId="2" borderId="14" xfId="2" applyNumberFormat="1" applyFont="1" applyFill="1" applyBorder="1" applyAlignment="1">
      <alignment horizontal="left" vertical="top" wrapText="1"/>
    </xf>
    <xf numFmtId="164" fontId="6" fillId="0" borderId="3" xfId="2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0" fontId="4" fillId="0" borderId="14" xfId="2" applyNumberFormat="1" applyFont="1" applyBorder="1" applyAlignment="1">
      <alignment horizontal="left" vertical="top" wrapText="1"/>
    </xf>
    <xf numFmtId="164" fontId="6" fillId="0" borderId="16" xfId="2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2" applyAlignment="1">
      <alignment vertical="top"/>
    </xf>
    <xf numFmtId="0" fontId="0" fillId="0" borderId="0" xfId="0" applyAlignment="1">
      <alignment vertical="top"/>
    </xf>
    <xf numFmtId="0" fontId="5" fillId="0" borderId="3" xfId="2" applyNumberFormat="1" applyFont="1" applyBorder="1" applyAlignment="1">
      <alignment horizontal="center" vertical="top" wrapText="1"/>
    </xf>
    <xf numFmtId="0" fontId="4" fillId="0" borderId="3" xfId="2" applyNumberFormat="1" applyFont="1" applyBorder="1" applyAlignment="1">
      <alignment horizontal="center" vertical="top" wrapText="1"/>
    </xf>
    <xf numFmtId="0" fontId="6" fillId="0" borderId="3" xfId="2" applyNumberFormat="1" applyFont="1" applyBorder="1" applyAlignment="1">
      <alignment horizontal="center" vertical="top" wrapText="1"/>
    </xf>
    <xf numFmtId="0" fontId="6" fillId="0" borderId="16" xfId="2" applyNumberFormat="1" applyFont="1" applyBorder="1" applyAlignment="1">
      <alignment horizontal="center" vertical="top" wrapText="1"/>
    </xf>
    <xf numFmtId="0" fontId="1" fillId="0" borderId="0" xfId="3"/>
    <xf numFmtId="0" fontId="11" fillId="0" borderId="3" xfId="3" applyNumberFormat="1" applyFont="1" applyBorder="1" applyAlignment="1">
      <alignment horizontal="center" vertical="top" wrapText="1"/>
    </xf>
    <xf numFmtId="0" fontId="13" fillId="0" borderId="3" xfId="3" applyNumberFormat="1" applyFont="1" applyBorder="1" applyAlignment="1">
      <alignment horizontal="center" vertical="center"/>
    </xf>
    <xf numFmtId="164" fontId="8" fillId="0" borderId="3" xfId="3" applyNumberFormat="1" applyFont="1" applyBorder="1" applyAlignment="1">
      <alignment horizontal="right" vertical="center"/>
    </xf>
    <xf numFmtId="164" fontId="11" fillId="2" borderId="3" xfId="3" applyNumberFormat="1" applyFont="1" applyFill="1" applyBorder="1" applyAlignment="1">
      <alignment horizontal="right" vertical="center"/>
    </xf>
    <xf numFmtId="164" fontId="8" fillId="0" borderId="6" xfId="3" applyNumberFormat="1" applyFont="1" applyBorder="1" applyAlignment="1">
      <alignment horizontal="right" vertical="center"/>
    </xf>
    <xf numFmtId="0" fontId="9" fillId="0" borderId="0" xfId="3" applyNumberFormat="1" applyFont="1" applyAlignment="1">
      <alignment vertical="top" wrapText="1"/>
    </xf>
    <xf numFmtId="0" fontId="16" fillId="2" borderId="20" xfId="3" applyNumberFormat="1" applyFont="1" applyFill="1" applyBorder="1" applyAlignment="1">
      <alignment vertical="top" wrapText="1"/>
    </xf>
    <xf numFmtId="0" fontId="16" fillId="2" borderId="21" xfId="3" applyNumberFormat="1" applyFont="1" applyFill="1" applyBorder="1" applyAlignment="1">
      <alignment vertical="top"/>
    </xf>
    <xf numFmtId="0" fontId="16" fillId="2" borderId="21" xfId="3" applyNumberFormat="1" applyFont="1" applyFill="1" applyBorder="1" applyAlignment="1">
      <alignment vertical="top" wrapText="1"/>
    </xf>
    <xf numFmtId="4" fontId="16" fillId="2" borderId="21" xfId="3" applyNumberFormat="1" applyFont="1" applyFill="1" applyBorder="1" applyAlignment="1">
      <alignment horizontal="right" vertical="top" wrapText="1"/>
    </xf>
    <xf numFmtId="0" fontId="16" fillId="2" borderId="21" xfId="3" applyNumberFormat="1" applyFont="1" applyFill="1" applyBorder="1" applyAlignment="1">
      <alignment horizontal="right" vertical="top" wrapText="1"/>
    </xf>
    <xf numFmtId="0" fontId="11" fillId="0" borderId="21" xfId="3" applyNumberFormat="1" applyFont="1" applyBorder="1" applyAlignment="1">
      <alignment vertical="top" indent="2"/>
    </xf>
    <xf numFmtId="0" fontId="11" fillId="0" borderId="21" xfId="3" applyNumberFormat="1" applyFont="1" applyBorder="1" applyAlignment="1">
      <alignment vertical="top"/>
    </xf>
    <xf numFmtId="4" fontId="11" fillId="0" borderId="21" xfId="3" applyNumberFormat="1" applyFont="1" applyBorder="1" applyAlignment="1">
      <alignment horizontal="right" vertical="top" wrapText="1"/>
    </xf>
    <xf numFmtId="0" fontId="11" fillId="0" borderId="21" xfId="3" applyNumberFormat="1" applyFont="1" applyBorder="1" applyAlignment="1">
      <alignment horizontal="right" vertical="top" wrapText="1"/>
    </xf>
    <xf numFmtId="0" fontId="1" fillId="0" borderId="0" xfId="3" applyAlignment="1">
      <alignment vertical="top"/>
    </xf>
    <xf numFmtId="0" fontId="1" fillId="0" borderId="0" xfId="3" applyAlignment="1">
      <alignment vertical="top" wrapText="1"/>
    </xf>
    <xf numFmtId="0" fontId="1" fillId="0" borderId="0" xfId="3" applyNumberFormat="1" applyAlignment="1">
      <alignment horizontal="left" vertical="top"/>
    </xf>
    <xf numFmtId="0" fontId="13" fillId="0" borderId="3" xfId="3" applyNumberFormat="1" applyFont="1" applyBorder="1" applyAlignment="1">
      <alignment horizontal="center" vertical="top"/>
    </xf>
    <xf numFmtId="164" fontId="8" fillId="0" borderId="3" xfId="3" applyNumberFormat="1" applyFont="1" applyBorder="1" applyAlignment="1">
      <alignment horizontal="right" vertical="top"/>
    </xf>
    <xf numFmtId="164" fontId="11" fillId="2" borderId="3" xfId="3" applyNumberFormat="1" applyFont="1" applyFill="1" applyBorder="1" applyAlignment="1">
      <alignment horizontal="right" vertical="top"/>
    </xf>
    <xf numFmtId="164" fontId="8" fillId="0" borderId="6" xfId="3" applyNumberFormat="1" applyFont="1" applyBorder="1" applyAlignment="1">
      <alignment horizontal="right" vertical="top"/>
    </xf>
    <xf numFmtId="164" fontId="11" fillId="2" borderId="6" xfId="3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8" fillId="0" borderId="0" xfId="3" applyNumberFormat="1" applyFont="1" applyAlignment="1">
      <alignment vertical="top"/>
    </xf>
    <xf numFmtId="0" fontId="8" fillId="0" borderId="0" xfId="3" applyFont="1"/>
    <xf numFmtId="0" fontId="1" fillId="0" borderId="1" xfId="3" applyFont="1" applyBorder="1"/>
    <xf numFmtId="0" fontId="17" fillId="0" borderId="0" xfId="3" applyNumberFormat="1" applyFont="1" applyAlignment="1">
      <alignment horizontal="center" vertical="top"/>
    </xf>
    <xf numFmtId="0" fontId="8" fillId="0" borderId="0" xfId="3" applyNumberFormat="1" applyFont="1" applyAlignment="1">
      <alignment horizontal="left"/>
    </xf>
    <xf numFmtId="164" fontId="11" fillId="0" borderId="3" xfId="3" applyNumberFormat="1" applyFont="1" applyBorder="1" applyAlignment="1">
      <alignment horizontal="right" vertical="top"/>
    </xf>
    <xf numFmtId="164" fontId="8" fillId="2" borderId="6" xfId="3" applyNumberFormat="1" applyFont="1" applyFill="1" applyBorder="1" applyAlignment="1">
      <alignment horizontal="right" vertical="center"/>
    </xf>
    <xf numFmtId="4" fontId="11" fillId="3" borderId="21" xfId="3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164" fontId="1" fillId="0" borderId="0" xfId="3" applyNumberFormat="1" applyAlignment="1">
      <alignment vertical="top"/>
    </xf>
    <xf numFmtId="0" fontId="14" fillId="0" borderId="0" xfId="3" applyNumberFormat="1" applyFont="1" applyAlignment="1"/>
    <xf numFmtId="0" fontId="1" fillId="0" borderId="0" xfId="3" applyAlignment="1"/>
    <xf numFmtId="0" fontId="15" fillId="0" borderId="0" xfId="3" applyNumberFormat="1" applyFont="1" applyAlignment="1"/>
    <xf numFmtId="0" fontId="1" fillId="0" borderId="0" xfId="4"/>
    <xf numFmtId="0" fontId="11" fillId="0" borderId="3" xfId="4" applyNumberFormat="1" applyFont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right" vertical="center"/>
    </xf>
    <xf numFmtId="0" fontId="11" fillId="2" borderId="3" xfId="4" applyNumberFormat="1" applyFont="1" applyFill="1" applyBorder="1" applyAlignment="1">
      <alignment vertical="center"/>
    </xf>
    <xf numFmtId="0" fontId="8" fillId="0" borderId="3" xfId="4" applyNumberFormat="1" applyFont="1" applyBorder="1" applyAlignment="1">
      <alignment vertical="center"/>
    </xf>
    <xf numFmtId="0" fontId="11" fillId="2" borderId="3" xfId="4" applyNumberFormat="1" applyFont="1" applyFill="1" applyBorder="1" applyAlignment="1">
      <alignment vertical="center" wrapText="1"/>
    </xf>
    <xf numFmtId="0" fontId="1" fillId="0" borderId="0" xfId="4" applyAlignment="1">
      <alignment vertical="top" wrapText="1"/>
    </xf>
    <xf numFmtId="0" fontId="13" fillId="0" borderId="3" xfId="4" applyNumberFormat="1" applyFont="1" applyBorder="1" applyAlignment="1">
      <alignment horizontal="center" vertical="top" wrapText="1"/>
    </xf>
    <xf numFmtId="0" fontId="1" fillId="0" borderId="3" xfId="4" applyNumberFormat="1" applyFont="1" applyBorder="1" applyAlignment="1">
      <alignment horizontal="center" vertical="top" wrapText="1"/>
    </xf>
    <xf numFmtId="0" fontId="11" fillId="2" borderId="3" xfId="4" applyNumberFormat="1" applyFont="1" applyFill="1" applyBorder="1" applyAlignment="1">
      <alignment horizontal="right" vertical="top" wrapText="1"/>
    </xf>
    <xf numFmtId="0" fontId="11" fillId="2" borderId="3" xfId="4" applyNumberFormat="1" applyFont="1" applyFill="1" applyBorder="1" applyAlignment="1">
      <alignment vertical="top" wrapText="1"/>
    </xf>
    <xf numFmtId="164" fontId="8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vertical="top" wrapText="1"/>
    </xf>
    <xf numFmtId="164" fontId="11" fillId="0" borderId="3" xfId="4" applyNumberFormat="1" applyFont="1" applyBorder="1" applyAlignment="1">
      <alignment horizontal="right" vertical="top" wrapText="1"/>
    </xf>
    <xf numFmtId="164" fontId="11" fillId="2" borderId="3" xfId="4" applyNumberFormat="1" applyFont="1" applyFill="1" applyBorder="1" applyAlignment="1">
      <alignment horizontal="right" vertical="center"/>
    </xf>
    <xf numFmtId="0" fontId="8" fillId="2" borderId="3" xfId="4" applyNumberFormat="1" applyFont="1" applyFill="1" applyBorder="1" applyAlignment="1">
      <alignment vertical="center"/>
    </xf>
    <xf numFmtId="0" fontId="8" fillId="0" borderId="0" xfId="4" applyFont="1"/>
    <xf numFmtId="0" fontId="1" fillId="0" borderId="1" xfId="4" applyFont="1" applyBorder="1"/>
    <xf numFmtId="0" fontId="17" fillId="0" borderId="0" xfId="4" applyNumberFormat="1" applyFont="1" applyAlignment="1">
      <alignment horizontal="center" vertical="top"/>
    </xf>
    <xf numFmtId="0" fontId="8" fillId="0" borderId="0" xfId="4" applyNumberFormat="1" applyFont="1" applyAlignment="1">
      <alignment horizontal="left"/>
    </xf>
    <xf numFmtId="164" fontId="11" fillId="0" borderId="21" xfId="2" applyNumberFormat="1" applyFont="1" applyBorder="1" applyAlignment="1">
      <alignment horizontal="left" vertical="top" wrapText="1"/>
    </xf>
    <xf numFmtId="0" fontId="17" fillId="0" borderId="0" xfId="3" applyNumberFormat="1" applyFont="1" applyAlignment="1">
      <alignment horizontal="center" vertical="top"/>
    </xf>
    <xf numFmtId="0" fontId="8" fillId="2" borderId="1" xfId="4" applyNumberFormat="1" applyFont="1" applyFill="1" applyBorder="1" applyAlignment="1">
      <alignment wrapText="1"/>
    </xf>
    <xf numFmtId="0" fontId="8" fillId="2" borderId="1" xfId="4" applyNumberFormat="1" applyFont="1" applyFill="1" applyBorder="1" applyAlignment="1"/>
    <xf numFmtId="0" fontId="17" fillId="0" borderId="0" xfId="4" applyNumberFormat="1" applyFont="1" applyAlignment="1">
      <alignment vertical="top"/>
    </xf>
    <xf numFmtId="0" fontId="1" fillId="0" borderId="0" xfId="4" applyBorder="1"/>
    <xf numFmtId="0" fontId="0" fillId="0" borderId="0" xfId="0" applyBorder="1" applyAlignment="1">
      <alignment vertical="top" wrapText="1"/>
    </xf>
    <xf numFmtId="164" fontId="6" fillId="0" borderId="14" xfId="2" applyNumberFormat="1" applyFont="1" applyBorder="1" applyAlignment="1">
      <alignment horizontal="left" vertical="top" wrapText="1"/>
    </xf>
    <xf numFmtId="164" fontId="6" fillId="0" borderId="17" xfId="2" applyNumberFormat="1" applyFont="1" applyBorder="1" applyAlignment="1">
      <alignment horizontal="left" vertical="top" wrapText="1"/>
    </xf>
    <xf numFmtId="0" fontId="5" fillId="0" borderId="14" xfId="2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/>
    <xf numFmtId="0" fontId="14" fillId="0" borderId="9" xfId="2" applyNumberFormat="1" applyFont="1" applyBorder="1" applyAlignment="1">
      <alignment horizontal="centerContinuous" vertical="top" wrapText="1"/>
    </xf>
    <xf numFmtId="0" fontId="14" fillId="0" borderId="10" xfId="2" applyNumberFormat="1" applyFont="1" applyBorder="1" applyAlignment="1">
      <alignment horizontal="centerContinuous" vertical="top" wrapText="1"/>
    </xf>
    <xf numFmtId="0" fontId="14" fillId="0" borderId="11" xfId="2" applyNumberFormat="1" applyFont="1" applyBorder="1" applyAlignment="1">
      <alignment horizontal="centerContinuous" vertical="top" wrapText="1"/>
    </xf>
    <xf numFmtId="0" fontId="6" fillId="0" borderId="12" xfId="2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14" fontId="6" fillId="0" borderId="3" xfId="1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vertical="top" wrapText="1"/>
    </xf>
    <xf numFmtId="0" fontId="6" fillId="0" borderId="3" xfId="4" applyNumberFormat="1" applyFont="1" applyBorder="1" applyAlignment="1">
      <alignment horizontal="left" vertical="top" wrapText="1"/>
    </xf>
    <xf numFmtId="164" fontId="8" fillId="2" borderId="3" xfId="4" applyNumberFormat="1" applyFont="1" applyFill="1" applyBorder="1" applyAlignment="1">
      <alignment horizontal="right" vertical="top" wrapText="1"/>
    </xf>
    <xf numFmtId="0" fontId="8" fillId="2" borderId="3" xfId="4" applyNumberFormat="1" applyFont="1" applyFill="1" applyBorder="1" applyAlignment="1">
      <alignment horizontal="right" vertical="top" wrapText="1"/>
    </xf>
    <xf numFmtId="0" fontId="8" fillId="2" borderId="3" xfId="4" applyNumberFormat="1" applyFont="1" applyFill="1" applyBorder="1" applyAlignment="1">
      <alignment vertical="top" wrapText="1"/>
    </xf>
    <xf numFmtId="0" fontId="11" fillId="0" borderId="3" xfId="4" applyNumberFormat="1" applyFont="1" applyBorder="1" applyAlignment="1">
      <alignment horizontal="left" vertical="top" wrapText="1"/>
    </xf>
    <xf numFmtId="0" fontId="8" fillId="0" borderId="3" xfId="4" applyNumberFormat="1" applyFont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left" vertical="center" wrapText="1"/>
    </xf>
    <xf numFmtId="0" fontId="11" fillId="2" borderId="3" xfId="4" applyNumberFormat="1" applyFont="1" applyFill="1" applyBorder="1" applyAlignment="1">
      <alignment horizontal="right" vertical="center" wrapText="1"/>
    </xf>
    <xf numFmtId="0" fontId="8" fillId="0" borderId="3" xfId="4" applyNumberFormat="1" applyFont="1" applyBorder="1" applyAlignment="1">
      <alignment vertical="center" wrapText="1"/>
    </xf>
    <xf numFmtId="0" fontId="8" fillId="0" borderId="3" xfId="4" applyNumberFormat="1" applyFont="1" applyBorder="1" applyAlignment="1">
      <alignment horizontal="right" vertical="center"/>
    </xf>
    <xf numFmtId="0" fontId="6" fillId="0" borderId="3" xfId="4" applyNumberFormat="1" applyFont="1" applyBorder="1" applyAlignment="1">
      <alignment horizontal="left" vertical="center" wrapText="1"/>
    </xf>
    <xf numFmtId="164" fontId="8" fillId="0" borderId="3" xfId="4" applyNumberFormat="1" applyFont="1" applyBorder="1" applyAlignment="1">
      <alignment horizontal="right" vertical="center"/>
    </xf>
    <xf numFmtId="164" fontId="8" fillId="0" borderId="3" xfId="4" applyNumberFormat="1" applyFont="1" applyBorder="1" applyAlignment="1">
      <alignment horizontal="right" vertical="center" wrapText="1"/>
    </xf>
    <xf numFmtId="0" fontId="4" fillId="0" borderId="3" xfId="4" applyNumberFormat="1" applyFont="1" applyBorder="1" applyAlignment="1">
      <alignment horizontal="left" vertical="top" wrapText="1"/>
    </xf>
    <xf numFmtId="0" fontId="4" fillId="0" borderId="3" xfId="4" applyNumberFormat="1" applyFont="1" applyBorder="1" applyAlignment="1">
      <alignment horizontal="left" vertical="center" wrapText="1"/>
    </xf>
    <xf numFmtId="0" fontId="13" fillId="0" borderId="3" xfId="4" applyNumberFormat="1" applyFont="1" applyBorder="1" applyAlignment="1">
      <alignment horizontal="center" vertical="center"/>
    </xf>
    <xf numFmtId="0" fontId="1" fillId="0" borderId="3" xfId="4" applyNumberFormat="1" applyFont="1" applyBorder="1" applyAlignment="1">
      <alignment horizontal="center"/>
    </xf>
    <xf numFmtId="0" fontId="6" fillId="0" borderId="3" xfId="4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wrapText="1"/>
    </xf>
    <xf numFmtId="0" fontId="17" fillId="0" borderId="0" xfId="3" applyNumberFormat="1" applyFont="1" applyBorder="1" applyAlignment="1">
      <alignment vertical="top"/>
    </xf>
    <xf numFmtId="0" fontId="1" fillId="0" borderId="0" xfId="3" applyBorder="1"/>
    <xf numFmtId="0" fontId="17" fillId="0" borderId="0" xfId="3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left" vertical="top" wrapText="1"/>
    </xf>
    <xf numFmtId="0" fontId="1" fillId="0" borderId="3" xfId="1" applyNumberFormat="1" applyFont="1" applyBorder="1"/>
    <xf numFmtId="0" fontId="4" fillId="0" borderId="5" xfId="1" applyNumberFormat="1" applyFont="1" applyBorder="1" applyAlignment="1">
      <alignment vertical="center"/>
    </xf>
    <xf numFmtId="0" fontId="6" fillId="2" borderId="1" xfId="1" applyNumberFormat="1" applyFont="1" applyFill="1" applyBorder="1" applyAlignment="1">
      <alignment horizontal="left" wrapText="1"/>
    </xf>
    <xf numFmtId="0" fontId="7" fillId="0" borderId="0" xfId="1" applyNumberFormat="1" applyFont="1" applyAlignment="1">
      <alignment horizontal="center" vertical="top"/>
    </xf>
    <xf numFmtId="0" fontId="6" fillId="0" borderId="5" xfId="1" applyNumberFormat="1" applyFont="1" applyBorder="1" applyAlignment="1">
      <alignment vertical="center" wrapText="1"/>
    </xf>
    <xf numFmtId="0" fontId="6" fillId="0" borderId="5" xfId="1" applyNumberFormat="1" applyFont="1" applyBorder="1" applyAlignment="1">
      <alignment vertical="center"/>
    </xf>
    <xf numFmtId="0" fontId="6" fillId="0" borderId="8" xfId="1" applyNumberFormat="1" applyFont="1" applyBorder="1" applyAlignment="1">
      <alignment vertical="center"/>
    </xf>
    <xf numFmtId="0" fontId="4" fillId="0" borderId="5" xfId="1" applyNumberFormat="1" applyFont="1" applyBorder="1" applyAlignment="1">
      <alignment vertical="center" wrapText="1"/>
    </xf>
    <xf numFmtId="0" fontId="6" fillId="2" borderId="0" xfId="1" applyNumberFormat="1" applyFont="1" applyFill="1" applyBorder="1" applyAlignment="1">
      <alignment horizontal="left" vertical="top" wrapText="1"/>
    </xf>
    <xf numFmtId="0" fontId="3" fillId="0" borderId="0" xfId="1" applyNumberFormat="1" applyFont="1" applyAlignment="1">
      <alignment horizontal="center"/>
    </xf>
    <xf numFmtId="0" fontId="6" fillId="0" borderId="2" xfId="1" applyNumberFormat="1" applyFont="1" applyBorder="1" applyAlignment="1">
      <alignment horizontal="left" vertical="center"/>
    </xf>
    <xf numFmtId="0" fontId="6" fillId="0" borderId="5" xfId="1" applyNumberFormat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18" xfId="1" applyNumberFormat="1" applyFont="1" applyBorder="1" applyAlignment="1">
      <alignment horizontal="left" vertical="center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3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left" vertical="center" wrapText="1"/>
    </xf>
    <xf numFmtId="0" fontId="4" fillId="0" borderId="5" xfId="1" applyNumberFormat="1" applyFont="1" applyBorder="1" applyAlignment="1">
      <alignment horizontal="left" vertical="top" wrapText="1"/>
    </xf>
    <xf numFmtId="0" fontId="4" fillId="0" borderId="5" xfId="1" applyNumberFormat="1" applyFont="1" applyBorder="1" applyAlignment="1">
      <alignment horizontal="left" vertical="top"/>
    </xf>
    <xf numFmtId="0" fontId="4" fillId="0" borderId="0" xfId="1" applyNumberFormat="1" applyFont="1" applyAlignment="1">
      <alignment horizontal="center"/>
    </xf>
    <xf numFmtId="0" fontId="14" fillId="0" borderId="2" xfId="1" applyNumberFormat="1" applyFont="1" applyBorder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wrapText="1"/>
    </xf>
    <xf numFmtId="0" fontId="17" fillId="0" borderId="23" xfId="3" applyNumberFormat="1" applyFont="1" applyBorder="1" applyAlignment="1">
      <alignment horizontal="center" vertical="top"/>
    </xf>
    <xf numFmtId="0" fontId="4" fillId="0" borderId="13" xfId="2" applyNumberFormat="1" applyFont="1" applyBorder="1" applyAlignment="1">
      <alignment horizontal="left" vertical="top" wrapText="1"/>
    </xf>
    <xf numFmtId="0" fontId="6" fillId="0" borderId="13" xfId="2" applyNumberFormat="1" applyFont="1" applyBorder="1" applyAlignment="1">
      <alignment horizontal="left" vertical="top" wrapText="1"/>
    </xf>
    <xf numFmtId="0" fontId="6" fillId="0" borderId="15" xfId="2" applyNumberFormat="1" applyFont="1" applyBorder="1" applyAlignment="1">
      <alignment horizontal="left" vertical="top" wrapText="1"/>
    </xf>
    <xf numFmtId="0" fontId="3" fillId="0" borderId="0" xfId="2" applyNumberFormat="1" applyFont="1" applyAlignment="1">
      <alignment horizontal="center" vertical="top"/>
    </xf>
    <xf numFmtId="0" fontId="5" fillId="0" borderId="13" xfId="2" applyNumberFormat="1" applyFont="1" applyBorder="1" applyAlignment="1">
      <alignment horizontal="center" vertical="top" wrapText="1"/>
    </xf>
    <xf numFmtId="0" fontId="6" fillId="0" borderId="13" xfId="2" applyNumberFormat="1" applyFont="1" applyBorder="1" applyAlignment="1">
      <alignment vertical="top" wrapText="1"/>
    </xf>
    <xf numFmtId="0" fontId="4" fillId="0" borderId="0" xfId="2" applyNumberFormat="1" applyFont="1" applyAlignment="1">
      <alignment horizontal="center" vertical="top"/>
    </xf>
    <xf numFmtId="0" fontId="14" fillId="0" borderId="0" xfId="3" applyFont="1" applyAlignment="1">
      <alignment horizontal="left" vertical="top" wrapText="1"/>
    </xf>
    <xf numFmtId="0" fontId="17" fillId="0" borderId="0" xfId="3" applyNumberFormat="1" applyFont="1" applyAlignment="1">
      <alignment horizontal="center" vertical="top"/>
    </xf>
    <xf numFmtId="0" fontId="11" fillId="0" borderId="8" xfId="3" applyNumberFormat="1" applyFont="1" applyBorder="1" applyAlignment="1">
      <alignment horizontal="center" vertical="center"/>
    </xf>
    <xf numFmtId="0" fontId="13" fillId="0" borderId="8" xfId="3" applyNumberFormat="1" applyFont="1" applyBorder="1" applyAlignment="1">
      <alignment horizontal="center" vertical="center"/>
    </xf>
    <xf numFmtId="0" fontId="11" fillId="0" borderId="5" xfId="3" applyFont="1" applyBorder="1"/>
    <xf numFmtId="0" fontId="11" fillId="0" borderId="5" xfId="3" applyNumberFormat="1" applyFont="1" applyBorder="1" applyAlignment="1">
      <alignment horizontal="left" vertical="center"/>
    </xf>
    <xf numFmtId="0" fontId="11" fillId="0" borderId="0" xfId="3" applyNumberFormat="1" applyFont="1" applyAlignment="1">
      <alignment horizontal="center" vertical="center"/>
    </xf>
    <xf numFmtId="0" fontId="11" fillId="0" borderId="18" xfId="3" applyNumberFormat="1" applyFont="1" applyBorder="1" applyAlignment="1">
      <alignment horizontal="center" vertical="center"/>
    </xf>
    <xf numFmtId="0" fontId="11" fillId="0" borderId="5" xfId="3" applyNumberFormat="1" applyFont="1" applyBorder="1" applyAlignment="1">
      <alignment horizontal="left" vertical="center" wrapText="1"/>
    </xf>
    <xf numFmtId="0" fontId="11" fillId="0" borderId="0" xfId="3" applyNumberFormat="1" applyFont="1" applyAlignment="1">
      <alignment horizontal="center" vertical="center" wrapText="1"/>
    </xf>
    <xf numFmtId="0" fontId="11" fillId="0" borderId="18" xfId="3" applyNumberFormat="1" applyFont="1" applyBorder="1" applyAlignment="1">
      <alignment horizontal="center" vertical="center" wrapText="1"/>
    </xf>
    <xf numFmtId="0" fontId="11" fillId="0" borderId="6" xfId="3" applyNumberFormat="1" applyFont="1" applyBorder="1" applyAlignment="1">
      <alignment horizontal="left" vertical="center" wrapText="1"/>
    </xf>
    <xf numFmtId="0" fontId="4" fillId="0" borderId="7" xfId="3" applyNumberFormat="1" applyFont="1" applyBorder="1" applyAlignment="1">
      <alignment horizontal="left" vertical="center"/>
    </xf>
    <xf numFmtId="0" fontId="11" fillId="0" borderId="7" xfId="3" applyNumberFormat="1" applyFont="1" applyBorder="1" applyAlignment="1">
      <alignment horizontal="left" vertical="center"/>
    </xf>
    <xf numFmtId="0" fontId="8" fillId="0" borderId="4" xfId="3" applyNumberFormat="1" applyFont="1" applyBorder="1" applyAlignment="1">
      <alignment horizontal="left" vertical="center"/>
    </xf>
    <xf numFmtId="0" fontId="4" fillId="0" borderId="4" xfId="3" applyNumberFormat="1" applyFont="1" applyBorder="1" applyAlignment="1">
      <alignment horizontal="left" vertical="center"/>
    </xf>
    <xf numFmtId="0" fontId="11" fillId="0" borderId="4" xfId="3" applyNumberFormat="1" applyFont="1" applyBorder="1" applyAlignment="1">
      <alignment horizontal="left" vertical="center"/>
    </xf>
    <xf numFmtId="0" fontId="8" fillId="2" borderId="1" xfId="3" applyNumberFormat="1" applyFont="1" applyFill="1" applyBorder="1" applyAlignment="1">
      <alignment horizontal="left" wrapText="1"/>
    </xf>
    <xf numFmtId="0" fontId="11" fillId="0" borderId="7" xfId="3" applyNumberFormat="1" applyFont="1" applyBorder="1" applyAlignment="1">
      <alignment horizontal="left" vertical="top"/>
    </xf>
    <xf numFmtId="0" fontId="11" fillId="0" borderId="19" xfId="3" applyNumberFormat="1" applyFont="1" applyBorder="1" applyAlignment="1">
      <alignment horizontal="left" vertical="center" wrapText="1"/>
    </xf>
    <xf numFmtId="0" fontId="11" fillId="0" borderId="1" xfId="3" applyNumberFormat="1" applyFont="1" applyBorder="1" applyAlignment="1">
      <alignment horizontal="center" vertical="center" wrapText="1"/>
    </xf>
    <xf numFmtId="0" fontId="11" fillId="0" borderId="22" xfId="3" applyNumberFormat="1" applyFont="1" applyBorder="1" applyAlignment="1">
      <alignment horizontal="center" vertical="center" wrapText="1"/>
    </xf>
    <xf numFmtId="0" fontId="4" fillId="0" borderId="5" xfId="3" applyNumberFormat="1" applyFont="1" applyBorder="1" applyAlignment="1">
      <alignment horizontal="left" vertical="center" wrapText="1"/>
    </xf>
    <xf numFmtId="0" fontId="4" fillId="0" borderId="7" xfId="3" applyNumberFormat="1" applyFont="1" applyBorder="1" applyAlignment="1">
      <alignment horizontal="left" vertical="center" wrapText="1"/>
    </xf>
    <xf numFmtId="0" fontId="11" fillId="0" borderId="7" xfId="3" applyNumberFormat="1" applyFont="1" applyBorder="1" applyAlignment="1">
      <alignment horizontal="left" vertical="center" wrapText="1"/>
    </xf>
    <xf numFmtId="0" fontId="4" fillId="0" borderId="5" xfId="3" applyNumberFormat="1" applyFont="1" applyBorder="1" applyAlignment="1">
      <alignment horizontal="left" vertical="center"/>
    </xf>
    <xf numFmtId="0" fontId="11" fillId="0" borderId="5" xfId="3" applyNumberFormat="1" applyFont="1" applyBorder="1" applyAlignment="1">
      <alignment horizontal="left" vertical="top" wrapText="1"/>
    </xf>
    <xf numFmtId="0" fontId="11" fillId="0" borderId="0" xfId="3" applyNumberFormat="1" applyFont="1" applyAlignment="1">
      <alignment horizontal="center" vertical="top" wrapText="1"/>
    </xf>
    <xf numFmtId="0" fontId="11" fillId="0" borderId="18" xfId="3" applyNumberFormat="1" applyFont="1" applyBorder="1" applyAlignment="1">
      <alignment horizontal="center" vertical="top" wrapText="1"/>
    </xf>
    <xf numFmtId="0" fontId="11" fillId="0" borderId="5" xfId="3" applyFont="1" applyBorder="1" applyAlignment="1">
      <alignment vertical="top" wrapText="1"/>
    </xf>
    <xf numFmtId="0" fontId="11" fillId="0" borderId="5" xfId="3" applyNumberFormat="1" applyFont="1" applyBorder="1" applyAlignment="1">
      <alignment vertical="top" wrapText="1"/>
    </xf>
    <xf numFmtId="0" fontId="11" fillId="0" borderId="19" xfId="3" applyFont="1" applyBorder="1" applyAlignment="1">
      <alignment vertical="top" wrapText="1"/>
    </xf>
    <xf numFmtId="0" fontId="11" fillId="0" borderId="7" xfId="3" applyNumberFormat="1" applyFont="1" applyBorder="1" applyAlignment="1">
      <alignment horizontal="left" vertical="top" wrapText="1"/>
    </xf>
    <xf numFmtId="0" fontId="4" fillId="0" borderId="7" xfId="3" applyNumberFormat="1" applyFont="1" applyBorder="1" applyAlignment="1">
      <alignment horizontal="left" vertical="top" wrapText="1"/>
    </xf>
    <xf numFmtId="0" fontId="4" fillId="0" borderId="5" xfId="3" applyNumberFormat="1" applyFont="1" applyBorder="1" applyAlignment="1">
      <alignment horizontal="left" vertical="top" wrapText="1"/>
    </xf>
    <xf numFmtId="0" fontId="8" fillId="0" borderId="4" xfId="3" applyNumberFormat="1" applyFont="1" applyBorder="1" applyAlignment="1">
      <alignment horizontal="left" vertical="top"/>
    </xf>
    <xf numFmtId="0" fontId="4" fillId="0" borderId="4" xfId="3" applyNumberFormat="1" applyFont="1" applyBorder="1" applyAlignment="1">
      <alignment horizontal="left" vertical="top" wrapText="1"/>
    </xf>
    <xf numFmtId="0" fontId="11" fillId="0" borderId="4" xfId="3" applyNumberFormat="1" applyFont="1" applyBorder="1" applyAlignment="1">
      <alignment horizontal="left" vertical="top" wrapText="1"/>
    </xf>
    <xf numFmtId="0" fontId="14" fillId="0" borderId="8" xfId="3" applyNumberFormat="1" applyFont="1" applyBorder="1" applyAlignment="1">
      <alignment horizontal="center" vertical="top" wrapText="1"/>
    </xf>
    <xf numFmtId="0" fontId="10" fillId="0" borderId="0" xfId="3" applyNumberFormat="1" applyFont="1" applyAlignment="1">
      <alignment horizontal="left" vertical="top"/>
    </xf>
    <xf numFmtId="0" fontId="13" fillId="0" borderId="8" xfId="3" applyNumberFormat="1" applyFont="1" applyBorder="1" applyAlignment="1">
      <alignment horizontal="center" vertical="top" wrapText="1"/>
    </xf>
    <xf numFmtId="0" fontId="6" fillId="0" borderId="4" xfId="3" applyNumberFormat="1" applyFont="1" applyBorder="1" applyAlignment="1">
      <alignment horizontal="left" vertical="top"/>
    </xf>
    <xf numFmtId="0" fontId="11" fillId="0" borderId="5" xfId="3" applyNumberFormat="1" applyFont="1" applyBorder="1" applyAlignment="1">
      <alignment horizontal="left" vertical="top"/>
    </xf>
    <xf numFmtId="0" fontId="11" fillId="0" borderId="0" xfId="3" applyNumberFormat="1" applyFont="1" applyAlignment="1">
      <alignment horizontal="center" vertical="top"/>
    </xf>
    <xf numFmtId="0" fontId="11" fillId="0" borderId="18" xfId="3" applyNumberFormat="1" applyFont="1" applyBorder="1" applyAlignment="1">
      <alignment horizontal="center" vertical="top"/>
    </xf>
    <xf numFmtId="0" fontId="4" fillId="0" borderId="0" xfId="3" applyNumberFormat="1" applyFont="1" applyAlignment="1">
      <alignment horizontal="center" vertical="top"/>
    </xf>
    <xf numFmtId="0" fontId="3" fillId="0" borderId="0" xfId="3" applyNumberFormat="1" applyFont="1" applyAlignment="1">
      <alignment horizontal="center" vertical="top"/>
    </xf>
    <xf numFmtId="0" fontId="14" fillId="0" borderId="0" xfId="4" applyFont="1" applyAlignment="1">
      <alignment horizontal="left" vertical="top" wrapText="1"/>
    </xf>
    <xf numFmtId="0" fontId="11" fillId="0" borderId="3" xfId="4" applyNumberFormat="1" applyFont="1" applyBorder="1" applyAlignment="1">
      <alignment horizontal="center" vertical="center"/>
    </xf>
    <xf numFmtId="0" fontId="12" fillId="0" borderId="3" xfId="4" applyNumberFormat="1" applyFont="1" applyBorder="1" applyAlignment="1">
      <alignment horizontal="center" vertical="center"/>
    </xf>
    <xf numFmtId="0" fontId="11" fillId="0" borderId="3" xfId="4" applyNumberFormat="1" applyFont="1" applyBorder="1" applyAlignment="1">
      <alignment horizontal="center" vertical="top" wrapText="1"/>
    </xf>
    <xf numFmtId="0" fontId="11" fillId="0" borderId="3" xfId="4" applyNumberFormat="1" applyFont="1" applyBorder="1" applyAlignment="1">
      <alignment horizontal="center" vertical="center" wrapText="1"/>
    </xf>
    <xf numFmtId="0" fontId="1" fillId="0" borderId="1" xfId="4" applyNumberFormat="1" applyBorder="1" applyAlignment="1">
      <alignment horizontal="center" vertical="top" wrapText="1"/>
    </xf>
    <xf numFmtId="0" fontId="3" fillId="0" borderId="0" xfId="4" applyNumberFormat="1" applyFont="1" applyAlignment="1">
      <alignment horizontal="center" vertical="top"/>
    </xf>
    <xf numFmtId="0" fontId="10" fillId="0" borderId="0" xfId="4" applyNumberFormat="1" applyFont="1" applyAlignment="1">
      <alignment horizontal="center" vertical="top"/>
    </xf>
    <xf numFmtId="0" fontId="14" fillId="0" borderId="3" xfId="4" applyNumberFormat="1" applyFont="1" applyBorder="1" applyAlignment="1">
      <alignment horizontal="center" vertical="top" wrapText="1"/>
    </xf>
    <xf numFmtId="0" fontId="6" fillId="0" borderId="3" xfId="4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_Лист1" xfId="1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zoomScaleNormal="100" workbookViewId="0">
      <selection activeCell="A3" sqref="A3:I3"/>
    </sheetView>
  </sheetViews>
  <sheetFormatPr defaultRowHeight="14.5" x14ac:dyDescent="0.35"/>
  <cols>
    <col min="7" max="7" width="11.81640625" customWidth="1"/>
    <col min="8" max="8" width="16.6328125" customWidth="1"/>
    <col min="9" max="9" width="16.81640625" customWidth="1"/>
  </cols>
  <sheetData>
    <row r="1" spans="1:11" ht="38.5" customHeight="1" x14ac:dyDescent="0.35">
      <c r="A1" s="162" t="s">
        <v>267</v>
      </c>
      <c r="B1" s="162"/>
      <c r="C1" s="162"/>
      <c r="D1" s="162"/>
      <c r="E1" s="162"/>
      <c r="F1" s="162"/>
      <c r="G1" s="162"/>
      <c r="H1" s="162"/>
      <c r="I1" s="162"/>
      <c r="J1" s="1"/>
      <c r="K1" s="1"/>
    </row>
    <row r="2" spans="1:11" x14ac:dyDescent="0.35">
      <c r="A2" s="163" t="s">
        <v>268</v>
      </c>
      <c r="B2" s="163"/>
      <c r="C2" s="163"/>
      <c r="D2" s="163"/>
      <c r="E2" s="163"/>
      <c r="F2" s="163"/>
      <c r="G2" s="163"/>
      <c r="H2" s="163"/>
      <c r="I2" s="163"/>
      <c r="J2" s="1"/>
      <c r="K2" s="1"/>
    </row>
    <row r="3" spans="1:11" x14ac:dyDescent="0.35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"/>
      <c r="K3" s="1"/>
    </row>
    <row r="4" spans="1:11" x14ac:dyDescent="0.35">
      <c r="A4" s="1"/>
      <c r="B4" s="1"/>
      <c r="C4" s="1"/>
      <c r="D4" s="1"/>
      <c r="E4" s="1"/>
      <c r="F4" s="1"/>
      <c r="G4" s="1"/>
      <c r="H4" s="1"/>
      <c r="I4" s="22" t="s">
        <v>1</v>
      </c>
      <c r="J4" s="1"/>
      <c r="K4" s="1"/>
    </row>
    <row r="5" spans="1:11" ht="23" x14ac:dyDescent="0.35">
      <c r="A5" s="177" t="s">
        <v>2</v>
      </c>
      <c r="B5" s="177"/>
      <c r="C5" s="177"/>
      <c r="D5" s="177"/>
      <c r="E5" s="177"/>
      <c r="F5" s="177"/>
      <c r="G5" s="126" t="s">
        <v>266</v>
      </c>
      <c r="H5" s="127" t="s">
        <v>273</v>
      </c>
      <c r="I5" s="127" t="s">
        <v>276</v>
      </c>
      <c r="J5" s="1"/>
      <c r="K5" s="1"/>
    </row>
    <row r="6" spans="1:11" ht="11.5" customHeight="1" x14ac:dyDescent="0.35">
      <c r="A6" s="172" t="s">
        <v>3</v>
      </c>
      <c r="B6" s="172"/>
      <c r="C6" s="172"/>
      <c r="D6" s="172"/>
      <c r="E6" s="172"/>
      <c r="F6" s="172"/>
      <c r="G6" s="2" t="s">
        <v>4</v>
      </c>
      <c r="H6" s="2" t="s">
        <v>5</v>
      </c>
      <c r="I6" s="2" t="s">
        <v>6</v>
      </c>
      <c r="J6" s="1"/>
      <c r="K6" s="1"/>
    </row>
    <row r="7" spans="1:11" x14ac:dyDescent="0.35">
      <c r="A7" s="164" t="s">
        <v>7</v>
      </c>
      <c r="B7" s="164"/>
      <c r="C7" s="164"/>
      <c r="D7" s="164"/>
      <c r="E7" s="164"/>
      <c r="F7" s="164"/>
      <c r="G7" s="3"/>
      <c r="H7" s="3"/>
      <c r="I7" s="3"/>
      <c r="J7" s="1"/>
      <c r="K7" s="1"/>
    </row>
    <row r="8" spans="1:11" x14ac:dyDescent="0.35">
      <c r="A8" s="166" t="s">
        <v>8</v>
      </c>
      <c r="B8" s="166"/>
      <c r="C8" s="166"/>
      <c r="D8" s="166"/>
      <c r="E8" s="166"/>
      <c r="F8" s="166"/>
      <c r="G8" s="4">
        <v>4</v>
      </c>
      <c r="H8" s="5">
        <v>11775237.75</v>
      </c>
      <c r="I8" s="5">
        <v>18509963.170000002</v>
      </c>
      <c r="J8" s="1"/>
      <c r="K8" s="1"/>
    </row>
    <row r="9" spans="1:11" ht="22.5" customHeight="1" x14ac:dyDescent="0.35">
      <c r="A9" s="174" t="s">
        <v>9</v>
      </c>
      <c r="B9" s="174"/>
      <c r="C9" s="174"/>
      <c r="D9" s="174"/>
      <c r="E9" s="174"/>
      <c r="F9" s="174"/>
      <c r="G9" s="6">
        <v>5</v>
      </c>
      <c r="H9" s="7">
        <v>20280694</v>
      </c>
      <c r="I9" s="7">
        <v>28333599</v>
      </c>
      <c r="J9" s="1"/>
      <c r="K9" s="1"/>
    </row>
    <row r="10" spans="1:11" ht="22.5" hidden="1" customHeight="1" x14ac:dyDescent="0.35">
      <c r="A10" s="174" t="s">
        <v>10</v>
      </c>
      <c r="B10" s="174"/>
      <c r="C10" s="174"/>
      <c r="D10" s="174"/>
      <c r="E10" s="174"/>
      <c r="F10" s="174"/>
      <c r="G10" s="6"/>
      <c r="H10" s="8" t="s">
        <v>11</v>
      </c>
      <c r="I10" s="8" t="s">
        <v>11</v>
      </c>
      <c r="J10" s="1"/>
      <c r="K10" s="1"/>
    </row>
    <row r="11" spans="1:11" ht="23.5" hidden="1" customHeight="1" x14ac:dyDescent="0.35">
      <c r="A11" s="174" t="s">
        <v>12</v>
      </c>
      <c r="B11" s="174"/>
      <c r="C11" s="174"/>
      <c r="D11" s="174"/>
      <c r="E11" s="174"/>
      <c r="F11" s="174"/>
      <c r="G11" s="6"/>
      <c r="H11" s="8" t="s">
        <v>11</v>
      </c>
      <c r="I11" s="8" t="s">
        <v>11</v>
      </c>
      <c r="J11" s="1"/>
      <c r="K11" s="1"/>
    </row>
    <row r="12" spans="1:11" hidden="1" x14ac:dyDescent="0.35">
      <c r="A12" s="174" t="s">
        <v>13</v>
      </c>
      <c r="B12" s="174"/>
      <c r="C12" s="174"/>
      <c r="D12" s="174"/>
      <c r="E12" s="174"/>
      <c r="F12" s="174"/>
      <c r="G12" s="6"/>
      <c r="H12" s="8" t="s">
        <v>11</v>
      </c>
      <c r="I12" s="8" t="s">
        <v>11</v>
      </c>
      <c r="J12" s="1"/>
      <c r="K12" s="1"/>
    </row>
    <row r="13" spans="1:11" x14ac:dyDescent="0.35">
      <c r="A13" s="175" t="s">
        <v>14</v>
      </c>
      <c r="B13" s="175"/>
      <c r="C13" s="175"/>
      <c r="D13" s="175"/>
      <c r="E13" s="175"/>
      <c r="F13" s="175"/>
      <c r="G13" s="6">
        <v>6</v>
      </c>
      <c r="H13" s="7">
        <v>11767377.060000001</v>
      </c>
      <c r="I13" s="7">
        <v>10242062.619999999</v>
      </c>
      <c r="J13" s="1"/>
      <c r="K13" s="1"/>
    </row>
    <row r="14" spans="1:11" x14ac:dyDescent="0.35">
      <c r="A14" s="166" t="s">
        <v>15</v>
      </c>
      <c r="B14" s="166"/>
      <c r="C14" s="166"/>
      <c r="D14" s="166"/>
      <c r="E14" s="166"/>
      <c r="F14" s="166"/>
      <c r="G14" s="6">
        <v>7</v>
      </c>
      <c r="H14" s="9">
        <v>11819653.27</v>
      </c>
      <c r="I14" s="10">
        <v>-18349592.73</v>
      </c>
      <c r="J14" s="1"/>
      <c r="K14" s="1"/>
    </row>
    <row r="15" spans="1:11" hidden="1" x14ac:dyDescent="0.35">
      <c r="A15" s="166" t="s">
        <v>16</v>
      </c>
      <c r="B15" s="166"/>
      <c r="C15" s="166"/>
      <c r="D15" s="166"/>
      <c r="E15" s="166"/>
      <c r="F15" s="166"/>
      <c r="G15" s="6"/>
      <c r="H15" s="11" t="s">
        <v>11</v>
      </c>
      <c r="I15" s="11" t="s">
        <v>11</v>
      </c>
      <c r="J15" s="1"/>
      <c r="K15" s="1"/>
    </row>
    <row r="16" spans="1:11" hidden="1" x14ac:dyDescent="0.35">
      <c r="A16" s="173" t="s">
        <v>17</v>
      </c>
      <c r="B16" s="173"/>
      <c r="C16" s="173"/>
      <c r="D16" s="173"/>
      <c r="E16" s="173"/>
      <c r="F16" s="173"/>
      <c r="G16" s="6"/>
      <c r="H16" s="11" t="s">
        <v>11</v>
      </c>
      <c r="I16" s="11" t="s">
        <v>11</v>
      </c>
      <c r="J16" s="1"/>
      <c r="K16" s="1"/>
    </row>
    <row r="17" spans="1:11" x14ac:dyDescent="0.35">
      <c r="A17" s="166" t="s">
        <v>18</v>
      </c>
      <c r="B17" s="166"/>
      <c r="C17" s="166"/>
      <c r="D17" s="166"/>
      <c r="E17" s="166"/>
      <c r="F17" s="166"/>
      <c r="G17" s="6"/>
      <c r="H17" s="12">
        <v>35720.46</v>
      </c>
      <c r="I17" s="12">
        <v>994</v>
      </c>
      <c r="J17" s="1"/>
      <c r="K17" s="1"/>
    </row>
    <row r="18" spans="1:11" x14ac:dyDescent="0.35">
      <c r="A18" s="175" t="s">
        <v>19</v>
      </c>
      <c r="B18" s="175"/>
      <c r="C18" s="175"/>
      <c r="D18" s="175"/>
      <c r="E18" s="175"/>
      <c r="F18" s="175"/>
      <c r="G18" s="6"/>
      <c r="H18" s="13">
        <v>39129.800000000003</v>
      </c>
      <c r="I18" s="13">
        <v>47248.800000000003</v>
      </c>
      <c r="J18" s="1"/>
      <c r="K18" s="1"/>
    </row>
    <row r="19" spans="1:11" hidden="1" x14ac:dyDescent="0.35">
      <c r="A19" s="166" t="s">
        <v>20</v>
      </c>
      <c r="B19" s="166"/>
      <c r="C19" s="166"/>
      <c r="D19" s="166"/>
      <c r="E19" s="166"/>
      <c r="F19" s="166"/>
      <c r="G19" s="6"/>
      <c r="H19" s="8" t="s">
        <v>11</v>
      </c>
      <c r="I19" s="8" t="s">
        <v>11</v>
      </c>
      <c r="J19" s="1"/>
      <c r="K19" s="1"/>
    </row>
    <row r="20" spans="1:11" x14ac:dyDescent="0.35">
      <c r="A20" s="166" t="s">
        <v>21</v>
      </c>
      <c r="B20" s="166"/>
      <c r="C20" s="166"/>
      <c r="D20" s="166"/>
      <c r="E20" s="166"/>
      <c r="F20" s="166"/>
      <c r="G20" s="6"/>
      <c r="H20" s="7">
        <v>1524991.3</v>
      </c>
      <c r="I20" s="13">
        <v>876855.77</v>
      </c>
      <c r="J20" s="1"/>
      <c r="K20" s="1"/>
    </row>
    <row r="21" spans="1:11" x14ac:dyDescent="0.35">
      <c r="A21" s="169" t="s">
        <v>22</v>
      </c>
      <c r="B21" s="169"/>
      <c r="C21" s="169"/>
      <c r="D21" s="169"/>
      <c r="E21" s="169"/>
      <c r="F21" s="169"/>
      <c r="G21" s="14"/>
      <c r="H21" s="15">
        <v>57242803.640000001</v>
      </c>
      <c r="I21" s="15">
        <v>39661130.630000003</v>
      </c>
      <c r="J21" s="1"/>
      <c r="K21" s="1"/>
    </row>
    <row r="22" spans="1:11" ht="8" customHeight="1" x14ac:dyDescent="0.35">
      <c r="A22" s="173"/>
      <c r="B22" s="173"/>
      <c r="C22" s="173"/>
      <c r="D22" s="173"/>
      <c r="E22" s="173"/>
      <c r="F22" s="173"/>
      <c r="G22" s="6"/>
      <c r="H22" s="11"/>
      <c r="I22" s="11"/>
      <c r="J22" s="1"/>
      <c r="K22" s="1"/>
    </row>
    <row r="23" spans="1:11" x14ac:dyDescent="0.35">
      <c r="A23" s="164" t="s">
        <v>23</v>
      </c>
      <c r="B23" s="164"/>
      <c r="C23" s="164"/>
      <c r="D23" s="164"/>
      <c r="E23" s="164"/>
      <c r="F23" s="164"/>
      <c r="G23" s="16"/>
      <c r="H23" s="16"/>
      <c r="I23" s="16"/>
      <c r="J23" s="1"/>
      <c r="K23" s="1"/>
    </row>
    <row r="24" spans="1:11" ht="23.5" customHeight="1" x14ac:dyDescent="0.35">
      <c r="A24" s="173" t="s">
        <v>24</v>
      </c>
      <c r="B24" s="173"/>
      <c r="C24" s="173"/>
      <c r="D24" s="173"/>
      <c r="E24" s="173"/>
      <c r="F24" s="173"/>
      <c r="G24" s="4">
        <v>8</v>
      </c>
      <c r="H24" s="5">
        <v>272886344</v>
      </c>
      <c r="I24" s="5">
        <v>246279330.81999999</v>
      </c>
      <c r="J24" s="1"/>
      <c r="K24" s="1"/>
    </row>
    <row r="25" spans="1:11" ht="22.5" hidden="1" customHeight="1" x14ac:dyDescent="0.35">
      <c r="A25" s="173" t="s">
        <v>25</v>
      </c>
      <c r="B25" s="173"/>
      <c r="C25" s="173"/>
      <c r="D25" s="173"/>
      <c r="E25" s="173"/>
      <c r="F25" s="173"/>
      <c r="G25" s="4"/>
      <c r="H25" s="17" t="s">
        <v>11</v>
      </c>
      <c r="I25" s="17" t="s">
        <v>11</v>
      </c>
      <c r="J25" s="1"/>
      <c r="K25" s="1"/>
    </row>
    <row r="26" spans="1:11" ht="24" hidden="1" customHeight="1" x14ac:dyDescent="0.35">
      <c r="A26" s="173" t="s">
        <v>26</v>
      </c>
      <c r="B26" s="173"/>
      <c r="C26" s="173"/>
      <c r="D26" s="173"/>
      <c r="E26" s="173"/>
      <c r="F26" s="173"/>
      <c r="G26" s="4"/>
      <c r="H26" s="17" t="s">
        <v>11</v>
      </c>
      <c r="I26" s="17" t="s">
        <v>11</v>
      </c>
      <c r="J26" s="1"/>
      <c r="K26" s="1"/>
    </row>
    <row r="27" spans="1:11" hidden="1" x14ac:dyDescent="0.35">
      <c r="A27" s="166" t="s">
        <v>27</v>
      </c>
      <c r="B27" s="166"/>
      <c r="C27" s="166"/>
      <c r="D27" s="166"/>
      <c r="E27" s="166"/>
      <c r="F27" s="166"/>
      <c r="G27" s="4"/>
      <c r="H27" s="17" t="s">
        <v>11</v>
      </c>
      <c r="I27" s="17" t="s">
        <v>11</v>
      </c>
      <c r="J27" s="1"/>
      <c r="K27" s="1"/>
    </row>
    <row r="28" spans="1:11" hidden="1" x14ac:dyDescent="0.35">
      <c r="A28" s="166" t="s">
        <v>28</v>
      </c>
      <c r="B28" s="166"/>
      <c r="C28" s="166"/>
      <c r="D28" s="166"/>
      <c r="E28" s="166"/>
      <c r="F28" s="166"/>
      <c r="G28" s="4"/>
      <c r="H28" s="17" t="s">
        <v>11</v>
      </c>
      <c r="I28" s="17" t="s">
        <v>11</v>
      </c>
      <c r="J28" s="1"/>
      <c r="K28" s="1"/>
    </row>
    <row r="29" spans="1:11" hidden="1" x14ac:dyDescent="0.35">
      <c r="A29" s="166" t="s">
        <v>29</v>
      </c>
      <c r="B29" s="166"/>
      <c r="C29" s="166"/>
      <c r="D29" s="166"/>
      <c r="E29" s="166"/>
      <c r="F29" s="166"/>
      <c r="G29" s="4"/>
      <c r="H29" s="17" t="s">
        <v>11</v>
      </c>
      <c r="I29" s="17" t="s">
        <v>11</v>
      </c>
      <c r="J29" s="1"/>
      <c r="K29" s="1"/>
    </row>
    <row r="30" spans="1:11" x14ac:dyDescent="0.35">
      <c r="A30" s="166" t="s">
        <v>30</v>
      </c>
      <c r="B30" s="166"/>
      <c r="C30" s="166"/>
      <c r="D30" s="166"/>
      <c r="E30" s="166"/>
      <c r="F30" s="166"/>
      <c r="G30" s="4">
        <v>9</v>
      </c>
      <c r="H30" s="5">
        <v>2178687.62</v>
      </c>
      <c r="I30" s="5">
        <v>2766735.13</v>
      </c>
      <c r="J30" s="1"/>
      <c r="K30" s="1"/>
    </row>
    <row r="31" spans="1:11" hidden="1" x14ac:dyDescent="0.35">
      <c r="A31" s="166" t="s">
        <v>31</v>
      </c>
      <c r="B31" s="166"/>
      <c r="C31" s="166"/>
      <c r="D31" s="166"/>
      <c r="E31" s="166"/>
      <c r="F31" s="166"/>
      <c r="G31" s="4"/>
      <c r="H31" s="17" t="s">
        <v>11</v>
      </c>
      <c r="I31" s="17" t="s">
        <v>11</v>
      </c>
      <c r="J31" s="1"/>
      <c r="K31" s="1"/>
    </row>
    <row r="32" spans="1:11" hidden="1" x14ac:dyDescent="0.35">
      <c r="A32" s="166" t="s">
        <v>32</v>
      </c>
      <c r="B32" s="166"/>
      <c r="C32" s="166"/>
      <c r="D32" s="166"/>
      <c r="E32" s="166"/>
      <c r="F32" s="166"/>
      <c r="G32" s="4"/>
      <c r="H32" s="17" t="s">
        <v>11</v>
      </c>
      <c r="I32" s="17" t="s">
        <v>11</v>
      </c>
      <c r="J32" s="1"/>
      <c r="K32" s="1"/>
    </row>
    <row r="33" spans="1:11" hidden="1" x14ac:dyDescent="0.35">
      <c r="A33" s="173" t="s">
        <v>33</v>
      </c>
      <c r="B33" s="173"/>
      <c r="C33" s="173"/>
      <c r="D33" s="173"/>
      <c r="E33" s="173"/>
      <c r="F33" s="173"/>
      <c r="G33" s="4"/>
      <c r="H33" s="17" t="s">
        <v>11</v>
      </c>
      <c r="I33" s="17" t="s">
        <v>11</v>
      </c>
      <c r="J33" s="1"/>
      <c r="K33" s="1"/>
    </row>
    <row r="34" spans="1:11" hidden="1" x14ac:dyDescent="0.35">
      <c r="A34" s="166" t="s">
        <v>34</v>
      </c>
      <c r="B34" s="166"/>
      <c r="C34" s="166"/>
      <c r="D34" s="166"/>
      <c r="E34" s="166"/>
      <c r="F34" s="166"/>
      <c r="G34" s="4"/>
      <c r="H34" s="17" t="s">
        <v>11</v>
      </c>
      <c r="I34" s="17" t="s">
        <v>11</v>
      </c>
      <c r="J34" s="1"/>
      <c r="K34" s="1"/>
    </row>
    <row r="35" spans="1:11" x14ac:dyDescent="0.35">
      <c r="A35" s="166" t="s">
        <v>35</v>
      </c>
      <c r="B35" s="166"/>
      <c r="C35" s="166"/>
      <c r="D35" s="166"/>
      <c r="E35" s="166"/>
      <c r="F35" s="166"/>
      <c r="G35" s="4">
        <v>10</v>
      </c>
      <c r="H35" s="5">
        <v>1471500.8</v>
      </c>
      <c r="I35" s="5">
        <v>1572923.48</v>
      </c>
      <c r="J35" s="1"/>
      <c r="K35" s="1"/>
    </row>
    <row r="36" spans="1:11" hidden="1" x14ac:dyDescent="0.35">
      <c r="A36" s="166" t="s">
        <v>36</v>
      </c>
      <c r="B36" s="166"/>
      <c r="C36" s="166"/>
      <c r="D36" s="166"/>
      <c r="E36" s="166"/>
      <c r="F36" s="166"/>
      <c r="G36" s="4"/>
      <c r="H36" s="17" t="s">
        <v>11</v>
      </c>
      <c r="I36" s="17" t="s">
        <v>11</v>
      </c>
      <c r="J36" s="1"/>
      <c r="K36" s="1"/>
    </row>
    <row r="37" spans="1:11" hidden="1" x14ac:dyDescent="0.35">
      <c r="A37" s="166" t="s">
        <v>20</v>
      </c>
      <c r="B37" s="166"/>
      <c r="C37" s="166"/>
      <c r="D37" s="166"/>
      <c r="E37" s="166"/>
      <c r="F37" s="166"/>
      <c r="G37" s="4"/>
      <c r="H37" s="17" t="s">
        <v>11</v>
      </c>
      <c r="I37" s="17" t="s">
        <v>11</v>
      </c>
      <c r="J37" s="1"/>
      <c r="K37" s="1"/>
    </row>
    <row r="38" spans="1:11" hidden="1" x14ac:dyDescent="0.35">
      <c r="A38" s="166" t="s">
        <v>37</v>
      </c>
      <c r="B38" s="166"/>
      <c r="C38" s="166"/>
      <c r="D38" s="166"/>
      <c r="E38" s="166"/>
      <c r="F38" s="166"/>
      <c r="G38" s="4"/>
      <c r="H38" s="17" t="s">
        <v>11</v>
      </c>
      <c r="I38" s="17" t="s">
        <v>11</v>
      </c>
      <c r="J38" s="1"/>
      <c r="K38" s="1"/>
    </row>
    <row r="39" spans="1:11" x14ac:dyDescent="0.35">
      <c r="A39" s="166" t="s">
        <v>38</v>
      </c>
      <c r="B39" s="166"/>
      <c r="C39" s="166"/>
      <c r="D39" s="166"/>
      <c r="E39" s="166"/>
      <c r="F39" s="166"/>
      <c r="G39" s="4"/>
      <c r="H39" s="18">
        <v>230572.22</v>
      </c>
      <c r="I39" s="18">
        <v>244613.15</v>
      </c>
      <c r="J39" s="1"/>
      <c r="K39" s="1"/>
    </row>
    <row r="40" spans="1:11" hidden="1" x14ac:dyDescent="0.35">
      <c r="A40" s="166" t="s">
        <v>39</v>
      </c>
      <c r="B40" s="167"/>
      <c r="C40" s="167"/>
      <c r="D40" s="167"/>
      <c r="E40" s="167"/>
      <c r="F40" s="168"/>
      <c r="G40" s="4"/>
      <c r="H40" s="17" t="s">
        <v>11</v>
      </c>
      <c r="I40" s="17" t="s">
        <v>11</v>
      </c>
      <c r="J40" s="1"/>
      <c r="K40" s="1"/>
    </row>
    <row r="41" spans="1:11" hidden="1" x14ac:dyDescent="0.35">
      <c r="A41" s="166" t="s">
        <v>40</v>
      </c>
      <c r="B41" s="167"/>
      <c r="C41" s="167"/>
      <c r="D41" s="167"/>
      <c r="E41" s="167"/>
      <c r="F41" s="168"/>
      <c r="G41" s="4"/>
      <c r="H41" s="17" t="s">
        <v>11</v>
      </c>
      <c r="I41" s="17" t="s">
        <v>11</v>
      </c>
      <c r="J41" s="1"/>
      <c r="K41" s="1"/>
    </row>
    <row r="42" spans="1:11" x14ac:dyDescent="0.35">
      <c r="A42" s="169" t="s">
        <v>41</v>
      </c>
      <c r="B42" s="169"/>
      <c r="C42" s="169"/>
      <c r="D42" s="169"/>
      <c r="E42" s="169"/>
      <c r="F42" s="169"/>
      <c r="G42" s="19"/>
      <c r="H42" s="20">
        <v>276767104.63999999</v>
      </c>
      <c r="I42" s="20">
        <v>250863602.58000001</v>
      </c>
      <c r="J42" s="1"/>
      <c r="K42" s="1"/>
    </row>
    <row r="43" spans="1:11" x14ac:dyDescent="0.35">
      <c r="A43" s="170" t="s">
        <v>42</v>
      </c>
      <c r="B43" s="170"/>
      <c r="C43" s="170"/>
      <c r="D43" s="170"/>
      <c r="E43" s="170"/>
      <c r="F43" s="170"/>
      <c r="G43" s="21"/>
      <c r="H43" s="15">
        <v>334009908.27999997</v>
      </c>
      <c r="I43" s="15">
        <v>290524733.20999998</v>
      </c>
      <c r="J43" s="1"/>
      <c r="K43" s="1"/>
    </row>
    <row r="44" spans="1:11" hidden="1" x14ac:dyDescent="0.35">
      <c r="A44" s="1"/>
      <c r="B44" s="1"/>
      <c r="C44" s="1"/>
      <c r="D44" s="1"/>
      <c r="E44" s="1"/>
      <c r="F44" s="1"/>
      <c r="G44" s="1"/>
      <c r="H44" s="1"/>
      <c r="I44" s="30" t="s">
        <v>1</v>
      </c>
      <c r="J44" s="1"/>
      <c r="K44" s="1"/>
    </row>
    <row r="45" spans="1:11" hidden="1" x14ac:dyDescent="0.35">
      <c r="A45" s="171" t="s">
        <v>43</v>
      </c>
      <c r="B45" s="171"/>
      <c r="C45" s="171"/>
      <c r="D45" s="171"/>
      <c r="E45" s="171"/>
      <c r="F45" s="171"/>
      <c r="G45" s="126" t="s">
        <v>266</v>
      </c>
      <c r="H45" s="127">
        <v>44651</v>
      </c>
      <c r="I45" s="127">
        <v>44561</v>
      </c>
      <c r="J45" s="1"/>
      <c r="K45" s="1"/>
    </row>
    <row r="46" spans="1:11" ht="11.5" customHeight="1" x14ac:dyDescent="0.35">
      <c r="A46" s="172" t="s">
        <v>3</v>
      </c>
      <c r="B46" s="172"/>
      <c r="C46" s="172"/>
      <c r="D46" s="172"/>
      <c r="E46" s="172"/>
      <c r="F46" s="172"/>
      <c r="G46" s="2" t="s">
        <v>4</v>
      </c>
      <c r="H46" s="2" t="s">
        <v>5</v>
      </c>
      <c r="I46" s="2" t="s">
        <v>6</v>
      </c>
      <c r="J46" s="1"/>
      <c r="K46" s="1"/>
    </row>
    <row r="47" spans="1:11" x14ac:dyDescent="0.35">
      <c r="A47" s="165" t="s">
        <v>44</v>
      </c>
      <c r="B47" s="165"/>
      <c r="C47" s="165"/>
      <c r="D47" s="165"/>
      <c r="E47" s="165"/>
      <c r="F47" s="165"/>
      <c r="G47" s="23"/>
      <c r="H47" s="154"/>
      <c r="I47" s="154"/>
      <c r="J47" s="1"/>
      <c r="K47" s="1"/>
    </row>
    <row r="48" spans="1:11" ht="29.5" customHeight="1" x14ac:dyDescent="0.35">
      <c r="A48" s="161" t="s">
        <v>45</v>
      </c>
      <c r="B48" s="161"/>
      <c r="C48" s="161"/>
      <c r="D48" s="161"/>
      <c r="E48" s="161"/>
      <c r="F48" s="161"/>
      <c r="G48" s="6">
        <v>11</v>
      </c>
      <c r="H48" s="5">
        <v>27500000</v>
      </c>
      <c r="I48" s="17" t="s">
        <v>11</v>
      </c>
      <c r="J48" s="1"/>
      <c r="K48" s="1"/>
    </row>
    <row r="49" spans="1:11" ht="29.5" hidden="1" customHeight="1" x14ac:dyDescent="0.35">
      <c r="A49" s="161" t="s">
        <v>46</v>
      </c>
      <c r="B49" s="161"/>
      <c r="C49" s="161"/>
      <c r="D49" s="161"/>
      <c r="E49" s="161"/>
      <c r="F49" s="161"/>
      <c r="G49" s="6"/>
      <c r="H49" s="17" t="s">
        <v>11</v>
      </c>
      <c r="I49" s="17" t="s">
        <v>11</v>
      </c>
      <c r="J49" s="1"/>
      <c r="K49" s="1"/>
    </row>
    <row r="50" spans="1:11" hidden="1" x14ac:dyDescent="0.35">
      <c r="A50" s="161" t="s">
        <v>13</v>
      </c>
      <c r="B50" s="161"/>
      <c r="C50" s="161"/>
      <c r="D50" s="161"/>
      <c r="E50" s="161"/>
      <c r="F50" s="161"/>
      <c r="G50" s="24"/>
      <c r="H50" s="11" t="s">
        <v>11</v>
      </c>
      <c r="I50" s="11" t="s">
        <v>11</v>
      </c>
      <c r="J50" s="1"/>
      <c r="K50" s="1"/>
    </row>
    <row r="51" spans="1:11" x14ac:dyDescent="0.35">
      <c r="A51" s="161" t="s">
        <v>47</v>
      </c>
      <c r="B51" s="161"/>
      <c r="C51" s="161"/>
      <c r="D51" s="161"/>
      <c r="E51" s="161"/>
      <c r="F51" s="161"/>
      <c r="G51" s="24"/>
      <c r="H51" s="12">
        <v>248645.83</v>
      </c>
      <c r="I51" s="9">
        <v>2798000</v>
      </c>
      <c r="J51" s="1"/>
      <c r="K51" s="1"/>
    </row>
    <row r="52" spans="1:11" x14ac:dyDescent="0.35">
      <c r="A52" s="161" t="s">
        <v>48</v>
      </c>
      <c r="B52" s="161"/>
      <c r="C52" s="161"/>
      <c r="D52" s="161"/>
      <c r="E52" s="161"/>
      <c r="F52" s="161"/>
      <c r="G52" s="24"/>
      <c r="H52" s="12">
        <v>514424.82</v>
      </c>
      <c r="I52" s="12">
        <v>242811.15</v>
      </c>
      <c r="J52" s="1"/>
      <c r="K52" s="1"/>
    </row>
    <row r="53" spans="1:11" x14ac:dyDescent="0.35">
      <c r="A53" s="161" t="s">
        <v>49</v>
      </c>
      <c r="B53" s="161"/>
      <c r="C53" s="161"/>
      <c r="D53" s="161"/>
      <c r="E53" s="161"/>
      <c r="F53" s="161"/>
      <c r="G53" s="24"/>
      <c r="H53" s="9">
        <v>1231843</v>
      </c>
      <c r="I53" s="9">
        <v>1231843</v>
      </c>
      <c r="J53" s="1"/>
      <c r="K53" s="1"/>
    </row>
    <row r="54" spans="1:11" x14ac:dyDescent="0.35">
      <c r="A54" s="161" t="s">
        <v>50</v>
      </c>
      <c r="B54" s="161"/>
      <c r="C54" s="161"/>
      <c r="D54" s="161"/>
      <c r="E54" s="161"/>
      <c r="F54" s="161"/>
      <c r="G54" s="24">
        <v>12</v>
      </c>
      <c r="H54" s="9">
        <v>15484822.9</v>
      </c>
      <c r="I54" s="9">
        <v>15484822.9</v>
      </c>
      <c r="J54" s="1"/>
      <c r="K54" s="1"/>
    </row>
    <row r="55" spans="1:11" hidden="1" x14ac:dyDescent="0.35">
      <c r="A55" s="161" t="s">
        <v>51</v>
      </c>
      <c r="B55" s="161"/>
      <c r="C55" s="161"/>
      <c r="D55" s="161"/>
      <c r="E55" s="161"/>
      <c r="F55" s="161"/>
      <c r="G55" s="24"/>
      <c r="H55" s="11" t="s">
        <v>11</v>
      </c>
      <c r="I55" s="11" t="s">
        <v>11</v>
      </c>
      <c r="J55" s="1"/>
      <c r="K55" s="1"/>
    </row>
    <row r="56" spans="1:11" hidden="1" x14ac:dyDescent="0.35">
      <c r="A56" s="161" t="s">
        <v>52</v>
      </c>
      <c r="B56" s="161"/>
      <c r="C56" s="161"/>
      <c r="D56" s="161"/>
      <c r="E56" s="161"/>
      <c r="F56" s="161"/>
      <c r="G56" s="24"/>
      <c r="H56" s="11" t="s">
        <v>11</v>
      </c>
      <c r="I56" s="11" t="s">
        <v>11</v>
      </c>
      <c r="J56" s="1"/>
      <c r="K56" s="1"/>
    </row>
    <row r="57" spans="1:11" hidden="1" x14ac:dyDescent="0.35">
      <c r="A57" s="161" t="s">
        <v>53</v>
      </c>
      <c r="B57" s="161"/>
      <c r="C57" s="161"/>
      <c r="D57" s="161"/>
      <c r="E57" s="161"/>
      <c r="F57" s="161"/>
      <c r="G57" s="24"/>
      <c r="H57" s="11" t="s">
        <v>11</v>
      </c>
      <c r="I57" s="11" t="s">
        <v>11</v>
      </c>
      <c r="J57" s="1"/>
      <c r="K57" s="1"/>
    </row>
    <row r="58" spans="1:11" hidden="1" x14ac:dyDescent="0.35">
      <c r="A58" s="161" t="s">
        <v>54</v>
      </c>
      <c r="B58" s="161"/>
      <c r="C58" s="161"/>
      <c r="D58" s="161"/>
      <c r="E58" s="161"/>
      <c r="F58" s="161"/>
      <c r="G58" s="24"/>
      <c r="H58" s="11" t="s">
        <v>11</v>
      </c>
      <c r="I58" s="11" t="s">
        <v>11</v>
      </c>
      <c r="J58" s="1"/>
      <c r="K58" s="1"/>
    </row>
    <row r="59" spans="1:11" hidden="1" x14ac:dyDescent="0.35">
      <c r="A59" s="161" t="s">
        <v>55</v>
      </c>
      <c r="B59" s="161"/>
      <c r="C59" s="161"/>
      <c r="D59" s="161"/>
      <c r="E59" s="161"/>
      <c r="F59" s="161"/>
      <c r="G59" s="24"/>
      <c r="H59" s="11" t="s">
        <v>11</v>
      </c>
      <c r="I59" s="11" t="s">
        <v>11</v>
      </c>
      <c r="J59" s="1"/>
      <c r="K59" s="1"/>
    </row>
    <row r="60" spans="1:11" x14ac:dyDescent="0.35">
      <c r="A60" s="161" t="s">
        <v>56</v>
      </c>
      <c r="B60" s="161"/>
      <c r="C60" s="161"/>
      <c r="D60" s="161"/>
      <c r="E60" s="161"/>
      <c r="F60" s="161"/>
      <c r="G60" s="24"/>
      <c r="H60" s="12">
        <v>598618.34</v>
      </c>
      <c r="I60" s="12">
        <v>409106.34</v>
      </c>
      <c r="J60" s="1"/>
      <c r="K60" s="1"/>
    </row>
    <row r="61" spans="1:11" x14ac:dyDescent="0.35">
      <c r="A61" s="158" t="s">
        <v>57</v>
      </c>
      <c r="B61" s="158"/>
      <c r="C61" s="158"/>
      <c r="D61" s="158"/>
      <c r="E61" s="158"/>
      <c r="F61" s="158"/>
      <c r="G61" s="21"/>
      <c r="H61" s="15">
        <v>45578354.890000001</v>
      </c>
      <c r="I61" s="15">
        <v>20166583.390000001</v>
      </c>
      <c r="J61" s="1"/>
      <c r="K61" s="1"/>
    </row>
    <row r="62" spans="1:11" ht="8.5" customHeight="1" x14ac:dyDescent="0.35">
      <c r="A62" s="161"/>
      <c r="B62" s="161"/>
      <c r="C62" s="161"/>
      <c r="D62" s="161"/>
      <c r="E62" s="161"/>
      <c r="F62" s="161"/>
      <c r="G62" s="6"/>
      <c r="H62" s="11"/>
      <c r="I62" s="11"/>
      <c r="J62" s="1"/>
      <c r="K62" s="1"/>
    </row>
    <row r="63" spans="1:11" x14ac:dyDescent="0.35">
      <c r="A63" s="164" t="s">
        <v>58</v>
      </c>
      <c r="B63" s="164"/>
      <c r="C63" s="164"/>
      <c r="D63" s="164"/>
      <c r="E63" s="164"/>
      <c r="F63" s="164"/>
      <c r="G63" s="25"/>
      <c r="H63" s="25"/>
      <c r="I63" s="25"/>
      <c r="J63" s="1"/>
      <c r="K63" s="1"/>
    </row>
    <row r="64" spans="1:11" ht="28" hidden="1" customHeight="1" x14ac:dyDescent="0.35">
      <c r="A64" s="161" t="s">
        <v>59</v>
      </c>
      <c r="B64" s="161"/>
      <c r="C64" s="161"/>
      <c r="D64" s="161"/>
      <c r="E64" s="161"/>
      <c r="F64" s="161"/>
      <c r="G64" s="4"/>
      <c r="H64" s="17" t="s">
        <v>11</v>
      </c>
      <c r="I64" s="17" t="s">
        <v>11</v>
      </c>
      <c r="J64" s="1"/>
      <c r="K64" s="1"/>
    </row>
    <row r="65" spans="1:11" ht="28" hidden="1" customHeight="1" x14ac:dyDescent="0.35">
      <c r="A65" s="161" t="s">
        <v>60</v>
      </c>
      <c r="B65" s="161"/>
      <c r="C65" s="161"/>
      <c r="D65" s="161"/>
      <c r="E65" s="161"/>
      <c r="F65" s="161"/>
      <c r="G65" s="4"/>
      <c r="H65" s="17" t="s">
        <v>11</v>
      </c>
      <c r="I65" s="17" t="s">
        <v>11</v>
      </c>
      <c r="J65" s="1"/>
      <c r="K65" s="1"/>
    </row>
    <row r="66" spans="1:11" hidden="1" x14ac:dyDescent="0.35">
      <c r="A66" s="155" t="s">
        <v>27</v>
      </c>
      <c r="B66" s="155"/>
      <c r="C66" s="155"/>
      <c r="D66" s="155"/>
      <c r="E66" s="155"/>
      <c r="F66" s="155"/>
      <c r="G66" s="4"/>
      <c r="H66" s="17" t="s">
        <v>11</v>
      </c>
      <c r="I66" s="17" t="s">
        <v>11</v>
      </c>
      <c r="J66" s="1"/>
      <c r="K66" s="1"/>
    </row>
    <row r="67" spans="1:11" hidden="1" x14ac:dyDescent="0.35">
      <c r="A67" s="155" t="s">
        <v>61</v>
      </c>
      <c r="B67" s="155"/>
      <c r="C67" s="155"/>
      <c r="D67" s="155"/>
      <c r="E67" s="155"/>
      <c r="F67" s="155"/>
      <c r="G67" s="4"/>
      <c r="H67" s="17" t="s">
        <v>11</v>
      </c>
      <c r="I67" s="17" t="s">
        <v>11</v>
      </c>
      <c r="J67" s="1"/>
      <c r="K67" s="1"/>
    </row>
    <row r="68" spans="1:11" hidden="1" x14ac:dyDescent="0.35">
      <c r="A68" s="155" t="s">
        <v>62</v>
      </c>
      <c r="B68" s="155"/>
      <c r="C68" s="155"/>
      <c r="D68" s="155"/>
      <c r="E68" s="155"/>
      <c r="F68" s="155"/>
      <c r="G68" s="4"/>
      <c r="H68" s="17" t="s">
        <v>11</v>
      </c>
      <c r="I68" s="17" t="s">
        <v>11</v>
      </c>
      <c r="J68" s="1"/>
      <c r="K68" s="1"/>
    </row>
    <row r="69" spans="1:11" hidden="1" x14ac:dyDescent="0.35">
      <c r="A69" s="155" t="s">
        <v>63</v>
      </c>
      <c r="B69" s="155"/>
      <c r="C69" s="155"/>
      <c r="D69" s="155"/>
      <c r="E69" s="155"/>
      <c r="F69" s="155"/>
      <c r="G69" s="4"/>
      <c r="H69" s="17" t="s">
        <v>11</v>
      </c>
      <c r="I69" s="17" t="s">
        <v>11</v>
      </c>
      <c r="J69" s="1"/>
      <c r="K69" s="1"/>
    </row>
    <row r="70" spans="1:11" x14ac:dyDescent="0.35">
      <c r="A70" s="155" t="s">
        <v>64</v>
      </c>
      <c r="B70" s="155"/>
      <c r="C70" s="155"/>
      <c r="D70" s="155"/>
      <c r="E70" s="155"/>
      <c r="F70" s="155"/>
      <c r="G70" s="4"/>
      <c r="H70" s="18">
        <v>117138</v>
      </c>
      <c r="I70" s="18">
        <v>117138</v>
      </c>
      <c r="J70" s="1"/>
      <c r="K70" s="1"/>
    </row>
    <row r="71" spans="1:11" hidden="1" x14ac:dyDescent="0.35">
      <c r="A71" s="161" t="s">
        <v>51</v>
      </c>
      <c r="B71" s="161"/>
      <c r="C71" s="161"/>
      <c r="D71" s="161"/>
      <c r="E71" s="161"/>
      <c r="F71" s="161"/>
      <c r="G71" s="4"/>
      <c r="H71" s="17" t="s">
        <v>11</v>
      </c>
      <c r="I71" s="17" t="s">
        <v>11</v>
      </c>
      <c r="J71" s="1"/>
      <c r="K71" s="1"/>
    </row>
    <row r="72" spans="1:11" hidden="1" x14ac:dyDescent="0.35">
      <c r="A72" s="155" t="s">
        <v>65</v>
      </c>
      <c r="B72" s="155"/>
      <c r="C72" s="155"/>
      <c r="D72" s="155"/>
      <c r="E72" s="155"/>
      <c r="F72" s="155"/>
      <c r="G72" s="4"/>
      <c r="H72" s="17" t="s">
        <v>11</v>
      </c>
      <c r="I72" s="17" t="s">
        <v>11</v>
      </c>
      <c r="J72" s="1"/>
      <c r="K72" s="1"/>
    </row>
    <row r="73" spans="1:11" hidden="1" x14ac:dyDescent="0.35">
      <c r="A73" s="161" t="s">
        <v>66</v>
      </c>
      <c r="B73" s="161"/>
      <c r="C73" s="161"/>
      <c r="D73" s="161"/>
      <c r="E73" s="161"/>
      <c r="F73" s="161"/>
      <c r="G73" s="4"/>
      <c r="H73" s="17" t="s">
        <v>11</v>
      </c>
      <c r="I73" s="17" t="s">
        <v>11</v>
      </c>
      <c r="J73" s="1"/>
      <c r="K73" s="1"/>
    </row>
    <row r="74" spans="1:11" hidden="1" x14ac:dyDescent="0.35">
      <c r="A74" s="161" t="s">
        <v>54</v>
      </c>
      <c r="B74" s="161"/>
      <c r="C74" s="161"/>
      <c r="D74" s="161"/>
      <c r="E74" s="161"/>
      <c r="F74" s="161"/>
      <c r="G74" s="4"/>
      <c r="H74" s="17" t="s">
        <v>11</v>
      </c>
      <c r="I74" s="17" t="s">
        <v>11</v>
      </c>
      <c r="J74" s="1"/>
      <c r="K74" s="1"/>
    </row>
    <row r="75" spans="1:11" hidden="1" x14ac:dyDescent="0.35">
      <c r="A75" s="155" t="s">
        <v>67</v>
      </c>
      <c r="B75" s="155"/>
      <c r="C75" s="155"/>
      <c r="D75" s="155"/>
      <c r="E75" s="155"/>
      <c r="F75" s="155"/>
      <c r="G75" s="4"/>
      <c r="H75" s="17" t="s">
        <v>11</v>
      </c>
      <c r="I75" s="17" t="s">
        <v>11</v>
      </c>
      <c r="J75" s="1"/>
      <c r="K75" s="1"/>
    </row>
    <row r="76" spans="1:11" x14ac:dyDescent="0.35">
      <c r="A76" s="158" t="s">
        <v>68</v>
      </c>
      <c r="B76" s="158"/>
      <c r="C76" s="158"/>
      <c r="D76" s="158"/>
      <c r="E76" s="158"/>
      <c r="F76" s="158"/>
      <c r="G76" s="21"/>
      <c r="H76" s="26">
        <v>117138</v>
      </c>
      <c r="I76" s="26">
        <v>117138</v>
      </c>
      <c r="J76" s="1"/>
      <c r="K76" s="1"/>
    </row>
    <row r="77" spans="1:11" x14ac:dyDescent="0.35">
      <c r="A77" s="164" t="s">
        <v>69</v>
      </c>
      <c r="B77" s="164"/>
      <c r="C77" s="164"/>
      <c r="D77" s="164"/>
      <c r="E77" s="164"/>
      <c r="F77" s="164"/>
      <c r="G77" s="25"/>
      <c r="H77" s="25"/>
      <c r="I77" s="3"/>
      <c r="J77" s="1"/>
      <c r="K77" s="1"/>
    </row>
    <row r="78" spans="1:11" x14ac:dyDescent="0.35">
      <c r="A78" s="155" t="s">
        <v>70</v>
      </c>
      <c r="B78" s="155"/>
      <c r="C78" s="155"/>
      <c r="D78" s="155"/>
      <c r="E78" s="155"/>
      <c r="F78" s="155"/>
      <c r="G78" s="4">
        <v>13</v>
      </c>
      <c r="H78" s="5">
        <v>100000000</v>
      </c>
      <c r="I78" s="5">
        <v>100000000</v>
      </c>
      <c r="J78" s="1"/>
      <c r="K78" s="1"/>
    </row>
    <row r="79" spans="1:11" hidden="1" x14ac:dyDescent="0.35">
      <c r="A79" s="155" t="s">
        <v>71</v>
      </c>
      <c r="B79" s="155"/>
      <c r="C79" s="155"/>
      <c r="D79" s="155"/>
      <c r="E79" s="155"/>
      <c r="F79" s="155"/>
      <c r="G79" s="4"/>
      <c r="H79" s="17" t="s">
        <v>11</v>
      </c>
      <c r="I79" s="17" t="s">
        <v>11</v>
      </c>
      <c r="J79" s="1"/>
      <c r="K79" s="1"/>
    </row>
    <row r="80" spans="1:11" hidden="1" x14ac:dyDescent="0.35">
      <c r="A80" s="155" t="s">
        <v>72</v>
      </c>
      <c r="B80" s="155"/>
      <c r="C80" s="155"/>
      <c r="D80" s="155"/>
      <c r="E80" s="155"/>
      <c r="F80" s="155"/>
      <c r="G80" s="6"/>
      <c r="H80" s="17" t="s">
        <v>11</v>
      </c>
      <c r="I80" s="17" t="s">
        <v>11</v>
      </c>
      <c r="J80" s="1"/>
      <c r="K80" s="1"/>
    </row>
    <row r="81" spans="1:11" hidden="1" x14ac:dyDescent="0.35">
      <c r="A81" s="155" t="s">
        <v>73</v>
      </c>
      <c r="B81" s="155"/>
      <c r="C81" s="155"/>
      <c r="D81" s="155"/>
      <c r="E81" s="155"/>
      <c r="F81" s="155"/>
      <c r="G81" s="6"/>
      <c r="H81" s="17" t="s">
        <v>11</v>
      </c>
      <c r="I81" s="17" t="s">
        <v>11</v>
      </c>
      <c r="J81" s="1"/>
      <c r="K81" s="1"/>
    </row>
    <row r="82" spans="1:11" x14ac:dyDescent="0.35">
      <c r="A82" s="155" t="s">
        <v>74</v>
      </c>
      <c r="B82" s="155"/>
      <c r="C82" s="155"/>
      <c r="D82" s="155"/>
      <c r="E82" s="155"/>
      <c r="F82" s="155"/>
      <c r="G82" s="6">
        <v>13</v>
      </c>
      <c r="H82" s="5">
        <v>188314415.38999999</v>
      </c>
      <c r="I82" s="5">
        <v>170241011.81999999</v>
      </c>
      <c r="J82" s="1"/>
      <c r="K82" s="1"/>
    </row>
    <row r="83" spans="1:11" hidden="1" x14ac:dyDescent="0.35">
      <c r="A83" s="155" t="s">
        <v>75</v>
      </c>
      <c r="B83" s="155"/>
      <c r="C83" s="155"/>
      <c r="D83" s="155"/>
      <c r="E83" s="155"/>
      <c r="F83" s="155"/>
      <c r="G83" s="6"/>
      <c r="H83" s="17" t="s">
        <v>11</v>
      </c>
      <c r="I83" s="17" t="s">
        <v>11</v>
      </c>
      <c r="J83" s="1"/>
      <c r="K83" s="1"/>
    </row>
    <row r="84" spans="1:11" ht="28.5" hidden="1" customHeight="1" x14ac:dyDescent="0.35">
      <c r="A84" s="158" t="s">
        <v>76</v>
      </c>
      <c r="B84" s="158"/>
      <c r="C84" s="158"/>
      <c r="D84" s="158"/>
      <c r="E84" s="158"/>
      <c r="F84" s="158"/>
      <c r="G84" s="21"/>
      <c r="H84" s="20">
        <v>288314415.38999999</v>
      </c>
      <c r="I84" s="20">
        <v>270241011.81999999</v>
      </c>
      <c r="J84" s="1"/>
      <c r="K84" s="1"/>
    </row>
    <row r="85" spans="1:11" hidden="1" x14ac:dyDescent="0.35">
      <c r="A85" s="155" t="s">
        <v>77</v>
      </c>
      <c r="B85" s="155"/>
      <c r="C85" s="155"/>
      <c r="D85" s="155"/>
      <c r="E85" s="155"/>
      <c r="F85" s="155"/>
      <c r="G85" s="6"/>
      <c r="H85" s="17" t="s">
        <v>11</v>
      </c>
      <c r="I85" s="17" t="s">
        <v>11</v>
      </c>
      <c r="J85" s="1"/>
      <c r="K85" s="1"/>
    </row>
    <row r="86" spans="1:11" x14ac:dyDescent="0.35">
      <c r="A86" s="159" t="s">
        <v>78</v>
      </c>
      <c r="B86" s="159"/>
      <c r="C86" s="159"/>
      <c r="D86" s="159"/>
      <c r="E86" s="159"/>
      <c r="F86" s="159"/>
      <c r="G86" s="21"/>
      <c r="H86" s="20">
        <v>288314415.38999999</v>
      </c>
      <c r="I86" s="20">
        <v>270241011.81999999</v>
      </c>
      <c r="J86" s="1"/>
      <c r="K86" s="1"/>
    </row>
    <row r="87" spans="1:11" x14ac:dyDescent="0.35">
      <c r="A87" s="160" t="s">
        <v>79</v>
      </c>
      <c r="B87" s="160"/>
      <c r="C87" s="160"/>
      <c r="D87" s="160"/>
      <c r="E87" s="160"/>
      <c r="F87" s="160"/>
      <c r="G87" s="21"/>
      <c r="H87" s="15">
        <v>334009908.27999997</v>
      </c>
      <c r="I87" s="15">
        <v>290524733.20999998</v>
      </c>
      <c r="J87" s="1"/>
      <c r="K87" s="1"/>
    </row>
    <row r="88" spans="1:1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5">
      <c r="A89" s="27" t="s">
        <v>80</v>
      </c>
      <c r="B89" s="1"/>
      <c r="C89" s="156" t="s">
        <v>81</v>
      </c>
      <c r="D89" s="156"/>
      <c r="E89" s="156"/>
      <c r="F89" s="156"/>
      <c r="G89" s="1"/>
      <c r="H89" s="28"/>
      <c r="I89" s="28"/>
      <c r="J89" s="1"/>
      <c r="K89" s="1"/>
    </row>
    <row r="90" spans="1:11" x14ac:dyDescent="0.35">
      <c r="A90" s="1"/>
      <c r="B90" s="1"/>
      <c r="C90" s="157" t="s">
        <v>82</v>
      </c>
      <c r="D90" s="157"/>
      <c r="E90" s="157"/>
      <c r="F90" s="1"/>
      <c r="G90" s="1"/>
      <c r="H90" s="157" t="s">
        <v>83</v>
      </c>
      <c r="I90" s="157"/>
      <c r="J90" s="1"/>
      <c r="K90" s="1"/>
    </row>
    <row r="91" spans="1:11" x14ac:dyDescent="0.35">
      <c r="A91" s="29" t="s">
        <v>84</v>
      </c>
      <c r="B91" s="1"/>
      <c r="C91" s="156"/>
      <c r="D91" s="156"/>
      <c r="E91" s="156"/>
      <c r="F91" s="156"/>
      <c r="G91" s="1"/>
      <c r="H91" s="28"/>
      <c r="I91" s="28"/>
      <c r="J91" s="1"/>
      <c r="K91" s="1"/>
    </row>
    <row r="92" spans="1:11" x14ac:dyDescent="0.35">
      <c r="A92" s="1"/>
      <c r="B92" s="1"/>
      <c r="C92" s="157" t="s">
        <v>82</v>
      </c>
      <c r="D92" s="157"/>
      <c r="E92" s="157"/>
      <c r="F92" s="1"/>
      <c r="G92" s="1"/>
      <c r="H92" s="157" t="s">
        <v>83</v>
      </c>
      <c r="I92" s="157"/>
      <c r="J92" s="1"/>
      <c r="K92" s="1"/>
    </row>
    <row r="93" spans="1:11" x14ac:dyDescent="0.35">
      <c r="A93" s="1" t="s">
        <v>85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5">
      <c r="A94" s="1" t="s">
        <v>86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</sheetData>
  <mergeCells count="91">
    <mergeCell ref="A3:I3"/>
    <mergeCell ref="A10:F10"/>
    <mergeCell ref="A5:F5"/>
    <mergeCell ref="A6:F6"/>
    <mergeCell ref="A7:F7"/>
    <mergeCell ref="A8:F8"/>
    <mergeCell ref="A9:F9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34:F34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47:F47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5:F45"/>
    <mergeCell ref="A46:F46"/>
    <mergeCell ref="A54:F54"/>
    <mergeCell ref="A55:F55"/>
    <mergeCell ref="A56:F56"/>
    <mergeCell ref="A57:F57"/>
    <mergeCell ref="A58:F58"/>
    <mergeCell ref="A82:F82"/>
    <mergeCell ref="A71:F71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6:F76"/>
    <mergeCell ref="A77:F77"/>
    <mergeCell ref="A72:F72"/>
    <mergeCell ref="A73:F73"/>
    <mergeCell ref="A74:F74"/>
    <mergeCell ref="A75:F75"/>
    <mergeCell ref="A81:F81"/>
    <mergeCell ref="A1:I1"/>
    <mergeCell ref="A78:F78"/>
    <mergeCell ref="A79:F79"/>
    <mergeCell ref="A80:F80"/>
    <mergeCell ref="A2:I2"/>
    <mergeCell ref="A59:F59"/>
    <mergeCell ref="A48:F48"/>
    <mergeCell ref="A49:F49"/>
    <mergeCell ref="A50:F50"/>
    <mergeCell ref="A51:F51"/>
    <mergeCell ref="A52:F52"/>
    <mergeCell ref="A53:F53"/>
    <mergeCell ref="A83:F83"/>
    <mergeCell ref="C91:F91"/>
    <mergeCell ref="C92:E92"/>
    <mergeCell ref="H92:I92"/>
    <mergeCell ref="A84:F84"/>
    <mergeCell ref="A85:F85"/>
    <mergeCell ref="A86:F86"/>
    <mergeCell ref="A87:F87"/>
    <mergeCell ref="C89:F89"/>
    <mergeCell ref="C90:E90"/>
    <mergeCell ref="H90:I90"/>
  </mergeCells>
  <pageMargins left="0.70866141732283472" right="0.70866141732283472" top="0.86614173228346458" bottom="0.27559055118110237" header="0.19685039370078741" footer="0.19685039370078741"/>
  <pageSetup paperSize="9" scale="89" orientation="portrait" verticalDpi="4294967295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activeCell="F6" sqref="F6"/>
    </sheetView>
  </sheetViews>
  <sheetFormatPr defaultRowHeight="14.5" x14ac:dyDescent="0.35"/>
  <cols>
    <col min="1" max="1" width="11.08984375" style="47" customWidth="1"/>
    <col min="2" max="2" width="11.54296875" style="47" customWidth="1"/>
    <col min="3" max="3" width="35.08984375" style="47" customWidth="1"/>
    <col min="4" max="4" width="11.6328125" style="47" customWidth="1"/>
    <col min="5" max="6" width="17.7265625" style="45" customWidth="1"/>
    <col min="7" max="16384" width="8.7265625" style="47"/>
  </cols>
  <sheetData>
    <row r="1" spans="1:7" ht="44.5" customHeight="1" x14ac:dyDescent="0.35">
      <c r="A1" s="178" t="s">
        <v>267</v>
      </c>
      <c r="B1" s="178"/>
      <c r="C1" s="178"/>
      <c r="D1" s="178"/>
      <c r="E1" s="178"/>
      <c r="F1" s="178"/>
      <c r="G1" s="46"/>
    </row>
    <row r="2" spans="1:7" x14ac:dyDescent="0.35">
      <c r="A2" s="184" t="s">
        <v>271</v>
      </c>
      <c r="B2" s="184"/>
      <c r="C2" s="184"/>
      <c r="D2" s="184"/>
      <c r="E2" s="184"/>
      <c r="F2" s="184"/>
      <c r="G2" s="46"/>
    </row>
    <row r="3" spans="1:7" x14ac:dyDescent="0.35">
      <c r="A3" s="187" t="s">
        <v>272</v>
      </c>
      <c r="B3" s="187"/>
      <c r="C3" s="187"/>
      <c r="D3" s="187"/>
      <c r="E3" s="187"/>
      <c r="F3" s="187"/>
      <c r="G3" s="46"/>
    </row>
    <row r="4" spans="1:7" x14ac:dyDescent="0.35">
      <c r="G4" s="46"/>
    </row>
    <row r="5" spans="1:7" ht="15" thickBot="1" x14ac:dyDescent="0.4">
      <c r="A5" s="46"/>
      <c r="B5" s="46"/>
      <c r="C5" s="46"/>
      <c r="D5" s="46"/>
      <c r="E5" s="33"/>
      <c r="F5" s="34" t="s">
        <v>1</v>
      </c>
      <c r="G5" s="46"/>
    </row>
    <row r="6" spans="1:7" ht="46" x14ac:dyDescent="0.35">
      <c r="A6" s="122" t="s">
        <v>87</v>
      </c>
      <c r="B6" s="123"/>
      <c r="C6" s="124"/>
      <c r="D6" s="125" t="s">
        <v>266</v>
      </c>
      <c r="E6" s="125" t="s">
        <v>269</v>
      </c>
      <c r="F6" s="125" t="s">
        <v>270</v>
      </c>
      <c r="G6" s="46"/>
    </row>
    <row r="7" spans="1:7" ht="9.5" customHeight="1" x14ac:dyDescent="0.35">
      <c r="A7" s="185" t="s">
        <v>3</v>
      </c>
      <c r="B7" s="185"/>
      <c r="C7" s="185"/>
      <c r="D7" s="48" t="s">
        <v>4</v>
      </c>
      <c r="E7" s="48" t="s">
        <v>5</v>
      </c>
      <c r="F7" s="119" t="s">
        <v>6</v>
      </c>
      <c r="G7" s="46"/>
    </row>
    <row r="8" spans="1:7" hidden="1" x14ac:dyDescent="0.35">
      <c r="A8" s="181" t="s">
        <v>89</v>
      </c>
      <c r="B8" s="181"/>
      <c r="C8" s="181"/>
      <c r="D8" s="49"/>
      <c r="E8" s="31" t="s">
        <v>11</v>
      </c>
      <c r="F8" s="32" t="s">
        <v>11</v>
      </c>
      <c r="G8" s="46"/>
    </row>
    <row r="9" spans="1:7" hidden="1" x14ac:dyDescent="0.35">
      <c r="A9" s="181" t="s">
        <v>90</v>
      </c>
      <c r="B9" s="181"/>
      <c r="C9" s="181"/>
      <c r="D9" s="49"/>
      <c r="E9" s="31" t="s">
        <v>11</v>
      </c>
      <c r="F9" s="32" t="s">
        <v>11</v>
      </c>
      <c r="G9" s="46"/>
    </row>
    <row r="10" spans="1:7" hidden="1" x14ac:dyDescent="0.35">
      <c r="A10" s="182" t="s">
        <v>91</v>
      </c>
      <c r="B10" s="182"/>
      <c r="C10" s="182"/>
      <c r="D10" s="50"/>
      <c r="E10" s="35">
        <f>SUM(E8:E9)</f>
        <v>0</v>
      </c>
      <c r="F10" s="36">
        <f>SUM(F8:F9)</f>
        <v>0</v>
      </c>
      <c r="G10" s="46"/>
    </row>
    <row r="11" spans="1:7" x14ac:dyDescent="0.35">
      <c r="A11" s="181" t="s">
        <v>92</v>
      </c>
      <c r="B11" s="181"/>
      <c r="C11" s="181"/>
      <c r="D11" s="49">
        <v>14</v>
      </c>
      <c r="E11" s="37">
        <v>-2043629.88</v>
      </c>
      <c r="F11" s="38">
        <v>-1917321.96</v>
      </c>
      <c r="G11" s="46"/>
    </row>
    <row r="12" spans="1:7" x14ac:dyDescent="0.35">
      <c r="A12" s="181" t="s">
        <v>93</v>
      </c>
      <c r="B12" s="181"/>
      <c r="C12" s="181"/>
      <c r="D12" s="49">
        <v>15</v>
      </c>
      <c r="E12" s="37">
        <v>-4047211.82</v>
      </c>
      <c r="F12" s="38">
        <v>-2871956.76</v>
      </c>
      <c r="G12" s="46"/>
    </row>
    <row r="13" spans="1:7" x14ac:dyDescent="0.35">
      <c r="A13" s="186" t="s">
        <v>94</v>
      </c>
      <c r="B13" s="186"/>
      <c r="C13" s="186"/>
      <c r="D13" s="50"/>
      <c r="E13" s="41">
        <f>E10+E11+E12</f>
        <v>-6090841.6999999993</v>
      </c>
      <c r="F13" s="117">
        <f>F10+F11+F12</f>
        <v>-4789278.7199999997</v>
      </c>
      <c r="G13" s="46"/>
    </row>
    <row r="14" spans="1:7" x14ac:dyDescent="0.35">
      <c r="A14" s="181" t="s">
        <v>95</v>
      </c>
      <c r="B14" s="181"/>
      <c r="C14" s="181"/>
      <c r="D14" s="49">
        <v>16</v>
      </c>
      <c r="E14" s="37">
        <v>28106122.77</v>
      </c>
      <c r="F14" s="38">
        <v>24964733.449999999</v>
      </c>
      <c r="G14" s="46"/>
    </row>
    <row r="15" spans="1:7" x14ac:dyDescent="0.35">
      <c r="A15" s="181" t="s">
        <v>97</v>
      </c>
      <c r="B15" s="181"/>
      <c r="C15" s="181"/>
      <c r="D15" s="49"/>
      <c r="E15" s="39">
        <v>-610312.5</v>
      </c>
      <c r="F15" s="40" t="s">
        <v>11</v>
      </c>
      <c r="G15" s="46"/>
    </row>
    <row r="16" spans="1:7" hidden="1" x14ac:dyDescent="0.35">
      <c r="A16" s="181" t="s">
        <v>98</v>
      </c>
      <c r="B16" s="181"/>
      <c r="C16" s="181"/>
      <c r="D16" s="49"/>
      <c r="E16" s="31" t="s">
        <v>11</v>
      </c>
      <c r="F16" s="32" t="s">
        <v>11</v>
      </c>
      <c r="G16" s="46"/>
    </row>
    <row r="17" spans="1:7" x14ac:dyDescent="0.35">
      <c r="A17" s="181" t="s">
        <v>99</v>
      </c>
      <c r="B17" s="181"/>
      <c r="C17" s="181"/>
      <c r="D17" s="49"/>
      <c r="E17" s="110">
        <v>795734</v>
      </c>
      <c r="F17" s="38">
        <v>795537</v>
      </c>
      <c r="G17" s="46"/>
    </row>
    <row r="18" spans="1:7" x14ac:dyDescent="0.35">
      <c r="A18" s="181" t="s">
        <v>100</v>
      </c>
      <c r="B18" s="181"/>
      <c r="C18" s="181"/>
      <c r="D18" s="49">
        <v>17</v>
      </c>
      <c r="E18" s="37">
        <v>-4127299</v>
      </c>
      <c r="F18" s="38">
        <v>-1758734</v>
      </c>
      <c r="G18" s="46"/>
    </row>
    <row r="19" spans="1:7" x14ac:dyDescent="0.35">
      <c r="A19" s="182" t="s">
        <v>101</v>
      </c>
      <c r="B19" s="182"/>
      <c r="C19" s="182"/>
      <c r="D19" s="50"/>
      <c r="E19" s="41">
        <f>SUM(E13:E18)</f>
        <v>18073403.57</v>
      </c>
      <c r="F19" s="117">
        <f>SUM(F13:F18)</f>
        <v>19212257.73</v>
      </c>
      <c r="G19" s="46"/>
    </row>
    <row r="20" spans="1:7" hidden="1" x14ac:dyDescent="0.35">
      <c r="A20" s="181" t="s">
        <v>102</v>
      </c>
      <c r="B20" s="181"/>
      <c r="C20" s="181"/>
      <c r="D20" s="49"/>
      <c r="E20" s="31" t="s">
        <v>11</v>
      </c>
      <c r="F20" s="32" t="s">
        <v>11</v>
      </c>
      <c r="G20" s="46"/>
    </row>
    <row r="21" spans="1:7" x14ac:dyDescent="0.35">
      <c r="A21" s="182" t="s">
        <v>103</v>
      </c>
      <c r="B21" s="182"/>
      <c r="C21" s="182"/>
      <c r="D21" s="50"/>
      <c r="E21" s="41">
        <f>E19</f>
        <v>18073403.57</v>
      </c>
      <c r="F21" s="117">
        <f>F19</f>
        <v>19212257.73</v>
      </c>
      <c r="G21" s="46"/>
    </row>
    <row r="22" spans="1:7" hidden="1" x14ac:dyDescent="0.35">
      <c r="A22" s="181" t="s">
        <v>104</v>
      </c>
      <c r="B22" s="181"/>
      <c r="C22" s="181"/>
      <c r="D22" s="49"/>
      <c r="E22" s="31" t="s">
        <v>11</v>
      </c>
      <c r="F22" s="32" t="s">
        <v>11</v>
      </c>
      <c r="G22" s="46"/>
    </row>
    <row r="23" spans="1:7" hidden="1" x14ac:dyDescent="0.35">
      <c r="A23" s="182" t="s">
        <v>105</v>
      </c>
      <c r="B23" s="182"/>
      <c r="C23" s="182"/>
      <c r="D23" s="50"/>
      <c r="E23" s="41">
        <f>E21</f>
        <v>18073403.57</v>
      </c>
      <c r="F23" s="117">
        <f>F21</f>
        <v>19212257.73</v>
      </c>
      <c r="G23" s="46"/>
    </row>
    <row r="24" spans="1:7" hidden="1" x14ac:dyDescent="0.35">
      <c r="A24" s="181" t="s">
        <v>106</v>
      </c>
      <c r="B24" s="181"/>
      <c r="C24" s="181"/>
      <c r="D24" s="49"/>
      <c r="E24" s="31" t="s">
        <v>11</v>
      </c>
      <c r="F24" s="32" t="s">
        <v>11</v>
      </c>
      <c r="G24" s="46"/>
    </row>
    <row r="25" spans="1:7" hidden="1" x14ac:dyDescent="0.35">
      <c r="A25" s="181" t="s">
        <v>107</v>
      </c>
      <c r="B25" s="181"/>
      <c r="C25" s="181"/>
      <c r="D25" s="49"/>
      <c r="E25" s="31" t="s">
        <v>11</v>
      </c>
      <c r="F25" s="32" t="s">
        <v>11</v>
      </c>
      <c r="G25" s="46"/>
    </row>
    <row r="26" spans="1:7" hidden="1" x14ac:dyDescent="0.35">
      <c r="A26" s="182" t="s">
        <v>108</v>
      </c>
      <c r="B26" s="182"/>
      <c r="C26" s="182"/>
      <c r="D26" s="50"/>
      <c r="E26" s="35" t="s">
        <v>11</v>
      </c>
      <c r="F26" s="36" t="s">
        <v>11</v>
      </c>
      <c r="G26" s="46"/>
    </row>
    <row r="27" spans="1:7" hidden="1" x14ac:dyDescent="0.35">
      <c r="A27" s="181" t="s">
        <v>109</v>
      </c>
      <c r="B27" s="181"/>
      <c r="C27" s="181"/>
      <c r="D27" s="49"/>
      <c r="E27" s="42" t="s">
        <v>11</v>
      </c>
      <c r="F27" s="43" t="s">
        <v>11</v>
      </c>
      <c r="G27" s="46"/>
    </row>
    <row r="28" spans="1:7" hidden="1" x14ac:dyDescent="0.35">
      <c r="A28" s="181" t="s">
        <v>110</v>
      </c>
      <c r="B28" s="181"/>
      <c r="C28" s="181"/>
      <c r="D28" s="49"/>
      <c r="E28" s="31" t="s">
        <v>11</v>
      </c>
      <c r="F28" s="32" t="s">
        <v>11</v>
      </c>
      <c r="G28" s="46"/>
    </row>
    <row r="29" spans="1:7" hidden="1" x14ac:dyDescent="0.35">
      <c r="A29" s="181" t="s">
        <v>111</v>
      </c>
      <c r="B29" s="181"/>
      <c r="C29" s="181"/>
      <c r="D29" s="49"/>
      <c r="E29" s="31" t="s">
        <v>11</v>
      </c>
      <c r="F29" s="32" t="s">
        <v>11</v>
      </c>
      <c r="G29" s="46"/>
    </row>
    <row r="30" spans="1:7" hidden="1" x14ac:dyDescent="0.35">
      <c r="A30" s="181" t="s">
        <v>112</v>
      </c>
      <c r="B30" s="181"/>
      <c r="C30" s="181"/>
      <c r="D30" s="49"/>
      <c r="E30" s="31" t="s">
        <v>11</v>
      </c>
      <c r="F30" s="32" t="s">
        <v>11</v>
      </c>
      <c r="G30" s="46"/>
    </row>
    <row r="31" spans="1:7" hidden="1" x14ac:dyDescent="0.35">
      <c r="A31" s="181" t="s">
        <v>113</v>
      </c>
      <c r="B31" s="181"/>
      <c r="C31" s="181"/>
      <c r="D31" s="49"/>
      <c r="E31" s="31" t="s">
        <v>11</v>
      </c>
      <c r="F31" s="32" t="s">
        <v>11</v>
      </c>
      <c r="G31" s="46"/>
    </row>
    <row r="32" spans="1:7" hidden="1" x14ac:dyDescent="0.35">
      <c r="A32" s="181" t="s">
        <v>114</v>
      </c>
      <c r="B32" s="181"/>
      <c r="C32" s="181"/>
      <c r="D32" s="49"/>
      <c r="E32" s="31" t="s">
        <v>11</v>
      </c>
      <c r="F32" s="32" t="s">
        <v>11</v>
      </c>
      <c r="G32" s="46"/>
    </row>
    <row r="33" spans="1:7" hidden="1" x14ac:dyDescent="0.35">
      <c r="A33" s="181" t="s">
        <v>115</v>
      </c>
      <c r="B33" s="181"/>
      <c r="C33" s="181"/>
      <c r="D33" s="49"/>
      <c r="E33" s="31" t="s">
        <v>11</v>
      </c>
      <c r="F33" s="32" t="s">
        <v>11</v>
      </c>
      <c r="G33" s="46"/>
    </row>
    <row r="34" spans="1:7" hidden="1" x14ac:dyDescent="0.35">
      <c r="A34" s="181" t="s">
        <v>116</v>
      </c>
      <c r="B34" s="181"/>
      <c r="C34" s="181"/>
      <c r="D34" s="49"/>
      <c r="E34" s="31" t="s">
        <v>11</v>
      </c>
      <c r="F34" s="32" t="s">
        <v>11</v>
      </c>
      <c r="G34" s="46"/>
    </row>
    <row r="35" spans="1:7" hidden="1" x14ac:dyDescent="0.35">
      <c r="A35" s="181" t="s">
        <v>117</v>
      </c>
      <c r="B35" s="181"/>
      <c r="C35" s="181"/>
      <c r="D35" s="49"/>
      <c r="E35" s="31" t="s">
        <v>11</v>
      </c>
      <c r="F35" s="32" t="s">
        <v>11</v>
      </c>
      <c r="G35" s="46"/>
    </row>
    <row r="36" spans="1:7" hidden="1" x14ac:dyDescent="0.35">
      <c r="A36" s="181" t="s">
        <v>118</v>
      </c>
      <c r="B36" s="181"/>
      <c r="C36" s="181"/>
      <c r="D36" s="49"/>
      <c r="E36" s="31" t="s">
        <v>11</v>
      </c>
      <c r="F36" s="32" t="s">
        <v>11</v>
      </c>
      <c r="G36" s="46"/>
    </row>
    <row r="37" spans="1:7" hidden="1" x14ac:dyDescent="0.35">
      <c r="A37" s="182" t="s">
        <v>119</v>
      </c>
      <c r="B37" s="182"/>
      <c r="C37" s="182"/>
      <c r="D37" s="50"/>
      <c r="E37" s="35" t="s">
        <v>11</v>
      </c>
      <c r="F37" s="36" t="s">
        <v>11</v>
      </c>
      <c r="G37" s="46"/>
    </row>
    <row r="38" spans="1:7" hidden="1" x14ac:dyDescent="0.35">
      <c r="A38" s="181" t="s">
        <v>120</v>
      </c>
      <c r="B38" s="181"/>
      <c r="C38" s="181"/>
      <c r="D38" s="49"/>
      <c r="E38" s="31" t="s">
        <v>11</v>
      </c>
      <c r="F38" s="32" t="s">
        <v>11</v>
      </c>
      <c r="G38" s="46"/>
    </row>
    <row r="39" spans="1:7" hidden="1" x14ac:dyDescent="0.35">
      <c r="A39" s="181" t="s">
        <v>111</v>
      </c>
      <c r="B39" s="181"/>
      <c r="C39" s="181"/>
      <c r="D39" s="49"/>
      <c r="E39" s="31" t="s">
        <v>11</v>
      </c>
      <c r="F39" s="32" t="s">
        <v>11</v>
      </c>
      <c r="G39" s="46"/>
    </row>
    <row r="40" spans="1:7" hidden="1" x14ac:dyDescent="0.35">
      <c r="A40" s="181" t="s">
        <v>121</v>
      </c>
      <c r="B40" s="181"/>
      <c r="C40" s="181"/>
      <c r="D40" s="49"/>
      <c r="E40" s="31" t="s">
        <v>11</v>
      </c>
      <c r="F40" s="32" t="s">
        <v>11</v>
      </c>
      <c r="G40" s="46"/>
    </row>
    <row r="41" spans="1:7" hidden="1" x14ac:dyDescent="0.35">
      <c r="A41" s="181" t="s">
        <v>118</v>
      </c>
      <c r="B41" s="181"/>
      <c r="C41" s="181"/>
      <c r="D41" s="49"/>
      <c r="E41" s="31" t="s">
        <v>11</v>
      </c>
      <c r="F41" s="32" t="s">
        <v>11</v>
      </c>
      <c r="G41" s="46"/>
    </row>
    <row r="42" spans="1:7" hidden="1" x14ac:dyDescent="0.35">
      <c r="A42" s="181" t="s">
        <v>122</v>
      </c>
      <c r="B42" s="181"/>
      <c r="C42" s="181"/>
      <c r="D42" s="49"/>
      <c r="E42" s="31" t="s">
        <v>11</v>
      </c>
      <c r="F42" s="32" t="s">
        <v>11</v>
      </c>
      <c r="G42" s="46"/>
    </row>
    <row r="43" spans="1:7" hidden="1" x14ac:dyDescent="0.35">
      <c r="A43" s="182" t="s">
        <v>123</v>
      </c>
      <c r="B43" s="182"/>
      <c r="C43" s="182"/>
      <c r="D43" s="50"/>
      <c r="E43" s="35" t="s">
        <v>11</v>
      </c>
      <c r="F43" s="36" t="s">
        <v>11</v>
      </c>
      <c r="G43" s="46"/>
    </row>
    <row r="44" spans="1:7" ht="15" thickBot="1" x14ac:dyDescent="0.4">
      <c r="A44" s="183" t="s">
        <v>124</v>
      </c>
      <c r="B44" s="183"/>
      <c r="C44" s="183"/>
      <c r="D44" s="51"/>
      <c r="E44" s="44">
        <f>E23</f>
        <v>18073403.57</v>
      </c>
      <c r="F44" s="118">
        <f>F23</f>
        <v>19212257.73</v>
      </c>
      <c r="G44" s="46"/>
    </row>
    <row r="45" spans="1:7" x14ac:dyDescent="0.35">
      <c r="A45" s="151"/>
      <c r="B45" s="151"/>
      <c r="C45" s="151"/>
      <c r="D45" s="152"/>
      <c r="E45" s="153"/>
      <c r="F45" s="153"/>
      <c r="G45" s="46"/>
    </row>
    <row r="46" spans="1:7" x14ac:dyDescent="0.35">
      <c r="A46" s="151"/>
      <c r="B46" s="151"/>
      <c r="C46" s="151"/>
      <c r="D46" s="152"/>
      <c r="E46" s="153"/>
      <c r="F46" s="153"/>
      <c r="G46" s="46"/>
    </row>
    <row r="47" spans="1:7" x14ac:dyDescent="0.35">
      <c r="A47" s="151"/>
      <c r="B47" s="151"/>
      <c r="C47" s="151"/>
      <c r="D47" s="152"/>
      <c r="E47" s="153"/>
      <c r="F47" s="153"/>
      <c r="G47" s="46"/>
    </row>
    <row r="48" spans="1:7" x14ac:dyDescent="0.35">
      <c r="A48" s="151"/>
      <c r="B48" s="151"/>
      <c r="C48" s="151"/>
      <c r="D48" s="152"/>
      <c r="E48" s="153"/>
      <c r="F48" s="153"/>
      <c r="G48" s="46"/>
    </row>
    <row r="49" spans="1:7" x14ac:dyDescent="0.35">
      <c r="A49" s="151"/>
      <c r="B49" s="151"/>
      <c r="C49" s="151"/>
      <c r="D49" s="152"/>
      <c r="E49" s="153"/>
      <c r="F49" s="153"/>
      <c r="G49" s="46"/>
    </row>
    <row r="50" spans="1:7" x14ac:dyDescent="0.35">
      <c r="A50" s="46"/>
      <c r="B50" s="46"/>
      <c r="C50" s="46"/>
      <c r="D50" s="46"/>
      <c r="E50" s="33"/>
      <c r="F50" s="33"/>
      <c r="G50" s="46"/>
    </row>
    <row r="51" spans="1:7" x14ac:dyDescent="0.25">
      <c r="A51" s="78" t="s">
        <v>80</v>
      </c>
      <c r="B51" s="52"/>
      <c r="C51" s="179" t="s">
        <v>81</v>
      </c>
      <c r="D51" s="179"/>
      <c r="E51" s="147"/>
      <c r="F51" s="79"/>
    </row>
    <row r="52" spans="1:7" x14ac:dyDescent="0.2">
      <c r="A52" s="52"/>
      <c r="B52" s="52"/>
      <c r="C52" s="180" t="s">
        <v>82</v>
      </c>
      <c r="D52" s="180"/>
      <c r="E52" s="148"/>
      <c r="F52" s="111" t="s">
        <v>83</v>
      </c>
    </row>
    <row r="53" spans="1:7" x14ac:dyDescent="0.2">
      <c r="A53" s="52"/>
      <c r="B53" s="52"/>
      <c r="C53" s="52"/>
      <c r="D53" s="52"/>
      <c r="E53" s="149"/>
      <c r="F53" s="52"/>
    </row>
    <row r="54" spans="1:7" x14ac:dyDescent="0.25">
      <c r="A54" s="81" t="s">
        <v>84</v>
      </c>
      <c r="B54" s="52"/>
      <c r="C54" s="179"/>
      <c r="D54" s="179"/>
      <c r="E54" s="147"/>
      <c r="F54" s="79"/>
    </row>
    <row r="55" spans="1:7" x14ac:dyDescent="0.2">
      <c r="A55" s="52"/>
      <c r="B55" s="52"/>
      <c r="C55" s="180" t="s">
        <v>82</v>
      </c>
      <c r="D55" s="180"/>
      <c r="E55" s="148"/>
      <c r="F55" s="111" t="s">
        <v>83</v>
      </c>
    </row>
    <row r="56" spans="1:7" x14ac:dyDescent="0.2">
      <c r="A56" s="52"/>
      <c r="B56" s="52"/>
      <c r="C56" s="111"/>
      <c r="D56" s="111"/>
      <c r="E56" s="150"/>
      <c r="F56" s="52"/>
      <c r="G56" s="111"/>
    </row>
    <row r="57" spans="1:7" x14ac:dyDescent="0.2">
      <c r="A57" s="52" t="s">
        <v>85</v>
      </c>
      <c r="B57" s="52"/>
      <c r="C57" s="52"/>
      <c r="D57" s="52"/>
      <c r="E57" s="149"/>
      <c r="F57" s="52"/>
      <c r="G57" s="52"/>
    </row>
    <row r="58" spans="1:7" x14ac:dyDescent="0.2">
      <c r="A58" s="52" t="s">
        <v>86</v>
      </c>
      <c r="B58" s="52"/>
      <c r="C58" s="52"/>
      <c r="D58" s="52"/>
      <c r="E58" s="52"/>
      <c r="F58" s="52"/>
      <c r="G58" s="52"/>
    </row>
    <row r="59" spans="1:7" x14ac:dyDescent="0.35">
      <c r="A59" s="46"/>
      <c r="B59" s="46"/>
      <c r="C59" s="46"/>
      <c r="D59" s="46"/>
      <c r="E59" s="33"/>
      <c r="F59" s="33"/>
      <c r="G59" s="46"/>
    </row>
    <row r="60" spans="1:7" x14ac:dyDescent="0.35">
      <c r="A60" s="46"/>
      <c r="B60" s="46"/>
      <c r="C60" s="46"/>
      <c r="D60" s="46"/>
      <c r="E60" s="33"/>
      <c r="F60" s="33"/>
      <c r="G60" s="46"/>
    </row>
    <row r="61" spans="1:7" x14ac:dyDescent="0.35">
      <c r="A61" s="46"/>
      <c r="B61" s="46"/>
      <c r="C61" s="46"/>
      <c r="D61" s="46"/>
      <c r="E61" s="33"/>
      <c r="F61" s="33"/>
      <c r="G61" s="46"/>
    </row>
    <row r="62" spans="1:7" x14ac:dyDescent="0.35">
      <c r="A62" s="46"/>
      <c r="B62" s="46"/>
      <c r="C62" s="46"/>
      <c r="D62" s="46"/>
      <c r="E62" s="33"/>
      <c r="F62" s="33"/>
      <c r="G62" s="46"/>
    </row>
    <row r="63" spans="1:7" x14ac:dyDescent="0.35">
      <c r="A63" s="46"/>
      <c r="B63" s="46"/>
      <c r="C63" s="46"/>
      <c r="D63" s="46"/>
      <c r="E63" s="33"/>
      <c r="F63" s="33"/>
      <c r="G63" s="46"/>
    </row>
    <row r="64" spans="1:7" x14ac:dyDescent="0.35">
      <c r="A64" s="46"/>
      <c r="B64" s="46"/>
      <c r="C64" s="46"/>
      <c r="D64" s="46"/>
      <c r="E64" s="33"/>
      <c r="F64" s="33"/>
      <c r="G64" s="46"/>
    </row>
    <row r="65" spans="1:7" x14ac:dyDescent="0.35">
      <c r="A65" s="46"/>
      <c r="B65" s="46"/>
      <c r="C65" s="46"/>
      <c r="D65" s="46"/>
      <c r="E65" s="33"/>
      <c r="F65" s="33"/>
      <c r="G65" s="46"/>
    </row>
    <row r="66" spans="1:7" x14ac:dyDescent="0.35">
      <c r="A66" s="46"/>
      <c r="B66" s="46"/>
      <c r="C66" s="46"/>
      <c r="D66" s="46"/>
      <c r="E66" s="33"/>
      <c r="F66" s="33"/>
      <c r="G66" s="46"/>
    </row>
    <row r="67" spans="1:7" x14ac:dyDescent="0.35">
      <c r="A67" s="46"/>
      <c r="B67" s="46"/>
      <c r="C67" s="46"/>
      <c r="D67" s="46"/>
      <c r="E67" s="33"/>
      <c r="F67" s="33"/>
      <c r="G67" s="46"/>
    </row>
    <row r="68" spans="1:7" x14ac:dyDescent="0.35">
      <c r="A68" s="46"/>
      <c r="B68" s="46"/>
      <c r="C68" s="46"/>
      <c r="D68" s="46"/>
      <c r="E68" s="33"/>
      <c r="F68" s="33"/>
      <c r="G68" s="46"/>
    </row>
    <row r="69" spans="1:7" x14ac:dyDescent="0.35">
      <c r="A69" s="46"/>
      <c r="B69" s="46"/>
      <c r="C69" s="46"/>
      <c r="D69" s="46"/>
      <c r="E69" s="33"/>
      <c r="F69" s="33"/>
      <c r="G69" s="46"/>
    </row>
    <row r="70" spans="1:7" x14ac:dyDescent="0.35">
      <c r="A70" s="46"/>
      <c r="B70" s="46"/>
      <c r="C70" s="46"/>
      <c r="D70" s="46"/>
      <c r="E70" s="33"/>
      <c r="F70" s="33"/>
      <c r="G70" s="46"/>
    </row>
    <row r="71" spans="1:7" x14ac:dyDescent="0.35">
      <c r="A71" s="46"/>
      <c r="B71" s="46"/>
      <c r="C71" s="46"/>
      <c r="D71" s="46"/>
      <c r="E71" s="33"/>
      <c r="F71" s="33"/>
      <c r="G71" s="46"/>
    </row>
    <row r="72" spans="1:7" x14ac:dyDescent="0.35">
      <c r="A72" s="46"/>
      <c r="B72" s="46"/>
      <c r="C72" s="46"/>
      <c r="D72" s="46"/>
      <c r="E72" s="33"/>
      <c r="F72" s="33"/>
      <c r="G72" s="46"/>
    </row>
    <row r="73" spans="1:7" x14ac:dyDescent="0.35">
      <c r="A73" s="46"/>
      <c r="B73" s="46"/>
      <c r="C73" s="46"/>
      <c r="D73" s="46"/>
      <c r="E73" s="33"/>
      <c r="F73" s="33"/>
      <c r="G73" s="46"/>
    </row>
    <row r="74" spans="1:7" x14ac:dyDescent="0.35">
      <c r="A74" s="46"/>
      <c r="B74" s="46"/>
      <c r="C74" s="46"/>
      <c r="D74" s="46"/>
      <c r="E74" s="33"/>
      <c r="F74" s="33"/>
      <c r="G74" s="46"/>
    </row>
    <row r="75" spans="1:7" x14ac:dyDescent="0.35">
      <c r="A75" s="46"/>
      <c r="B75" s="46"/>
      <c r="C75" s="46"/>
      <c r="D75" s="46"/>
      <c r="E75" s="33"/>
      <c r="F75" s="33"/>
      <c r="G75" s="46"/>
    </row>
    <row r="76" spans="1:7" x14ac:dyDescent="0.35">
      <c r="A76" s="46"/>
      <c r="B76" s="46"/>
      <c r="C76" s="46"/>
      <c r="D76" s="46"/>
      <c r="E76" s="33"/>
      <c r="F76" s="33"/>
      <c r="G76" s="46"/>
    </row>
    <row r="77" spans="1:7" x14ac:dyDescent="0.35">
      <c r="A77" s="46"/>
      <c r="B77" s="46"/>
      <c r="C77" s="46"/>
      <c r="D77" s="46"/>
      <c r="E77" s="33"/>
      <c r="F77" s="33"/>
      <c r="G77" s="46"/>
    </row>
    <row r="78" spans="1:7" x14ac:dyDescent="0.35">
      <c r="A78" s="46"/>
      <c r="B78" s="46"/>
      <c r="C78" s="46"/>
      <c r="D78" s="46"/>
      <c r="E78" s="33"/>
      <c r="F78" s="33"/>
      <c r="G78" s="46"/>
    </row>
    <row r="79" spans="1:7" x14ac:dyDescent="0.35">
      <c r="A79" s="46"/>
      <c r="B79" s="46"/>
      <c r="C79" s="46"/>
      <c r="D79" s="46"/>
      <c r="E79" s="33"/>
      <c r="F79" s="33"/>
      <c r="G79" s="46"/>
    </row>
    <row r="80" spans="1:7" x14ac:dyDescent="0.35">
      <c r="A80" s="46"/>
      <c r="B80" s="46"/>
      <c r="C80" s="46"/>
      <c r="D80" s="46"/>
      <c r="E80" s="33"/>
      <c r="F80" s="33"/>
      <c r="G80" s="46"/>
    </row>
    <row r="81" spans="1:7" x14ac:dyDescent="0.35">
      <c r="A81" s="46"/>
      <c r="B81" s="46"/>
      <c r="C81" s="46"/>
      <c r="D81" s="46"/>
      <c r="E81" s="33"/>
      <c r="F81" s="33"/>
      <c r="G81" s="46"/>
    </row>
    <row r="82" spans="1:7" x14ac:dyDescent="0.35">
      <c r="A82" s="46"/>
      <c r="B82" s="46"/>
      <c r="C82" s="46"/>
      <c r="D82" s="46"/>
      <c r="E82" s="33"/>
      <c r="F82" s="33"/>
      <c r="G82" s="46"/>
    </row>
    <row r="83" spans="1:7" x14ac:dyDescent="0.35">
      <c r="A83" s="46"/>
      <c r="B83" s="46"/>
      <c r="C83" s="46"/>
      <c r="D83" s="46"/>
      <c r="E83" s="33"/>
      <c r="F83" s="33"/>
      <c r="G83" s="46"/>
    </row>
    <row r="84" spans="1:7" x14ac:dyDescent="0.35">
      <c r="A84" s="46"/>
      <c r="B84" s="46"/>
      <c r="C84" s="46"/>
      <c r="D84" s="46"/>
      <c r="E84" s="33"/>
      <c r="F84" s="33"/>
      <c r="G84" s="46"/>
    </row>
    <row r="85" spans="1:7" x14ac:dyDescent="0.35">
      <c r="A85" s="46"/>
      <c r="B85" s="46"/>
      <c r="C85" s="46"/>
      <c r="D85" s="46"/>
      <c r="E85" s="33"/>
      <c r="F85" s="33"/>
      <c r="G85" s="46"/>
    </row>
    <row r="86" spans="1:7" x14ac:dyDescent="0.35">
      <c r="A86" s="46"/>
      <c r="B86" s="46"/>
      <c r="C86" s="46"/>
      <c r="D86" s="46"/>
      <c r="E86" s="33"/>
      <c r="F86" s="33"/>
      <c r="G86" s="46"/>
    </row>
    <row r="87" spans="1:7" x14ac:dyDescent="0.35">
      <c r="A87" s="46"/>
      <c r="B87" s="46"/>
      <c r="C87" s="46"/>
      <c r="D87" s="46"/>
      <c r="E87" s="33"/>
      <c r="F87" s="33"/>
      <c r="G87" s="46"/>
    </row>
    <row r="88" spans="1:7" x14ac:dyDescent="0.35">
      <c r="A88" s="46"/>
      <c r="B88" s="46"/>
      <c r="C88" s="46"/>
      <c r="D88" s="46"/>
      <c r="E88" s="33"/>
      <c r="F88" s="33"/>
      <c r="G88" s="46"/>
    </row>
    <row r="89" spans="1:7" x14ac:dyDescent="0.35">
      <c r="A89" s="46"/>
      <c r="B89" s="46"/>
      <c r="C89" s="46"/>
      <c r="D89" s="46"/>
      <c r="E89" s="33"/>
      <c r="F89" s="33"/>
      <c r="G89" s="46"/>
    </row>
    <row r="90" spans="1:7" x14ac:dyDescent="0.35">
      <c r="A90" s="46"/>
      <c r="B90" s="46"/>
      <c r="C90" s="46"/>
      <c r="D90" s="46"/>
      <c r="E90" s="33"/>
      <c r="F90" s="33"/>
      <c r="G90" s="46"/>
    </row>
    <row r="91" spans="1:7" x14ac:dyDescent="0.35">
      <c r="A91" s="46"/>
      <c r="B91" s="46"/>
      <c r="C91" s="46"/>
      <c r="D91" s="46"/>
      <c r="E91" s="33"/>
      <c r="F91" s="33"/>
      <c r="G91" s="46"/>
    </row>
    <row r="92" spans="1:7" x14ac:dyDescent="0.35">
      <c r="A92" s="46"/>
      <c r="B92" s="46"/>
      <c r="C92" s="46"/>
      <c r="D92" s="46"/>
      <c r="E92" s="33"/>
      <c r="F92" s="33"/>
      <c r="G92" s="46"/>
    </row>
    <row r="93" spans="1:7" x14ac:dyDescent="0.35">
      <c r="A93" s="46"/>
      <c r="B93" s="46"/>
      <c r="C93" s="46"/>
      <c r="D93" s="46"/>
      <c r="E93" s="33"/>
      <c r="F93" s="33"/>
      <c r="G93" s="46"/>
    </row>
    <row r="94" spans="1:7" x14ac:dyDescent="0.35">
      <c r="A94" s="46"/>
      <c r="B94" s="46"/>
      <c r="C94" s="46"/>
      <c r="D94" s="46"/>
      <c r="E94" s="33"/>
      <c r="F94" s="33"/>
      <c r="G94" s="46"/>
    </row>
    <row r="95" spans="1:7" x14ac:dyDescent="0.35">
      <c r="A95" s="46"/>
      <c r="B95" s="46"/>
      <c r="C95" s="46"/>
      <c r="D95" s="46"/>
      <c r="E95" s="33"/>
      <c r="F95" s="33"/>
      <c r="G95" s="46"/>
    </row>
    <row r="96" spans="1:7" x14ac:dyDescent="0.35">
      <c r="A96" s="46"/>
      <c r="B96" s="46"/>
      <c r="C96" s="46"/>
      <c r="D96" s="46"/>
      <c r="E96" s="33"/>
      <c r="F96" s="33"/>
      <c r="G96" s="46"/>
    </row>
    <row r="97" spans="1:7" x14ac:dyDescent="0.35">
      <c r="A97" s="46"/>
      <c r="B97" s="46"/>
      <c r="C97" s="46"/>
      <c r="D97" s="46"/>
      <c r="E97" s="33"/>
      <c r="F97" s="33"/>
      <c r="G97" s="46"/>
    </row>
    <row r="98" spans="1:7" x14ac:dyDescent="0.35">
      <c r="A98" s="46"/>
      <c r="B98" s="46"/>
      <c r="C98" s="46"/>
      <c r="D98" s="46"/>
      <c r="E98" s="33"/>
      <c r="F98" s="33"/>
      <c r="G98" s="46"/>
    </row>
    <row r="99" spans="1:7" x14ac:dyDescent="0.35">
      <c r="A99" s="46"/>
      <c r="B99" s="46"/>
      <c r="C99" s="46"/>
      <c r="D99" s="46"/>
      <c r="E99" s="33"/>
      <c r="F99" s="33"/>
      <c r="G99" s="46"/>
    </row>
    <row r="100" spans="1:7" x14ac:dyDescent="0.35">
      <c r="A100" s="46"/>
      <c r="B100" s="46"/>
      <c r="C100" s="46"/>
      <c r="D100" s="46"/>
      <c r="E100" s="33"/>
      <c r="F100" s="33"/>
      <c r="G100" s="46"/>
    </row>
    <row r="101" spans="1:7" x14ac:dyDescent="0.35">
      <c r="A101" s="46"/>
      <c r="B101" s="46"/>
      <c r="C101" s="46"/>
      <c r="D101" s="46"/>
      <c r="E101" s="33"/>
      <c r="F101" s="33"/>
      <c r="G101" s="46"/>
    </row>
  </sheetData>
  <mergeCells count="45">
    <mergeCell ref="A31:C31"/>
    <mergeCell ref="A32:C32"/>
    <mergeCell ref="A2:F2"/>
    <mergeCell ref="A15:C15"/>
    <mergeCell ref="A7:C7"/>
    <mergeCell ref="A8:C8"/>
    <mergeCell ref="A9:C9"/>
    <mergeCell ref="A10:C10"/>
    <mergeCell ref="A11:C11"/>
    <mergeCell ref="A12:C12"/>
    <mergeCell ref="A13:C13"/>
    <mergeCell ref="A14:C14"/>
    <mergeCell ref="A3:F3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3:C33"/>
    <mergeCell ref="A34:C34"/>
    <mergeCell ref="A35:C35"/>
    <mergeCell ref="A1:F1"/>
    <mergeCell ref="C51:D51"/>
    <mergeCell ref="C52:D52"/>
    <mergeCell ref="C54:D54"/>
    <mergeCell ref="C55:D55"/>
    <mergeCell ref="A39:C39"/>
    <mergeCell ref="A40:C40"/>
    <mergeCell ref="A41:C41"/>
    <mergeCell ref="A42:C42"/>
    <mergeCell ref="A43:C43"/>
    <mergeCell ref="A44:C44"/>
    <mergeCell ref="A36:C36"/>
    <mergeCell ref="A37:C37"/>
    <mergeCell ref="A28:C28"/>
    <mergeCell ref="A29:C29"/>
    <mergeCell ref="A30:C30"/>
  </mergeCells>
  <pageMargins left="0.70866141732283472" right="0.70866141732283472" top="0.9055118110236221" bottom="0.74803149606299213" header="0.31496062992125984" footer="0.31496062992125984"/>
  <pageSetup paperSize="9" scale="7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zoomScaleNormal="100" workbookViewId="0">
      <selection activeCell="E5" sqref="E5"/>
    </sheetView>
  </sheetViews>
  <sheetFormatPr defaultRowHeight="14.5" x14ac:dyDescent="0.35"/>
  <cols>
    <col min="1" max="2" width="8.7265625" style="76"/>
    <col min="3" max="3" width="33.08984375" style="76" customWidth="1"/>
    <col min="4" max="5" width="21.90625" style="47" customWidth="1"/>
    <col min="6" max="8" width="0" style="47" hidden="1" customWidth="1"/>
    <col min="9" max="10" width="14.7265625" style="47" hidden="1" customWidth="1"/>
    <col min="11" max="12" width="0" style="47" hidden="1" customWidth="1"/>
    <col min="13" max="16384" width="8.7265625" style="47"/>
  </cols>
  <sheetData>
    <row r="1" spans="1:12" ht="41" customHeight="1" x14ac:dyDescent="0.35">
      <c r="A1" s="188" t="s">
        <v>267</v>
      </c>
      <c r="B1" s="188"/>
      <c r="C1" s="188"/>
      <c r="D1" s="188"/>
      <c r="E1" s="188"/>
      <c r="F1" s="128"/>
    </row>
    <row r="2" spans="1:12" x14ac:dyDescent="0.35">
      <c r="A2" s="234" t="s">
        <v>274</v>
      </c>
      <c r="B2" s="234"/>
      <c r="C2" s="234"/>
      <c r="D2" s="234"/>
      <c r="E2" s="234"/>
      <c r="F2" s="234"/>
      <c r="G2" s="227" t="s">
        <v>125</v>
      </c>
      <c r="H2" s="227"/>
      <c r="I2" s="227"/>
      <c r="J2" s="68"/>
      <c r="K2" s="68"/>
      <c r="L2" s="68"/>
    </row>
    <row r="3" spans="1:12" x14ac:dyDescent="0.35">
      <c r="A3" s="233" t="s">
        <v>272</v>
      </c>
      <c r="B3" s="233"/>
      <c r="C3" s="233"/>
      <c r="D3" s="233"/>
      <c r="E3" s="233"/>
      <c r="F3" s="77"/>
      <c r="G3" s="68"/>
      <c r="H3" s="68"/>
      <c r="I3" s="68"/>
      <c r="J3" s="68"/>
      <c r="K3" s="68"/>
      <c r="L3" s="68"/>
    </row>
    <row r="4" spans="1:12" ht="16.5" customHeight="1" thickBot="1" x14ac:dyDescent="0.4">
      <c r="A4" s="69"/>
      <c r="B4" s="69"/>
      <c r="C4" s="69"/>
      <c r="D4" s="68"/>
      <c r="E4" s="70" t="s">
        <v>1</v>
      </c>
      <c r="F4" s="68"/>
      <c r="G4" s="58" t="s">
        <v>159</v>
      </c>
      <c r="H4" s="58" t="s">
        <v>160</v>
      </c>
      <c r="I4" s="68"/>
      <c r="J4" s="68"/>
      <c r="K4" s="68"/>
      <c r="L4" s="68"/>
    </row>
    <row r="5" spans="1:12" ht="34.5" x14ac:dyDescent="0.35">
      <c r="A5" s="226" t="s">
        <v>87</v>
      </c>
      <c r="B5" s="226"/>
      <c r="C5" s="226"/>
      <c r="D5" s="125" t="s">
        <v>248</v>
      </c>
      <c r="E5" s="125" t="s">
        <v>249</v>
      </c>
      <c r="F5" s="68"/>
      <c r="G5" s="68"/>
      <c r="H5" s="68"/>
      <c r="I5" s="68"/>
      <c r="J5" s="68"/>
    </row>
    <row r="6" spans="1:12" x14ac:dyDescent="0.35">
      <c r="A6" s="228" t="s">
        <v>3</v>
      </c>
      <c r="B6" s="228"/>
      <c r="C6" s="228"/>
      <c r="D6" s="71" t="s">
        <v>5</v>
      </c>
      <c r="E6" s="71" t="s">
        <v>6</v>
      </c>
      <c r="F6" s="68"/>
      <c r="G6" s="59" t="s">
        <v>161</v>
      </c>
      <c r="H6" s="59" t="s">
        <v>162</v>
      </c>
      <c r="I6" s="59" t="s">
        <v>163</v>
      </c>
      <c r="J6" s="59" t="s">
        <v>164</v>
      </c>
    </row>
    <row r="7" spans="1:12" ht="14.5" customHeight="1" x14ac:dyDescent="0.35">
      <c r="A7" s="229" t="s">
        <v>126</v>
      </c>
      <c r="B7" s="223"/>
      <c r="C7" s="223"/>
      <c r="D7" s="223"/>
      <c r="E7" s="223"/>
      <c r="F7" s="68"/>
      <c r="G7" s="60" t="s">
        <v>165</v>
      </c>
      <c r="H7" s="61" t="s">
        <v>166</v>
      </c>
      <c r="I7" s="62">
        <v>18509963.170000002</v>
      </c>
      <c r="J7" s="63"/>
    </row>
    <row r="8" spans="1:12" ht="14.5" customHeight="1" x14ac:dyDescent="0.35">
      <c r="A8" s="224" t="s">
        <v>264</v>
      </c>
      <c r="B8" s="225"/>
      <c r="C8" s="225"/>
      <c r="D8" s="72">
        <f>SUM(D10:D15)</f>
        <v>500000</v>
      </c>
      <c r="E8" s="72">
        <f>SUM(E10:E15)</f>
        <v>187747</v>
      </c>
      <c r="F8" s="68"/>
      <c r="G8" s="65"/>
      <c r="H8" s="65" t="s">
        <v>167</v>
      </c>
      <c r="I8" s="66">
        <v>153600000</v>
      </c>
      <c r="J8" s="66">
        <v>167650000</v>
      </c>
    </row>
    <row r="9" spans="1:12" x14ac:dyDescent="0.35">
      <c r="A9" s="230" t="s">
        <v>109</v>
      </c>
      <c r="B9" s="231"/>
      <c r="C9" s="232"/>
      <c r="D9" s="82"/>
      <c r="E9" s="82"/>
      <c r="F9" s="68"/>
      <c r="G9" s="65"/>
      <c r="H9" s="65" t="s">
        <v>168</v>
      </c>
      <c r="I9" s="66">
        <v>165650000</v>
      </c>
      <c r="J9" s="66">
        <v>151600000</v>
      </c>
    </row>
    <row r="10" spans="1:12" hidden="1" x14ac:dyDescent="0.35">
      <c r="A10" s="214" t="s">
        <v>127</v>
      </c>
      <c r="B10" s="215"/>
      <c r="C10" s="216"/>
      <c r="D10" s="73" t="s">
        <v>11</v>
      </c>
      <c r="E10" s="73" t="s">
        <v>11</v>
      </c>
      <c r="F10" s="68"/>
      <c r="G10" s="65"/>
      <c r="H10" s="65" t="s">
        <v>169</v>
      </c>
      <c r="I10" s="67"/>
      <c r="J10" s="84">
        <v>10000000</v>
      </c>
    </row>
    <row r="11" spans="1:12" hidden="1" x14ac:dyDescent="0.35">
      <c r="A11" s="214" t="s">
        <v>128</v>
      </c>
      <c r="B11" s="215"/>
      <c r="C11" s="216"/>
      <c r="D11" s="73" t="s">
        <v>11</v>
      </c>
      <c r="E11" s="73" t="s">
        <v>11</v>
      </c>
      <c r="F11" s="86">
        <f>D8+D16</f>
        <v>-7816149.4199999999</v>
      </c>
      <c r="G11" s="65"/>
      <c r="H11" s="65" t="s">
        <v>170</v>
      </c>
      <c r="I11" s="67"/>
      <c r="J11" s="66">
        <v>35600000</v>
      </c>
    </row>
    <row r="12" spans="1:12" hidden="1" x14ac:dyDescent="0.35">
      <c r="A12" s="214" t="s">
        <v>129</v>
      </c>
      <c r="B12" s="215"/>
      <c r="C12" s="216"/>
      <c r="D12" s="73" t="s">
        <v>11</v>
      </c>
      <c r="E12" s="73" t="s">
        <v>11</v>
      </c>
      <c r="F12" s="68"/>
      <c r="G12" s="65"/>
      <c r="H12" s="65" t="s">
        <v>171</v>
      </c>
      <c r="I12" s="66">
        <v>144475.20000000001</v>
      </c>
      <c r="J12" s="67"/>
    </row>
    <row r="13" spans="1:12" hidden="1" x14ac:dyDescent="0.35">
      <c r="A13" s="214" t="s">
        <v>130</v>
      </c>
      <c r="B13" s="215"/>
      <c r="C13" s="216"/>
      <c r="D13" s="73" t="s">
        <v>11</v>
      </c>
      <c r="E13" s="73" t="s">
        <v>11</v>
      </c>
      <c r="F13" s="68"/>
      <c r="G13" s="65"/>
      <c r="H13" s="65" t="s">
        <v>172</v>
      </c>
      <c r="I13" s="66">
        <v>500000</v>
      </c>
      <c r="J13" s="67"/>
    </row>
    <row r="14" spans="1:12" hidden="1" x14ac:dyDescent="0.35">
      <c r="A14" s="214" t="s">
        <v>131</v>
      </c>
      <c r="B14" s="215"/>
      <c r="C14" s="216"/>
      <c r="D14" s="73"/>
      <c r="E14" s="73"/>
      <c r="F14" s="68"/>
      <c r="G14" s="65"/>
      <c r="H14" s="65" t="s">
        <v>173</v>
      </c>
      <c r="I14" s="67"/>
      <c r="J14" s="66">
        <v>510490</v>
      </c>
    </row>
    <row r="15" spans="1:12" x14ac:dyDescent="0.35">
      <c r="A15" s="214" t="s">
        <v>132</v>
      </c>
      <c r="B15" s="215"/>
      <c r="C15" s="216"/>
      <c r="D15" s="73">
        <v>500000</v>
      </c>
      <c r="E15" s="73">
        <v>187747</v>
      </c>
      <c r="F15" s="68"/>
      <c r="G15" s="65"/>
      <c r="H15" s="65" t="s">
        <v>174</v>
      </c>
      <c r="I15" s="67"/>
      <c r="J15" s="66">
        <v>1313797.2</v>
      </c>
    </row>
    <row r="16" spans="1:12" x14ac:dyDescent="0.35">
      <c r="A16" s="221" t="s">
        <v>263</v>
      </c>
      <c r="B16" s="220"/>
      <c r="C16" s="220"/>
      <c r="D16" s="74">
        <f>D25-D8</f>
        <v>-8316149.4199999999</v>
      </c>
      <c r="E16" s="74">
        <f>E25-E8</f>
        <v>-44617358.080000013</v>
      </c>
      <c r="F16" s="68"/>
      <c r="G16" s="65"/>
      <c r="H16" s="65" t="s">
        <v>175</v>
      </c>
      <c r="I16" s="67"/>
      <c r="J16" s="84">
        <v>105353130</v>
      </c>
    </row>
    <row r="17" spans="1:10" x14ac:dyDescent="0.35">
      <c r="A17" s="220" t="s">
        <v>109</v>
      </c>
      <c r="B17" s="220"/>
      <c r="C17" s="220"/>
      <c r="D17" s="82"/>
      <c r="E17" s="82"/>
      <c r="F17" s="68"/>
      <c r="G17" s="65"/>
      <c r="H17" s="65" t="s">
        <v>176</v>
      </c>
      <c r="I17" s="66">
        <v>30000000</v>
      </c>
      <c r="J17" s="66">
        <v>2500000</v>
      </c>
    </row>
    <row r="18" spans="1:10" x14ac:dyDescent="0.35">
      <c r="A18" s="214" t="s">
        <v>133</v>
      </c>
      <c r="B18" s="215"/>
      <c r="C18" s="216"/>
      <c r="D18" s="73">
        <v>-1512237.53</v>
      </c>
      <c r="E18" s="73">
        <v>-185365</v>
      </c>
      <c r="F18" s="68"/>
      <c r="G18" s="65"/>
      <c r="H18" s="65" t="s">
        <v>177</v>
      </c>
      <c r="I18" s="67"/>
      <c r="J18" s="66">
        <v>2000000</v>
      </c>
    </row>
    <row r="19" spans="1:10" hidden="1" x14ac:dyDescent="0.35">
      <c r="A19" s="214" t="s">
        <v>134</v>
      </c>
      <c r="B19" s="215"/>
      <c r="C19" s="216"/>
      <c r="D19" s="73" t="s">
        <v>11</v>
      </c>
      <c r="E19" s="73" t="s">
        <v>11</v>
      </c>
      <c r="F19" s="68"/>
      <c r="G19" s="65"/>
      <c r="H19" s="65" t="s">
        <v>178</v>
      </c>
      <c r="I19" s="67"/>
      <c r="J19" s="66">
        <v>220800</v>
      </c>
    </row>
    <row r="20" spans="1:10" x14ac:dyDescent="0.35">
      <c r="A20" s="214" t="s">
        <v>135</v>
      </c>
      <c r="B20" s="215"/>
      <c r="C20" s="216"/>
      <c r="D20" s="73">
        <v>-3186113.42</v>
      </c>
      <c r="E20" s="73">
        <v>-2779842</v>
      </c>
      <c r="F20" s="68"/>
      <c r="G20" s="65"/>
      <c r="H20" s="65" t="s">
        <v>179</v>
      </c>
      <c r="I20" s="67"/>
      <c r="J20" s="66">
        <v>165071</v>
      </c>
    </row>
    <row r="21" spans="1:10" hidden="1" x14ac:dyDescent="0.35">
      <c r="A21" s="214" t="s">
        <v>136</v>
      </c>
      <c r="B21" s="215"/>
      <c r="C21" s="216"/>
      <c r="D21" s="73" t="s">
        <v>11</v>
      </c>
      <c r="E21" s="73"/>
      <c r="F21" s="68" t="s">
        <v>96</v>
      </c>
      <c r="G21" s="65"/>
      <c r="H21" s="65" t="s">
        <v>180</v>
      </c>
      <c r="I21" s="67"/>
      <c r="J21" s="66">
        <v>56484</v>
      </c>
    </row>
    <row r="22" spans="1:10" hidden="1" x14ac:dyDescent="0.35">
      <c r="A22" s="214" t="s">
        <v>137</v>
      </c>
      <c r="B22" s="215"/>
      <c r="C22" s="216"/>
      <c r="D22" s="73" t="s">
        <v>11</v>
      </c>
      <c r="E22" s="73" t="s">
        <v>11</v>
      </c>
      <c r="F22" s="68"/>
      <c r="G22" s="65"/>
      <c r="H22" s="65" t="s">
        <v>181</v>
      </c>
      <c r="I22" s="67"/>
      <c r="J22" s="66">
        <v>34602</v>
      </c>
    </row>
    <row r="23" spans="1:10" x14ac:dyDescent="0.35">
      <c r="A23" s="214" t="s">
        <v>138</v>
      </c>
      <c r="B23" s="215"/>
      <c r="C23" s="216"/>
      <c r="D23" s="75">
        <f>-510490-385871</f>
        <v>-896361</v>
      </c>
      <c r="E23" s="75">
        <v>-727077</v>
      </c>
      <c r="F23" s="68"/>
      <c r="G23" s="65"/>
      <c r="H23" s="65" t="s">
        <v>182</v>
      </c>
      <c r="I23" s="67"/>
      <c r="J23" s="66">
        <v>55728</v>
      </c>
    </row>
    <row r="24" spans="1:10" x14ac:dyDescent="0.35">
      <c r="A24" s="214" t="s">
        <v>139</v>
      </c>
      <c r="B24" s="215"/>
      <c r="C24" s="216"/>
      <c r="D24" s="75">
        <f>D16-D18-D20-D23</f>
        <v>-2721437.4699999997</v>
      </c>
      <c r="E24" s="75">
        <f>E16-E18-E20-E23</f>
        <v>-40925074.080000013</v>
      </c>
      <c r="F24" s="68"/>
      <c r="G24" s="65"/>
      <c r="H24" s="65" t="s">
        <v>183</v>
      </c>
      <c r="I24" s="67"/>
      <c r="J24" s="66">
        <v>212957</v>
      </c>
    </row>
    <row r="25" spans="1:10" ht="24" customHeight="1" x14ac:dyDescent="0.35">
      <c r="A25" s="221" t="s">
        <v>265</v>
      </c>
      <c r="B25" s="220"/>
      <c r="C25" s="220"/>
      <c r="D25" s="74">
        <f>D79-D76-D59</f>
        <v>-7816149.4199999999</v>
      </c>
      <c r="E25" s="74">
        <f>E79-E76-E59</f>
        <v>-44429611.080000013</v>
      </c>
      <c r="F25" s="68"/>
      <c r="G25" s="65"/>
      <c r="H25" s="65" t="s">
        <v>184</v>
      </c>
      <c r="I25" s="67"/>
      <c r="J25" s="66">
        <v>198440.33</v>
      </c>
    </row>
    <row r="26" spans="1:10" ht="17.5" customHeight="1" x14ac:dyDescent="0.35">
      <c r="A26" s="223" t="s">
        <v>140</v>
      </c>
      <c r="B26" s="223"/>
      <c r="C26" s="223"/>
      <c r="D26" s="223"/>
      <c r="E26" s="223"/>
      <c r="F26" s="68"/>
      <c r="G26" s="65"/>
      <c r="H26" s="65" t="s">
        <v>185</v>
      </c>
      <c r="I26" s="67"/>
      <c r="J26" s="66">
        <v>3186113.42</v>
      </c>
    </row>
    <row r="27" spans="1:10" ht="26.5" customHeight="1" x14ac:dyDescent="0.35">
      <c r="A27" s="224" t="s">
        <v>264</v>
      </c>
      <c r="B27" s="225"/>
      <c r="C27" s="225"/>
      <c r="D27" s="72">
        <f>SUM(D29:D40)</f>
        <v>144475</v>
      </c>
      <c r="E27" s="72">
        <f>SUM(E29:E40)</f>
        <v>219970.95</v>
      </c>
      <c r="F27" s="68"/>
      <c r="G27" s="65"/>
      <c r="H27" s="65" t="s">
        <v>186</v>
      </c>
      <c r="I27" s="67"/>
      <c r="J27" s="66">
        <v>361666.67</v>
      </c>
    </row>
    <row r="28" spans="1:10" x14ac:dyDescent="0.35">
      <c r="A28" s="220" t="s">
        <v>109</v>
      </c>
      <c r="B28" s="220"/>
      <c r="C28" s="220"/>
      <c r="D28" s="82"/>
      <c r="E28" s="82"/>
      <c r="F28" s="68"/>
      <c r="G28" s="65"/>
      <c r="H28" s="65" t="s">
        <v>187</v>
      </c>
      <c r="I28" s="66">
        <v>124390079</v>
      </c>
      <c r="J28" s="67"/>
    </row>
    <row r="29" spans="1:10" hidden="1" x14ac:dyDescent="0.35">
      <c r="A29" s="214" t="s">
        <v>141</v>
      </c>
      <c r="B29" s="215"/>
      <c r="C29" s="216"/>
      <c r="D29" s="73" t="s">
        <v>11</v>
      </c>
      <c r="E29" s="73" t="s">
        <v>11</v>
      </c>
      <c r="F29" s="68"/>
      <c r="G29" s="60"/>
      <c r="H29" s="61" t="s">
        <v>188</v>
      </c>
      <c r="I29" s="62">
        <v>474284554.19999999</v>
      </c>
      <c r="J29" s="62">
        <v>481019279.62</v>
      </c>
    </row>
    <row r="30" spans="1:10" ht="15.5" hidden="1" customHeight="1" x14ac:dyDescent="0.35">
      <c r="A30" s="214" t="s">
        <v>142</v>
      </c>
      <c r="B30" s="215"/>
      <c r="C30" s="216"/>
      <c r="D30" s="75" t="s">
        <v>11</v>
      </c>
      <c r="E30" s="75" t="s">
        <v>11</v>
      </c>
      <c r="F30" s="68"/>
      <c r="G30" s="60"/>
      <c r="H30" s="61" t="s">
        <v>189</v>
      </c>
      <c r="I30" s="62">
        <v>11775237.75</v>
      </c>
      <c r="J30" s="63"/>
    </row>
    <row r="31" spans="1:10" hidden="1" x14ac:dyDescent="0.35">
      <c r="A31" s="214" t="s">
        <v>143</v>
      </c>
      <c r="B31" s="215"/>
      <c r="C31" s="216"/>
      <c r="D31" s="75" t="s">
        <v>11</v>
      </c>
      <c r="E31" s="75" t="s">
        <v>11</v>
      </c>
      <c r="F31" s="68"/>
    </row>
    <row r="32" spans="1:10" ht="26.5" hidden="1" customHeight="1" x14ac:dyDescent="0.3">
      <c r="A32" s="220" t="s">
        <v>144</v>
      </c>
      <c r="B32" s="220"/>
      <c r="C32" s="220"/>
      <c r="D32" s="73" t="s">
        <v>11</v>
      </c>
      <c r="E32" s="73" t="s">
        <v>11</v>
      </c>
      <c r="F32" s="68"/>
      <c r="G32" s="87" t="s">
        <v>158</v>
      </c>
      <c r="H32" s="88"/>
      <c r="I32" s="52"/>
      <c r="J32" s="52"/>
    </row>
    <row r="33" spans="1:11" ht="15.5" hidden="1" x14ac:dyDescent="0.35">
      <c r="A33" s="214" t="s">
        <v>145</v>
      </c>
      <c r="B33" s="215"/>
      <c r="C33" s="216"/>
      <c r="D33" s="75" t="s">
        <v>11</v>
      </c>
      <c r="E33" s="75" t="s">
        <v>11</v>
      </c>
      <c r="F33" s="68"/>
      <c r="G33" s="89" t="s">
        <v>208</v>
      </c>
      <c r="H33" s="88"/>
      <c r="I33" s="52"/>
      <c r="J33" s="52"/>
    </row>
    <row r="34" spans="1:11" ht="26" hidden="1" customHeight="1" x14ac:dyDescent="0.35">
      <c r="A34" s="214" t="s">
        <v>146</v>
      </c>
      <c r="B34" s="214"/>
      <c r="C34" s="214"/>
      <c r="D34" s="75" t="s">
        <v>11</v>
      </c>
      <c r="E34" s="75" t="s">
        <v>11</v>
      </c>
      <c r="F34" s="68"/>
      <c r="G34" s="59" t="s">
        <v>161</v>
      </c>
      <c r="H34" s="59" t="s">
        <v>162</v>
      </c>
      <c r="I34" s="59" t="s">
        <v>163</v>
      </c>
      <c r="J34" s="59" t="s">
        <v>164</v>
      </c>
      <c r="K34" s="68"/>
    </row>
    <row r="35" spans="1:11" ht="15.5" hidden="1" customHeight="1" x14ac:dyDescent="0.35">
      <c r="A35" s="214" t="s">
        <v>147</v>
      </c>
      <c r="B35" s="214"/>
      <c r="C35" s="214"/>
      <c r="D35" s="75" t="s">
        <v>11</v>
      </c>
      <c r="E35" s="75" t="s">
        <v>11</v>
      </c>
      <c r="F35" s="68"/>
      <c r="G35" s="60" t="s">
        <v>165</v>
      </c>
      <c r="H35" s="61" t="s">
        <v>166</v>
      </c>
      <c r="I35" s="62">
        <v>34650973.130000003</v>
      </c>
      <c r="J35" s="63"/>
      <c r="K35" s="68"/>
    </row>
    <row r="36" spans="1:11" hidden="1" x14ac:dyDescent="0.35">
      <c r="A36" s="214" t="s">
        <v>148</v>
      </c>
      <c r="B36" s="214"/>
      <c r="C36" s="214"/>
      <c r="D36" s="75" t="s">
        <v>11</v>
      </c>
      <c r="E36" s="75" t="s">
        <v>11</v>
      </c>
      <c r="F36" s="68"/>
      <c r="G36" s="64"/>
      <c r="H36" s="65" t="s">
        <v>167</v>
      </c>
      <c r="I36" s="66">
        <v>70510000</v>
      </c>
      <c r="J36" s="66">
        <v>86760000</v>
      </c>
      <c r="K36" s="68"/>
    </row>
    <row r="37" spans="1:11" hidden="1" x14ac:dyDescent="0.35">
      <c r="A37" s="222" t="s">
        <v>259</v>
      </c>
      <c r="B37" s="214"/>
      <c r="C37" s="214"/>
      <c r="D37" s="75" t="s">
        <v>11</v>
      </c>
      <c r="E37" s="75" t="s">
        <v>11</v>
      </c>
      <c r="F37" s="68"/>
      <c r="G37" s="64"/>
      <c r="H37" s="65" t="s">
        <v>168</v>
      </c>
      <c r="I37" s="66">
        <v>86550000</v>
      </c>
      <c r="J37" s="66">
        <v>70300000</v>
      </c>
      <c r="K37" s="68"/>
    </row>
    <row r="38" spans="1:11" hidden="1" x14ac:dyDescent="0.35">
      <c r="A38" s="214" t="s">
        <v>150</v>
      </c>
      <c r="B38" s="214"/>
      <c r="C38" s="214"/>
      <c r="D38" s="75" t="s">
        <v>11</v>
      </c>
      <c r="E38" s="75" t="s">
        <v>11</v>
      </c>
      <c r="F38" s="68"/>
      <c r="G38" s="64"/>
      <c r="H38" s="65" t="s">
        <v>169</v>
      </c>
      <c r="I38" s="67"/>
      <c r="J38" s="84">
        <v>66700000</v>
      </c>
      <c r="K38" s="68"/>
    </row>
    <row r="39" spans="1:11" x14ac:dyDescent="0.35">
      <c r="A39" s="214" t="s">
        <v>131</v>
      </c>
      <c r="B39" s="215"/>
      <c r="C39" s="216"/>
      <c r="D39" s="75">
        <v>144475</v>
      </c>
      <c r="E39" s="75">
        <v>219970.95</v>
      </c>
      <c r="F39" s="68"/>
      <c r="G39" s="64"/>
      <c r="H39" s="65" t="s">
        <v>171</v>
      </c>
      <c r="I39" s="66">
        <v>219970.95</v>
      </c>
      <c r="J39" s="67"/>
      <c r="K39" s="68"/>
    </row>
    <row r="40" spans="1:11" hidden="1" x14ac:dyDescent="0.35">
      <c r="A40" s="214" t="s">
        <v>132</v>
      </c>
      <c r="B40" s="215"/>
      <c r="C40" s="216"/>
      <c r="D40" s="75" t="s">
        <v>11</v>
      </c>
      <c r="E40" s="75"/>
      <c r="F40" s="68"/>
      <c r="G40" s="64"/>
      <c r="H40" s="65" t="s">
        <v>174</v>
      </c>
      <c r="I40" s="66">
        <v>1400</v>
      </c>
      <c r="J40" s="66">
        <v>883905.25</v>
      </c>
      <c r="K40" s="68"/>
    </row>
    <row r="41" spans="1:11" x14ac:dyDescent="0.35">
      <c r="A41" s="221" t="s">
        <v>263</v>
      </c>
      <c r="B41" s="220"/>
      <c r="C41" s="220"/>
      <c r="D41" s="82">
        <f>SUM(D43:D50)+SUM(D54:D58)</f>
        <v>0</v>
      </c>
      <c r="E41" s="82">
        <f>SUM(E43:E50)+SUM(E54:E58)</f>
        <v>0</v>
      </c>
      <c r="F41" s="68"/>
      <c r="G41" s="64"/>
      <c r="H41" s="65" t="s">
        <v>175</v>
      </c>
      <c r="I41" s="67"/>
      <c r="J41" s="84">
        <v>54211000</v>
      </c>
      <c r="K41" s="68"/>
    </row>
    <row r="42" spans="1:11" hidden="1" x14ac:dyDescent="0.35">
      <c r="A42" s="220" t="s">
        <v>109</v>
      </c>
      <c r="B42" s="220"/>
      <c r="C42" s="220"/>
      <c r="D42" s="85"/>
      <c r="E42" s="82">
        <v>0</v>
      </c>
      <c r="F42" s="68"/>
      <c r="G42" s="64"/>
      <c r="H42" s="65" t="s">
        <v>177</v>
      </c>
      <c r="I42" s="66">
        <v>10679000</v>
      </c>
      <c r="J42" s="66">
        <v>15700000</v>
      </c>
      <c r="K42" s="68"/>
    </row>
    <row r="43" spans="1:11" hidden="1" x14ac:dyDescent="0.35">
      <c r="A43" s="214" t="s">
        <v>151</v>
      </c>
      <c r="B43" s="215"/>
      <c r="C43" s="216"/>
      <c r="D43" s="73" t="s">
        <v>11</v>
      </c>
      <c r="E43" s="75" t="s">
        <v>11</v>
      </c>
      <c r="F43" s="68"/>
      <c r="G43" s="64"/>
      <c r="H43" s="65" t="s">
        <v>178</v>
      </c>
      <c r="I43" s="67"/>
      <c r="J43" s="66">
        <v>168602</v>
      </c>
      <c r="K43" s="68"/>
    </row>
    <row r="44" spans="1:11" hidden="1" x14ac:dyDescent="0.35">
      <c r="A44" s="214" t="s">
        <v>152</v>
      </c>
      <c r="B44" s="215"/>
      <c r="C44" s="216"/>
      <c r="D44" s="75" t="s">
        <v>11</v>
      </c>
      <c r="E44" s="75" t="s">
        <v>11</v>
      </c>
      <c r="F44" s="68"/>
      <c r="G44" s="64"/>
      <c r="H44" s="65" t="s">
        <v>179</v>
      </c>
      <c r="I44" s="67"/>
      <c r="J44" s="66">
        <v>130802</v>
      </c>
      <c r="K44" s="68"/>
    </row>
    <row r="45" spans="1:11" hidden="1" x14ac:dyDescent="0.35">
      <c r="A45" s="217" t="s">
        <v>153</v>
      </c>
      <c r="B45" s="217"/>
      <c r="C45" s="217"/>
      <c r="D45" s="73" t="s">
        <v>11</v>
      </c>
      <c r="E45" s="73" t="s">
        <v>11</v>
      </c>
      <c r="F45" s="68"/>
      <c r="G45" s="64"/>
      <c r="H45" s="65" t="s">
        <v>209</v>
      </c>
      <c r="I45" s="67"/>
      <c r="J45" s="66">
        <v>26400</v>
      </c>
      <c r="K45" s="68"/>
    </row>
    <row r="46" spans="1:11" hidden="1" x14ac:dyDescent="0.35">
      <c r="A46" s="218" t="s">
        <v>154</v>
      </c>
      <c r="B46" s="218"/>
      <c r="C46" s="218"/>
      <c r="D46" s="73" t="s">
        <v>11</v>
      </c>
      <c r="E46" s="73" t="s">
        <v>11</v>
      </c>
      <c r="F46" s="68"/>
      <c r="G46" s="64"/>
      <c r="H46" s="65" t="s">
        <v>180</v>
      </c>
      <c r="I46" s="67"/>
      <c r="J46" s="66">
        <v>61270</v>
      </c>
      <c r="K46" s="68"/>
    </row>
    <row r="47" spans="1:11" hidden="1" x14ac:dyDescent="0.35">
      <c r="A47" s="217" t="s">
        <v>155</v>
      </c>
      <c r="B47" s="217"/>
      <c r="C47" s="217"/>
      <c r="D47" s="73" t="s">
        <v>11</v>
      </c>
      <c r="E47" s="73" t="s">
        <v>11</v>
      </c>
      <c r="F47" s="68"/>
      <c r="G47" s="64"/>
      <c r="H47" s="65" t="s">
        <v>181</v>
      </c>
      <c r="I47" s="67"/>
      <c r="J47" s="66">
        <v>42680</v>
      </c>
      <c r="K47" s="68"/>
    </row>
    <row r="48" spans="1:11" hidden="1" x14ac:dyDescent="0.35">
      <c r="A48" s="217" t="s">
        <v>156</v>
      </c>
      <c r="B48" s="217"/>
      <c r="C48" s="217"/>
      <c r="D48" s="73" t="s">
        <v>11</v>
      </c>
      <c r="E48" s="73" t="s">
        <v>11</v>
      </c>
      <c r="F48" s="68"/>
      <c r="G48" s="64"/>
      <c r="H48" s="65" t="s">
        <v>182</v>
      </c>
      <c r="I48" s="67"/>
      <c r="J48" s="66">
        <v>42680</v>
      </c>
      <c r="K48" s="68"/>
    </row>
    <row r="49" spans="1:11" hidden="1" x14ac:dyDescent="0.35">
      <c r="A49" s="218" t="s">
        <v>157</v>
      </c>
      <c r="B49" s="218"/>
      <c r="C49" s="218"/>
      <c r="D49" s="73" t="s">
        <v>11</v>
      </c>
      <c r="E49" s="73" t="s">
        <v>11</v>
      </c>
      <c r="F49" s="68"/>
      <c r="G49" s="64"/>
      <c r="H49" s="65" t="s">
        <v>183</v>
      </c>
      <c r="I49" s="66">
        <v>25253</v>
      </c>
      <c r="J49" s="66">
        <v>254643</v>
      </c>
      <c r="K49" s="68"/>
    </row>
    <row r="50" spans="1:11" hidden="1" x14ac:dyDescent="0.35">
      <c r="A50" s="219" t="s">
        <v>136</v>
      </c>
      <c r="B50" s="219"/>
      <c r="C50" s="219"/>
      <c r="D50" s="73" t="s">
        <v>11</v>
      </c>
      <c r="E50" s="73" t="s">
        <v>11</v>
      </c>
      <c r="F50" s="68"/>
      <c r="G50" s="64"/>
      <c r="H50" s="65" t="s">
        <v>184</v>
      </c>
      <c r="I50" s="67"/>
      <c r="J50" s="66">
        <v>185365.4</v>
      </c>
    </row>
    <row r="51" spans="1:11" hidden="1" x14ac:dyDescent="0.35">
      <c r="A51" s="69"/>
      <c r="B51" s="69"/>
      <c r="C51" s="69"/>
      <c r="D51" s="68"/>
      <c r="E51" s="68"/>
      <c r="F51" s="68"/>
      <c r="G51" s="64"/>
      <c r="H51" s="65" t="s">
        <v>185</v>
      </c>
      <c r="I51" s="67"/>
      <c r="J51" s="66">
        <v>2779842</v>
      </c>
    </row>
    <row r="52" spans="1:11" ht="23" hidden="1" x14ac:dyDescent="0.2">
      <c r="A52" s="190" t="s">
        <v>87</v>
      </c>
      <c r="B52" s="190"/>
      <c r="C52" s="190"/>
      <c r="D52" s="53" t="s">
        <v>88</v>
      </c>
      <c r="E52" s="53" t="s">
        <v>207</v>
      </c>
      <c r="F52" s="52"/>
      <c r="G52" s="64"/>
      <c r="H52" s="65" t="s">
        <v>210</v>
      </c>
      <c r="I52" s="66">
        <v>161094.47</v>
      </c>
      <c r="J52" s="66">
        <v>151561.47</v>
      </c>
    </row>
    <row r="53" spans="1:11" hidden="1" x14ac:dyDescent="0.2">
      <c r="A53" s="191" t="s">
        <v>3</v>
      </c>
      <c r="B53" s="191"/>
      <c r="C53" s="191"/>
      <c r="D53" s="54" t="s">
        <v>5</v>
      </c>
      <c r="E53" s="54" t="s">
        <v>6</v>
      </c>
      <c r="F53" s="52"/>
      <c r="G53" s="64"/>
      <c r="H53" s="65" t="s">
        <v>211</v>
      </c>
      <c r="I53" s="67"/>
      <c r="J53" s="66">
        <v>14585</v>
      </c>
    </row>
    <row r="54" spans="1:11" hidden="1" x14ac:dyDescent="0.25">
      <c r="A54" s="192" t="s">
        <v>190</v>
      </c>
      <c r="B54" s="192"/>
      <c r="C54" s="192"/>
      <c r="D54" s="56" t="s">
        <v>11</v>
      </c>
      <c r="E54" s="56" t="s">
        <v>11</v>
      </c>
      <c r="F54" s="52"/>
      <c r="G54" s="64"/>
      <c r="H54" s="65" t="s">
        <v>187</v>
      </c>
      <c r="I54" s="66">
        <v>100201132</v>
      </c>
      <c r="J54" s="66">
        <v>296895</v>
      </c>
    </row>
    <row r="55" spans="1:11" hidden="1" x14ac:dyDescent="0.25">
      <c r="A55" s="192" t="s">
        <v>191</v>
      </c>
      <c r="B55" s="192"/>
      <c r="C55" s="192"/>
      <c r="D55" s="56"/>
      <c r="E55" s="56"/>
      <c r="F55" s="52"/>
      <c r="G55" s="60"/>
      <c r="H55" s="61" t="s">
        <v>188</v>
      </c>
      <c r="I55" s="62">
        <v>268347850.41999999</v>
      </c>
      <c r="J55" s="62">
        <v>298710231.12</v>
      </c>
    </row>
    <row r="56" spans="1:11" ht="23" hidden="1" x14ac:dyDescent="0.2">
      <c r="A56" s="193" t="s">
        <v>149</v>
      </c>
      <c r="B56" s="194"/>
      <c r="C56" s="195"/>
      <c r="D56" s="56" t="s">
        <v>11</v>
      </c>
      <c r="E56" s="56" t="s">
        <v>11</v>
      </c>
      <c r="F56" s="52"/>
      <c r="G56" s="60"/>
      <c r="H56" s="61" t="s">
        <v>189</v>
      </c>
      <c r="I56" s="62">
        <v>4288592.43</v>
      </c>
      <c r="J56" s="63"/>
    </row>
    <row r="57" spans="1:11" hidden="1" x14ac:dyDescent="0.2">
      <c r="A57" s="193" t="s">
        <v>192</v>
      </c>
      <c r="B57" s="194"/>
      <c r="C57" s="195"/>
      <c r="D57" s="56" t="s">
        <v>11</v>
      </c>
      <c r="E57" s="56" t="s">
        <v>11</v>
      </c>
      <c r="F57" s="52"/>
    </row>
    <row r="58" spans="1:11" hidden="1" x14ac:dyDescent="0.2">
      <c r="A58" s="196" t="s">
        <v>139</v>
      </c>
      <c r="B58" s="197"/>
      <c r="C58" s="198"/>
      <c r="D58" s="56"/>
      <c r="E58" s="56" t="s">
        <v>11</v>
      </c>
      <c r="F58" s="52"/>
    </row>
    <row r="59" spans="1:11" ht="32" customHeight="1" x14ac:dyDescent="0.2">
      <c r="A59" s="199" t="s">
        <v>193</v>
      </c>
      <c r="B59" s="199"/>
      <c r="C59" s="199"/>
      <c r="D59" s="57">
        <f>D27+D41</f>
        <v>144475</v>
      </c>
      <c r="E59" s="57">
        <f>E27+E41</f>
        <v>219970.95</v>
      </c>
      <c r="F59" s="52"/>
    </row>
    <row r="60" spans="1:11" x14ac:dyDescent="0.2">
      <c r="A60" s="202" t="s">
        <v>194</v>
      </c>
      <c r="B60" s="202"/>
      <c r="C60" s="202"/>
      <c r="D60" s="202"/>
      <c r="E60" s="202"/>
      <c r="F60" s="52"/>
    </row>
    <row r="61" spans="1:11" x14ac:dyDescent="0.2">
      <c r="A61" s="203" t="s">
        <v>264</v>
      </c>
      <c r="B61" s="204"/>
      <c r="C61" s="204"/>
      <c r="D61" s="55">
        <f>SUM(D63:D67)</f>
        <v>154390079</v>
      </c>
      <c r="E61" s="55">
        <f>SUM(E63:E67)</f>
        <v>150755154.43000001</v>
      </c>
      <c r="F61" s="52"/>
    </row>
    <row r="62" spans="1:11" x14ac:dyDescent="0.2">
      <c r="A62" s="206" t="s">
        <v>109</v>
      </c>
      <c r="B62" s="206"/>
      <c r="C62" s="206"/>
      <c r="D62" s="82"/>
      <c r="E62" s="82">
        <v>0</v>
      </c>
      <c r="F62" s="52" t="s">
        <v>96</v>
      </c>
    </row>
    <row r="63" spans="1:11" hidden="1" x14ac:dyDescent="0.2">
      <c r="A63" s="193" t="s">
        <v>195</v>
      </c>
      <c r="B63" s="194"/>
      <c r="C63" s="195"/>
      <c r="D63" s="56" t="s">
        <v>11</v>
      </c>
      <c r="E63" s="56" t="s">
        <v>11</v>
      </c>
      <c r="F63" s="52"/>
    </row>
    <row r="64" spans="1:11" x14ac:dyDescent="0.2">
      <c r="A64" s="193" t="s">
        <v>196</v>
      </c>
      <c r="B64" s="194"/>
      <c r="C64" s="195"/>
      <c r="D64" s="56">
        <v>30000000</v>
      </c>
      <c r="E64" s="56">
        <v>10679000</v>
      </c>
      <c r="F64" s="52"/>
    </row>
    <row r="65" spans="1:6" x14ac:dyDescent="0.2">
      <c r="A65" s="193" t="s">
        <v>197</v>
      </c>
      <c r="B65" s="194"/>
      <c r="C65" s="195"/>
      <c r="D65" s="56">
        <f>16136595+76654307.82</f>
        <v>92790902.819999993</v>
      </c>
      <c r="E65" s="56">
        <v>50554022.43</v>
      </c>
      <c r="F65" s="52"/>
    </row>
    <row r="66" spans="1:6" x14ac:dyDescent="0.2">
      <c r="A66" s="213" t="s">
        <v>260</v>
      </c>
      <c r="B66" s="194"/>
      <c r="C66" s="195"/>
      <c r="D66" s="56">
        <f>108253484-76654307.82</f>
        <v>31599176.180000007</v>
      </c>
      <c r="E66" s="56">
        <f>100201132-E64</f>
        <v>89522132</v>
      </c>
      <c r="F66" s="52"/>
    </row>
    <row r="67" spans="1:6" hidden="1" x14ac:dyDescent="0.2">
      <c r="A67" s="193" t="s">
        <v>132</v>
      </c>
      <c r="B67" s="194"/>
      <c r="C67" s="195"/>
      <c r="D67" s="56"/>
      <c r="E67" s="56"/>
      <c r="F67" s="52"/>
    </row>
    <row r="68" spans="1:6" x14ac:dyDescent="0.2">
      <c r="A68" s="200" t="s">
        <v>263</v>
      </c>
      <c r="B68" s="201"/>
      <c r="C68" s="201"/>
      <c r="D68" s="57">
        <f>SUM(D70:D75)</f>
        <v>-153453130</v>
      </c>
      <c r="E68" s="57">
        <f>SUM(E70:E75)</f>
        <v>-136907895</v>
      </c>
      <c r="F68" s="52"/>
    </row>
    <row r="69" spans="1:6" x14ac:dyDescent="0.2">
      <c r="A69" s="206" t="s">
        <v>109</v>
      </c>
      <c r="B69" s="206"/>
      <c r="C69" s="206"/>
      <c r="D69" s="82"/>
      <c r="E69" s="82"/>
      <c r="F69" s="52"/>
    </row>
    <row r="70" spans="1:6" x14ac:dyDescent="0.2">
      <c r="A70" s="201" t="s">
        <v>198</v>
      </c>
      <c r="B70" s="201"/>
      <c r="C70" s="201"/>
      <c r="D70" s="56">
        <v>-2500000</v>
      </c>
      <c r="E70" s="56">
        <v>-15700000</v>
      </c>
      <c r="F70" s="52"/>
    </row>
    <row r="71" spans="1:6" hidden="1" x14ac:dyDescent="0.2">
      <c r="A71" s="193" t="s">
        <v>199</v>
      </c>
      <c r="B71" s="193"/>
      <c r="C71" s="193"/>
      <c r="D71" s="56" t="s">
        <v>11</v>
      </c>
      <c r="E71" s="56" t="s">
        <v>11</v>
      </c>
      <c r="F71" s="52"/>
    </row>
    <row r="72" spans="1:6" hidden="1" x14ac:dyDescent="0.2">
      <c r="A72" s="193" t="s">
        <v>200</v>
      </c>
      <c r="B72" s="194"/>
      <c r="C72" s="195"/>
      <c r="D72" s="56" t="s">
        <v>11</v>
      </c>
      <c r="E72" s="56" t="s">
        <v>11</v>
      </c>
      <c r="F72" s="52" t="s">
        <v>96</v>
      </c>
    </row>
    <row r="73" spans="1:6" hidden="1" x14ac:dyDescent="0.2">
      <c r="A73" s="193" t="s">
        <v>201</v>
      </c>
      <c r="B73" s="194"/>
      <c r="C73" s="195"/>
      <c r="D73" s="56" t="s">
        <v>11</v>
      </c>
      <c r="E73" s="56" t="s">
        <v>11</v>
      </c>
      <c r="F73" s="52"/>
    </row>
    <row r="74" spans="1:6" x14ac:dyDescent="0.2">
      <c r="A74" s="213" t="s">
        <v>191</v>
      </c>
      <c r="B74" s="194"/>
      <c r="C74" s="195"/>
      <c r="D74" s="56">
        <f>-115353130-35600000</f>
        <v>-150953130</v>
      </c>
      <c r="E74" s="56">
        <f>-296895-120911000</f>
        <v>-121207895</v>
      </c>
      <c r="F74" s="52"/>
    </row>
    <row r="75" spans="1:6" hidden="1" x14ac:dyDescent="0.2">
      <c r="A75" s="201" t="s">
        <v>202</v>
      </c>
      <c r="B75" s="201"/>
      <c r="C75" s="201"/>
      <c r="D75" s="56"/>
      <c r="E75" s="56"/>
      <c r="F75" s="52"/>
    </row>
    <row r="76" spans="1:6" ht="28.5" customHeight="1" x14ac:dyDescent="0.2">
      <c r="A76" s="211" t="s">
        <v>262</v>
      </c>
      <c r="B76" s="212"/>
      <c r="C76" s="212"/>
      <c r="D76" s="57">
        <f>D61+D68</f>
        <v>936949</v>
      </c>
      <c r="E76" s="57">
        <f>E61+E68</f>
        <v>13847259.430000007</v>
      </c>
      <c r="F76" s="52"/>
    </row>
    <row r="77" spans="1:6" x14ac:dyDescent="0.2">
      <c r="A77" s="196" t="s">
        <v>203</v>
      </c>
      <c r="B77" s="196"/>
      <c r="C77" s="196"/>
      <c r="D77" s="57" t="s">
        <v>11</v>
      </c>
      <c r="E77" s="57" t="s">
        <v>11</v>
      </c>
      <c r="F77" s="52"/>
    </row>
    <row r="78" spans="1:6" ht="24.5" customHeight="1" x14ac:dyDescent="0.2">
      <c r="A78" s="196" t="s">
        <v>204</v>
      </c>
      <c r="B78" s="196"/>
      <c r="C78" s="196"/>
      <c r="D78" s="83" t="s">
        <v>11</v>
      </c>
      <c r="E78" s="83" t="s">
        <v>11</v>
      </c>
      <c r="F78" s="52"/>
    </row>
    <row r="79" spans="1:6" ht="14.5" customHeight="1" x14ac:dyDescent="0.2">
      <c r="A79" s="210" t="s">
        <v>261</v>
      </c>
      <c r="B79" s="196"/>
      <c r="C79" s="196"/>
      <c r="D79" s="57">
        <v>-6734725.4199999999</v>
      </c>
      <c r="E79" s="57">
        <f>E81-E80</f>
        <v>-30362380.700000003</v>
      </c>
      <c r="F79" s="52"/>
    </row>
    <row r="80" spans="1:6" ht="25.5" customHeight="1" x14ac:dyDescent="0.2">
      <c r="A80" s="196" t="s">
        <v>205</v>
      </c>
      <c r="B80" s="196"/>
      <c r="C80" s="196"/>
      <c r="D80" s="57">
        <v>18509963.170000002</v>
      </c>
      <c r="E80" s="57">
        <v>34650973.130000003</v>
      </c>
      <c r="F80" s="52"/>
    </row>
    <row r="81" spans="1:6" ht="25.5" customHeight="1" x14ac:dyDescent="0.2">
      <c r="A81" s="207" t="s">
        <v>206</v>
      </c>
      <c r="B81" s="208"/>
      <c r="C81" s="209"/>
      <c r="D81" s="57">
        <v>11775237.75</v>
      </c>
      <c r="E81" s="57">
        <v>4288592.43</v>
      </c>
      <c r="F81" s="52"/>
    </row>
    <row r="82" spans="1:6" x14ac:dyDescent="0.2">
      <c r="A82" s="52"/>
      <c r="B82" s="52"/>
      <c r="C82" s="52"/>
      <c r="D82" s="52"/>
      <c r="E82" s="52"/>
      <c r="F82" s="52"/>
    </row>
    <row r="83" spans="1:6" x14ac:dyDescent="0.25">
      <c r="A83" s="78" t="s">
        <v>80</v>
      </c>
      <c r="B83" s="52"/>
      <c r="C83" s="205" t="s">
        <v>81</v>
      </c>
      <c r="D83" s="205"/>
      <c r="E83" s="52"/>
      <c r="F83" s="79"/>
    </row>
    <row r="84" spans="1:6" x14ac:dyDescent="0.2">
      <c r="A84" s="52"/>
      <c r="B84" s="52"/>
      <c r="C84" s="189" t="s">
        <v>82</v>
      </c>
      <c r="D84" s="189"/>
      <c r="E84" s="52"/>
      <c r="F84" s="80" t="s">
        <v>83</v>
      </c>
    </row>
    <row r="85" spans="1:6" x14ac:dyDescent="0.25">
      <c r="A85" s="81" t="s">
        <v>84</v>
      </c>
      <c r="B85" s="52"/>
      <c r="C85" s="205"/>
      <c r="D85" s="205"/>
      <c r="E85" s="52"/>
      <c r="F85" s="79"/>
    </row>
    <row r="86" spans="1:6" x14ac:dyDescent="0.2">
      <c r="A86" s="52"/>
      <c r="B86" s="52"/>
      <c r="C86" s="189" t="s">
        <v>82</v>
      </c>
      <c r="D86" s="189"/>
      <c r="E86" s="52"/>
      <c r="F86" s="80" t="s">
        <v>83</v>
      </c>
    </row>
    <row r="87" spans="1:6" x14ac:dyDescent="0.2">
      <c r="A87" s="52" t="s">
        <v>85</v>
      </c>
      <c r="B87" s="52"/>
      <c r="C87" s="52"/>
      <c r="D87" s="52"/>
      <c r="E87" s="52"/>
      <c r="F87" s="52"/>
    </row>
    <row r="88" spans="1:6" x14ac:dyDescent="0.2">
      <c r="A88" s="52" t="s">
        <v>86</v>
      </c>
      <c r="B88" s="52"/>
      <c r="C88" s="52"/>
      <c r="D88" s="52"/>
      <c r="E88" s="52"/>
      <c r="F88" s="52"/>
    </row>
    <row r="89" spans="1:6" x14ac:dyDescent="0.2">
      <c r="A89" s="52"/>
      <c r="B89" s="52"/>
      <c r="C89" s="52"/>
      <c r="D89" s="52"/>
      <c r="E89" s="52"/>
      <c r="F89" s="52"/>
    </row>
    <row r="90" spans="1:6" x14ac:dyDescent="0.2">
      <c r="A90" s="52"/>
      <c r="B90" s="52"/>
      <c r="C90" s="52"/>
      <c r="D90" s="52"/>
      <c r="E90" s="52"/>
      <c r="F90" s="52"/>
    </row>
    <row r="91" spans="1:6" x14ac:dyDescent="0.2">
      <c r="A91" s="52"/>
      <c r="B91" s="52"/>
      <c r="C91" s="52"/>
      <c r="D91" s="52"/>
      <c r="E91" s="52"/>
      <c r="F91" s="52"/>
    </row>
    <row r="92" spans="1:6" x14ac:dyDescent="0.2">
      <c r="A92" s="52"/>
      <c r="B92" s="52"/>
      <c r="C92" s="52"/>
      <c r="D92" s="52"/>
      <c r="E92" s="52"/>
      <c r="F92" s="52"/>
    </row>
    <row r="93" spans="1:6" x14ac:dyDescent="0.2">
      <c r="A93" s="52"/>
      <c r="B93" s="52"/>
      <c r="C93" s="52"/>
      <c r="D93" s="52"/>
      <c r="E93" s="52"/>
      <c r="F93" s="52"/>
    </row>
    <row r="94" spans="1:6" x14ac:dyDescent="0.2">
      <c r="A94" s="52"/>
      <c r="B94" s="52"/>
      <c r="C94" s="52"/>
      <c r="D94" s="52"/>
      <c r="E94" s="52"/>
      <c r="F94" s="52"/>
    </row>
    <row r="95" spans="1:6" x14ac:dyDescent="0.2">
      <c r="A95" s="52"/>
      <c r="B95" s="52"/>
      <c r="C95" s="52"/>
      <c r="D95" s="52"/>
      <c r="E95" s="52"/>
      <c r="F95" s="52"/>
    </row>
    <row r="96" spans="1:6" x14ac:dyDescent="0.2">
      <c r="A96" s="52"/>
      <c r="B96" s="52"/>
      <c r="C96" s="52"/>
      <c r="D96" s="52"/>
      <c r="E96" s="52"/>
      <c r="F96" s="52"/>
    </row>
  </sheetData>
  <mergeCells count="84">
    <mergeCell ref="A11:C11"/>
    <mergeCell ref="A5:C5"/>
    <mergeCell ref="G2:I2"/>
    <mergeCell ref="A6:C6"/>
    <mergeCell ref="A7:E7"/>
    <mergeCell ref="A8:C8"/>
    <mergeCell ref="A9:C9"/>
    <mergeCell ref="A10:C10"/>
    <mergeCell ref="A3:E3"/>
    <mergeCell ref="A2:F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E26"/>
    <mergeCell ref="A27:C27"/>
    <mergeCell ref="A28:C28"/>
    <mergeCell ref="A34:C34"/>
    <mergeCell ref="A29:C29"/>
    <mergeCell ref="A30:C30"/>
    <mergeCell ref="A31:C31"/>
    <mergeCell ref="A62:C62"/>
    <mergeCell ref="A32:C32"/>
    <mergeCell ref="A33:C33"/>
    <mergeCell ref="A36:C36"/>
    <mergeCell ref="A37:C37"/>
    <mergeCell ref="A38:C38"/>
    <mergeCell ref="A35:C35"/>
    <mergeCell ref="A63:C63"/>
    <mergeCell ref="A66:C66"/>
    <mergeCell ref="A39:C39"/>
    <mergeCell ref="A40:C40"/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41:C41"/>
    <mergeCell ref="C85:D85"/>
    <mergeCell ref="C86:D86"/>
    <mergeCell ref="A69:C69"/>
    <mergeCell ref="A70:C70"/>
    <mergeCell ref="A71:C71"/>
    <mergeCell ref="A72:C72"/>
    <mergeCell ref="A73:C73"/>
    <mergeCell ref="A75:C75"/>
    <mergeCell ref="A80:C80"/>
    <mergeCell ref="A81:C81"/>
    <mergeCell ref="A78:C78"/>
    <mergeCell ref="A79:C79"/>
    <mergeCell ref="A76:C76"/>
    <mergeCell ref="A77:C77"/>
    <mergeCell ref="A74:C74"/>
    <mergeCell ref="C83:D83"/>
    <mergeCell ref="A1:E1"/>
    <mergeCell ref="C84:D84"/>
    <mergeCell ref="A52:C52"/>
    <mergeCell ref="A53:C53"/>
    <mergeCell ref="A54:C54"/>
    <mergeCell ref="A55:C55"/>
    <mergeCell ref="A56:C56"/>
    <mergeCell ref="A57:C57"/>
    <mergeCell ref="A58:C58"/>
    <mergeCell ref="A59:C59"/>
    <mergeCell ref="A64:C64"/>
    <mergeCell ref="A65:C65"/>
    <mergeCell ref="A67:C67"/>
    <mergeCell ref="A68:C68"/>
    <mergeCell ref="A60:E60"/>
    <mergeCell ref="A61:C61"/>
  </mergeCells>
  <pageMargins left="0.86614173228346458" right="0.27559055118110237" top="0.82677165354330717" bottom="0.47244094488188981" header="0.15748031496062992" footer="0.31496062992125984"/>
  <pageSetup paperSize="9" scale="92" fitToWidth="0" orientation="portrait" verticalDpi="4294967295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zoomScaleNormal="100" workbookViewId="0">
      <selection activeCell="B5" sqref="B5"/>
    </sheetView>
  </sheetViews>
  <sheetFormatPr defaultRowHeight="14.5" x14ac:dyDescent="0.35"/>
  <cols>
    <col min="1" max="1" width="33.54296875" style="76" customWidth="1"/>
    <col min="2" max="2" width="16.1796875" style="76" customWidth="1"/>
    <col min="3" max="3" width="0" style="76" hidden="1" customWidth="1"/>
    <col min="4" max="4" width="12.453125" style="76" hidden="1" customWidth="1"/>
    <col min="5" max="5" width="10.453125" style="76" hidden="1" customWidth="1"/>
    <col min="6" max="6" width="15.453125" style="76" customWidth="1"/>
    <col min="7" max="7" width="10.453125" style="76" customWidth="1"/>
    <col min="8" max="8" width="1.90625" style="76" hidden="1" customWidth="1"/>
    <col min="9" max="9" width="12.36328125" style="76" customWidth="1"/>
    <col min="10" max="16384" width="8.7265625" style="76"/>
  </cols>
  <sheetData>
    <row r="1" spans="1:13" ht="40" customHeight="1" x14ac:dyDescent="0.35">
      <c r="A1" s="235" t="s">
        <v>267</v>
      </c>
      <c r="B1" s="235"/>
      <c r="C1" s="235"/>
      <c r="D1" s="235"/>
      <c r="E1" s="235"/>
      <c r="F1" s="235"/>
      <c r="G1" s="235"/>
      <c r="H1" s="235"/>
      <c r="I1" s="235"/>
      <c r="J1" s="96"/>
      <c r="K1" s="96"/>
      <c r="L1" s="96"/>
      <c r="M1" s="96"/>
    </row>
    <row r="2" spans="1:13" x14ac:dyDescent="0.35">
      <c r="A2" s="241" t="s">
        <v>275</v>
      </c>
      <c r="B2" s="242"/>
      <c r="C2" s="242"/>
      <c r="D2" s="242"/>
      <c r="E2" s="242"/>
      <c r="F2" s="242"/>
      <c r="G2" s="242"/>
      <c r="H2" s="242"/>
      <c r="I2" s="242"/>
      <c r="J2" s="96"/>
      <c r="K2" s="96"/>
      <c r="L2" s="96"/>
      <c r="M2" s="96"/>
    </row>
    <row r="3" spans="1:13" x14ac:dyDescent="0.25">
      <c r="A3" s="176" t="s">
        <v>250</v>
      </c>
      <c r="B3" s="176"/>
      <c r="C3" s="176"/>
      <c r="D3" s="176"/>
      <c r="E3" s="176"/>
      <c r="F3" s="176"/>
      <c r="G3" s="176"/>
      <c r="H3" s="176"/>
      <c r="I3" s="176"/>
      <c r="J3" s="121"/>
      <c r="K3" s="121"/>
      <c r="L3" s="121"/>
      <c r="M3" s="96"/>
    </row>
    <row r="4" spans="1:13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  <c r="M4" s="96"/>
    </row>
    <row r="6" spans="1:13" x14ac:dyDescent="0.35">
      <c r="A6" s="96"/>
      <c r="B6" s="96"/>
      <c r="C6" s="96"/>
      <c r="D6" s="96"/>
      <c r="E6" s="96"/>
      <c r="F6" s="96"/>
      <c r="G6" s="96"/>
      <c r="H6" s="240" t="s">
        <v>1</v>
      </c>
      <c r="I6" s="240"/>
      <c r="J6" s="96"/>
      <c r="K6" s="96"/>
      <c r="L6" s="96"/>
      <c r="M6" s="96"/>
    </row>
    <row r="7" spans="1:13" ht="14.5" customHeight="1" x14ac:dyDescent="0.35">
      <c r="A7" s="243" t="s">
        <v>212</v>
      </c>
      <c r="B7" s="244" t="s">
        <v>213</v>
      </c>
      <c r="C7" s="244"/>
      <c r="D7" s="244"/>
      <c r="E7" s="244"/>
      <c r="F7" s="244"/>
      <c r="G7" s="244"/>
      <c r="H7" s="244" t="s">
        <v>214</v>
      </c>
      <c r="I7" s="244" t="s">
        <v>215</v>
      </c>
      <c r="J7" s="96"/>
      <c r="K7" s="96"/>
      <c r="L7" s="96"/>
      <c r="M7" s="96"/>
    </row>
    <row r="8" spans="1:13" ht="36.5" customHeight="1" x14ac:dyDescent="0.35">
      <c r="A8" s="243"/>
      <c r="B8" s="146" t="s">
        <v>70</v>
      </c>
      <c r="C8" s="146" t="s">
        <v>71</v>
      </c>
      <c r="D8" s="146" t="s">
        <v>216</v>
      </c>
      <c r="E8" s="146" t="s">
        <v>73</v>
      </c>
      <c r="F8" s="146" t="s">
        <v>217</v>
      </c>
      <c r="G8" s="146" t="s">
        <v>75</v>
      </c>
      <c r="H8" s="244"/>
      <c r="I8" s="244"/>
      <c r="J8" s="96"/>
      <c r="K8" s="96"/>
      <c r="L8" s="96"/>
      <c r="M8" s="96"/>
    </row>
    <row r="9" spans="1:13" x14ac:dyDescent="0.35">
      <c r="A9" s="97" t="s">
        <v>3</v>
      </c>
      <c r="B9" s="97" t="s">
        <v>5</v>
      </c>
      <c r="C9" s="97" t="s">
        <v>6</v>
      </c>
      <c r="D9" s="98" t="s">
        <v>218</v>
      </c>
      <c r="E9" s="98" t="s">
        <v>219</v>
      </c>
      <c r="F9" s="98" t="s">
        <v>220</v>
      </c>
      <c r="G9" s="98" t="s">
        <v>221</v>
      </c>
      <c r="H9" s="98" t="s">
        <v>222</v>
      </c>
      <c r="I9" s="98" t="s">
        <v>223</v>
      </c>
      <c r="J9" s="96"/>
      <c r="K9" s="96"/>
      <c r="L9" s="96"/>
      <c r="M9" s="96"/>
    </row>
    <row r="10" spans="1:13" x14ac:dyDescent="0.35">
      <c r="A10" s="129" t="s">
        <v>251</v>
      </c>
      <c r="B10" s="130">
        <v>77939800</v>
      </c>
      <c r="C10" s="131" t="s">
        <v>11</v>
      </c>
      <c r="D10" s="131" t="s">
        <v>11</v>
      </c>
      <c r="E10" s="132" t="s">
        <v>11</v>
      </c>
      <c r="F10" s="130">
        <v>107981348.55</v>
      </c>
      <c r="G10" s="132" t="s">
        <v>11</v>
      </c>
      <c r="H10" s="132" t="s">
        <v>11</v>
      </c>
      <c r="I10" s="101">
        <f>SUM(B10:H10)</f>
        <v>185921148.55000001</v>
      </c>
      <c r="J10" s="96"/>
      <c r="K10" s="96"/>
      <c r="L10" s="96"/>
      <c r="M10" s="96"/>
    </row>
    <row r="11" spans="1:13" hidden="1" x14ac:dyDescent="0.35">
      <c r="A11" s="133" t="s">
        <v>224</v>
      </c>
      <c r="B11" s="99" t="s">
        <v>11</v>
      </c>
      <c r="C11" s="99" t="s">
        <v>11</v>
      </c>
      <c r="D11" s="99" t="s">
        <v>11</v>
      </c>
      <c r="E11" s="100" t="s">
        <v>11</v>
      </c>
      <c r="F11" s="100" t="s">
        <v>11</v>
      </c>
      <c r="G11" s="100" t="s">
        <v>11</v>
      </c>
      <c r="H11" s="100" t="s">
        <v>11</v>
      </c>
      <c r="I11" s="102" t="s">
        <v>11</v>
      </c>
      <c r="J11" s="96"/>
      <c r="K11" s="96"/>
      <c r="L11" s="96"/>
      <c r="M11" s="96"/>
    </row>
    <row r="12" spans="1:13" ht="23" hidden="1" x14ac:dyDescent="0.35">
      <c r="A12" s="133" t="s">
        <v>225</v>
      </c>
      <c r="B12" s="101">
        <f>B10</f>
        <v>77939800</v>
      </c>
      <c r="C12" s="134" t="s">
        <v>11</v>
      </c>
      <c r="D12" s="134" t="s">
        <v>11</v>
      </c>
      <c r="E12" s="102" t="s">
        <v>11</v>
      </c>
      <c r="F12" s="101">
        <f>F10</f>
        <v>107981348.55</v>
      </c>
      <c r="G12" s="102" t="s">
        <v>11</v>
      </c>
      <c r="H12" s="102" t="s">
        <v>11</v>
      </c>
      <c r="I12" s="101">
        <f t="shared" ref="I12:I14" si="0">SUM(B12:H12)</f>
        <v>185921148.55000001</v>
      </c>
      <c r="J12" s="96"/>
      <c r="K12" s="96"/>
      <c r="L12" s="96"/>
      <c r="M12" s="96"/>
    </row>
    <row r="13" spans="1:13" hidden="1" x14ac:dyDescent="0.35">
      <c r="A13" s="129" t="s">
        <v>252</v>
      </c>
      <c r="B13" s="134" t="s">
        <v>11</v>
      </c>
      <c r="C13" s="134" t="s">
        <v>11</v>
      </c>
      <c r="D13" s="134" t="s">
        <v>11</v>
      </c>
      <c r="E13" s="102" t="s">
        <v>11</v>
      </c>
      <c r="F13" s="101">
        <f>F14</f>
        <v>19212257.73</v>
      </c>
      <c r="G13" s="102" t="s">
        <v>11</v>
      </c>
      <c r="H13" s="102" t="s">
        <v>11</v>
      </c>
      <c r="I13" s="101">
        <f t="shared" si="0"/>
        <v>19212257.73</v>
      </c>
      <c r="J13" s="96"/>
      <c r="K13" s="96"/>
      <c r="L13" s="96"/>
      <c r="M13" s="96"/>
    </row>
    <row r="14" spans="1:13" x14ac:dyDescent="0.35">
      <c r="A14" s="133" t="s">
        <v>226</v>
      </c>
      <c r="B14" s="99" t="s">
        <v>11</v>
      </c>
      <c r="C14" s="99" t="s">
        <v>11</v>
      </c>
      <c r="D14" s="99" t="s">
        <v>11</v>
      </c>
      <c r="E14" s="100" t="s">
        <v>11</v>
      </c>
      <c r="F14" s="103">
        <f>Ф2!F44</f>
        <v>19212257.73</v>
      </c>
      <c r="G14" s="100" t="s">
        <v>11</v>
      </c>
      <c r="H14" s="100" t="s">
        <v>11</v>
      </c>
      <c r="I14" s="101">
        <f t="shared" si="0"/>
        <v>19212257.73</v>
      </c>
      <c r="J14" s="96"/>
      <c r="K14" s="96"/>
      <c r="L14" s="96"/>
      <c r="M14" s="96"/>
    </row>
    <row r="15" spans="1:13" hidden="1" x14ac:dyDescent="0.35">
      <c r="A15" s="142" t="s">
        <v>253</v>
      </c>
      <c r="B15" s="134" t="s">
        <v>11</v>
      </c>
      <c r="C15" s="134" t="s">
        <v>11</v>
      </c>
      <c r="D15" s="134" t="s">
        <v>11</v>
      </c>
      <c r="E15" s="102" t="s">
        <v>11</v>
      </c>
      <c r="F15" s="102" t="s">
        <v>11</v>
      </c>
      <c r="G15" s="102" t="s">
        <v>11</v>
      </c>
      <c r="H15" s="102" t="s">
        <v>11</v>
      </c>
      <c r="I15" s="102" t="s">
        <v>11</v>
      </c>
      <c r="J15" s="96" t="s">
        <v>96</v>
      </c>
      <c r="K15" s="96"/>
      <c r="L15" s="96"/>
      <c r="M15" s="96"/>
    </row>
    <row r="16" spans="1:13" ht="14.5" hidden="1" customHeight="1" x14ac:dyDescent="0.35">
      <c r="A16" s="142" t="s">
        <v>109</v>
      </c>
      <c r="B16" s="99" t="s">
        <v>11</v>
      </c>
      <c r="C16" s="99" t="s">
        <v>11</v>
      </c>
      <c r="D16" s="99" t="s">
        <v>11</v>
      </c>
      <c r="E16" s="99" t="s">
        <v>11</v>
      </c>
      <c r="F16" s="100" t="s">
        <v>11</v>
      </c>
      <c r="G16" s="99" t="s">
        <v>11</v>
      </c>
      <c r="H16" s="99" t="s">
        <v>11</v>
      </c>
      <c r="I16" s="102" t="s">
        <v>11</v>
      </c>
      <c r="J16" s="96"/>
      <c r="K16" s="96"/>
      <c r="L16" s="96"/>
      <c r="M16" s="96"/>
    </row>
    <row r="17" spans="1:14" ht="57.5" hidden="1" x14ac:dyDescent="0.35">
      <c r="A17" s="142" t="s">
        <v>227</v>
      </c>
      <c r="B17" s="99" t="s">
        <v>11</v>
      </c>
      <c r="C17" s="99" t="s">
        <v>11</v>
      </c>
      <c r="D17" s="99" t="s">
        <v>11</v>
      </c>
      <c r="E17" s="100" t="s">
        <v>11</v>
      </c>
      <c r="F17" s="100" t="s">
        <v>11</v>
      </c>
      <c r="G17" s="100" t="s">
        <v>11</v>
      </c>
      <c r="H17" s="100" t="s">
        <v>11</v>
      </c>
      <c r="I17" s="102" t="s">
        <v>11</v>
      </c>
      <c r="J17" s="96"/>
      <c r="K17" s="96"/>
      <c r="L17" s="96"/>
      <c r="M17" s="96"/>
    </row>
    <row r="18" spans="1:14" ht="57.5" hidden="1" x14ac:dyDescent="0.35">
      <c r="A18" s="142" t="s">
        <v>228</v>
      </c>
      <c r="B18" s="99" t="s">
        <v>11</v>
      </c>
      <c r="C18" s="99" t="s">
        <v>11</v>
      </c>
      <c r="D18" s="99" t="s">
        <v>11</v>
      </c>
      <c r="E18" s="99" t="s">
        <v>11</v>
      </c>
      <c r="F18" s="100" t="s">
        <v>11</v>
      </c>
      <c r="G18" s="99" t="s">
        <v>11</v>
      </c>
      <c r="H18" s="99" t="s">
        <v>11</v>
      </c>
      <c r="I18" s="102" t="s">
        <v>11</v>
      </c>
      <c r="J18" s="96"/>
      <c r="K18" s="96"/>
      <c r="L18" s="96"/>
      <c r="M18" s="96"/>
    </row>
    <row r="19" spans="1:14" ht="34.5" hidden="1" x14ac:dyDescent="0.2">
      <c r="A19" s="143" t="s">
        <v>229</v>
      </c>
      <c r="B19" s="136" t="s">
        <v>11</v>
      </c>
      <c r="C19" s="136" t="s">
        <v>11</v>
      </c>
      <c r="D19" s="136" t="s">
        <v>11</v>
      </c>
      <c r="E19" s="95" t="s">
        <v>11</v>
      </c>
      <c r="F19" s="95" t="s">
        <v>11</v>
      </c>
      <c r="G19" s="95" t="s">
        <v>11</v>
      </c>
      <c r="H19" s="95" t="s">
        <v>11</v>
      </c>
      <c r="I19" s="137" t="s">
        <v>11</v>
      </c>
      <c r="J19" s="90"/>
      <c r="K19" s="90"/>
      <c r="L19" s="90"/>
      <c r="M19" s="90"/>
      <c r="N19" s="90"/>
    </row>
    <row r="20" spans="1:14" ht="57.5" hidden="1" x14ac:dyDescent="0.2">
      <c r="A20" s="143" t="s">
        <v>111</v>
      </c>
      <c r="B20" s="92" t="s">
        <v>11</v>
      </c>
      <c r="C20" s="92" t="s">
        <v>11</v>
      </c>
      <c r="D20" s="92" t="s">
        <v>11</v>
      </c>
      <c r="E20" s="93" t="s">
        <v>11</v>
      </c>
      <c r="F20" s="93" t="s">
        <v>11</v>
      </c>
      <c r="G20" s="93" t="s">
        <v>11</v>
      </c>
      <c r="H20" s="93" t="s">
        <v>11</v>
      </c>
      <c r="I20" s="94" t="s">
        <v>11</v>
      </c>
      <c r="J20" s="90"/>
      <c r="K20" s="90"/>
      <c r="L20" s="90"/>
      <c r="M20" s="90"/>
      <c r="N20" s="90"/>
    </row>
    <row r="21" spans="1:14" ht="23" hidden="1" x14ac:dyDescent="0.2">
      <c r="A21" s="143" t="s">
        <v>121</v>
      </c>
      <c r="B21" s="92" t="s">
        <v>11</v>
      </c>
      <c r="C21" s="92" t="s">
        <v>11</v>
      </c>
      <c r="D21" s="92" t="s">
        <v>11</v>
      </c>
      <c r="E21" s="93" t="s">
        <v>11</v>
      </c>
      <c r="F21" s="93" t="s">
        <v>11</v>
      </c>
      <c r="G21" s="93" t="s">
        <v>11</v>
      </c>
      <c r="H21" s="93" t="s">
        <v>11</v>
      </c>
      <c r="I21" s="94" t="s">
        <v>11</v>
      </c>
      <c r="J21" s="90"/>
      <c r="K21" s="90"/>
      <c r="L21" s="90"/>
      <c r="M21" s="90"/>
      <c r="N21" s="90"/>
    </row>
    <row r="22" spans="1:14" ht="34.5" hidden="1" x14ac:dyDescent="0.2">
      <c r="A22" s="143" t="s">
        <v>230</v>
      </c>
      <c r="B22" s="92" t="s">
        <v>11</v>
      </c>
      <c r="C22" s="92" t="s">
        <v>11</v>
      </c>
      <c r="D22" s="92" t="s">
        <v>11</v>
      </c>
      <c r="E22" s="92" t="s">
        <v>11</v>
      </c>
      <c r="F22" s="93" t="s">
        <v>11</v>
      </c>
      <c r="G22" s="92" t="s">
        <v>11</v>
      </c>
      <c r="H22" s="92" t="s">
        <v>11</v>
      </c>
      <c r="I22" s="94" t="s">
        <v>11</v>
      </c>
      <c r="J22" s="90"/>
      <c r="K22" s="90"/>
      <c r="L22" s="90"/>
      <c r="M22" s="90"/>
      <c r="N22" s="90"/>
    </row>
    <row r="23" spans="1:14" ht="23" hidden="1" x14ac:dyDescent="0.2">
      <c r="A23" s="143" t="s">
        <v>231</v>
      </c>
      <c r="B23" s="92" t="s">
        <v>11</v>
      </c>
      <c r="C23" s="92" t="s">
        <v>11</v>
      </c>
      <c r="D23" s="92" t="s">
        <v>11</v>
      </c>
      <c r="E23" s="92" t="s">
        <v>11</v>
      </c>
      <c r="F23" s="93" t="s">
        <v>11</v>
      </c>
      <c r="G23" s="93" t="s">
        <v>11</v>
      </c>
      <c r="H23" s="93" t="s">
        <v>11</v>
      </c>
      <c r="I23" s="94" t="s">
        <v>11</v>
      </c>
      <c r="J23" s="90"/>
      <c r="K23" s="90"/>
      <c r="L23" s="90"/>
      <c r="M23" s="90"/>
      <c r="N23" s="90"/>
    </row>
    <row r="24" spans="1:14" ht="23" hidden="1" x14ac:dyDescent="0.2">
      <c r="A24" s="143" t="s">
        <v>115</v>
      </c>
      <c r="B24" s="136" t="s">
        <v>11</v>
      </c>
      <c r="C24" s="136" t="s">
        <v>11</v>
      </c>
      <c r="D24" s="136" t="s">
        <v>11</v>
      </c>
      <c r="E24" s="95" t="s">
        <v>11</v>
      </c>
      <c r="F24" s="95" t="s">
        <v>11</v>
      </c>
      <c r="G24" s="95" t="s">
        <v>11</v>
      </c>
      <c r="H24" s="95" t="s">
        <v>11</v>
      </c>
      <c r="I24" s="137" t="s">
        <v>11</v>
      </c>
      <c r="J24" s="90"/>
      <c r="K24" s="90"/>
      <c r="L24" s="90"/>
      <c r="M24" s="90"/>
      <c r="N24" s="90"/>
    </row>
    <row r="25" spans="1:14" ht="34.5" hidden="1" x14ac:dyDescent="0.2">
      <c r="A25" s="143" t="s">
        <v>232</v>
      </c>
      <c r="B25" s="136" t="s">
        <v>11</v>
      </c>
      <c r="C25" s="136" t="s">
        <v>11</v>
      </c>
      <c r="D25" s="136" t="s">
        <v>11</v>
      </c>
      <c r="E25" s="136" t="s">
        <v>11</v>
      </c>
      <c r="F25" s="136" t="s">
        <v>11</v>
      </c>
      <c r="G25" s="136" t="s">
        <v>11</v>
      </c>
      <c r="H25" s="136" t="s">
        <v>11</v>
      </c>
      <c r="I25" s="94" t="s">
        <v>11</v>
      </c>
      <c r="J25" s="90"/>
      <c r="K25" s="90"/>
      <c r="L25" s="90"/>
      <c r="M25" s="90"/>
      <c r="N25" s="90"/>
    </row>
    <row r="26" spans="1:14" hidden="1" x14ac:dyDescent="0.2">
      <c r="A26" s="143" t="s">
        <v>254</v>
      </c>
      <c r="B26" s="138" t="s">
        <v>11</v>
      </c>
      <c r="C26" s="138" t="s">
        <v>11</v>
      </c>
      <c r="D26" s="138" t="s">
        <v>11</v>
      </c>
      <c r="E26" s="94" t="s">
        <v>11</v>
      </c>
      <c r="F26" s="94" t="s">
        <v>11</v>
      </c>
      <c r="G26" s="94" t="s">
        <v>11</v>
      </c>
      <c r="H26" s="94" t="s">
        <v>11</v>
      </c>
      <c r="I26" s="94" t="s">
        <v>11</v>
      </c>
      <c r="J26" s="90"/>
      <c r="K26" s="90"/>
      <c r="L26" s="90"/>
      <c r="M26" s="90"/>
      <c r="N26" s="90"/>
    </row>
    <row r="27" spans="1:14" hidden="1" x14ac:dyDescent="0.2">
      <c r="A27" s="135" t="s">
        <v>109</v>
      </c>
      <c r="B27" s="92" t="s">
        <v>11</v>
      </c>
      <c r="C27" s="92" t="s">
        <v>11</v>
      </c>
      <c r="D27" s="92" t="s">
        <v>11</v>
      </c>
      <c r="E27" s="93" t="s">
        <v>11</v>
      </c>
      <c r="F27" s="93" t="s">
        <v>11</v>
      </c>
      <c r="G27" s="93" t="s">
        <v>11</v>
      </c>
      <c r="H27" s="93" t="s">
        <v>11</v>
      </c>
      <c r="I27" s="94" t="s">
        <v>11</v>
      </c>
      <c r="J27" s="90"/>
      <c r="K27" s="90"/>
      <c r="L27" s="90"/>
      <c r="M27" s="90"/>
      <c r="N27" s="90"/>
    </row>
    <row r="28" spans="1:14" ht="23" hidden="1" x14ac:dyDescent="0.2">
      <c r="A28" s="135" t="s">
        <v>233</v>
      </c>
      <c r="B28" s="92" t="s">
        <v>11</v>
      </c>
      <c r="C28" s="92" t="s">
        <v>11</v>
      </c>
      <c r="D28" s="92" t="s">
        <v>11</v>
      </c>
      <c r="E28" s="93" t="s">
        <v>11</v>
      </c>
      <c r="F28" s="93" t="s">
        <v>11</v>
      </c>
      <c r="G28" s="93" t="s">
        <v>11</v>
      </c>
      <c r="H28" s="93" t="s">
        <v>11</v>
      </c>
      <c r="I28" s="94" t="s">
        <v>11</v>
      </c>
      <c r="J28" s="90"/>
      <c r="K28" s="90"/>
      <c r="L28" s="90"/>
      <c r="M28" s="90"/>
      <c r="N28" s="90"/>
    </row>
    <row r="29" spans="1:14" hidden="1" x14ac:dyDescent="0.2">
      <c r="A29" s="135" t="s">
        <v>109</v>
      </c>
      <c r="B29" s="92" t="s">
        <v>11</v>
      </c>
      <c r="C29" s="92" t="s">
        <v>11</v>
      </c>
      <c r="D29" s="92" t="s">
        <v>11</v>
      </c>
      <c r="E29" s="93" t="s">
        <v>11</v>
      </c>
      <c r="F29" s="93" t="s">
        <v>11</v>
      </c>
      <c r="G29" s="93" t="s">
        <v>11</v>
      </c>
      <c r="H29" s="93" t="s">
        <v>11</v>
      </c>
      <c r="I29" s="94" t="s">
        <v>11</v>
      </c>
      <c r="J29" s="90"/>
      <c r="K29" s="90"/>
      <c r="L29" s="90"/>
      <c r="M29" s="90"/>
      <c r="N29" s="90"/>
    </row>
    <row r="30" spans="1:14" hidden="1" x14ac:dyDescent="0.2">
      <c r="A30" s="135" t="s">
        <v>234</v>
      </c>
      <c r="B30" s="92" t="s">
        <v>11</v>
      </c>
      <c r="C30" s="92" t="s">
        <v>11</v>
      </c>
      <c r="D30" s="92" t="s">
        <v>11</v>
      </c>
      <c r="E30" s="93" t="s">
        <v>11</v>
      </c>
      <c r="F30" s="93" t="s">
        <v>11</v>
      </c>
      <c r="G30" s="93" t="s">
        <v>11</v>
      </c>
      <c r="H30" s="93" t="s">
        <v>11</v>
      </c>
      <c r="I30" s="94" t="s">
        <v>11</v>
      </c>
      <c r="J30" s="90"/>
      <c r="K30" s="90"/>
      <c r="L30" s="90"/>
      <c r="M30" s="90"/>
      <c r="N30" s="90"/>
    </row>
    <row r="31" spans="1:14" ht="34.5" hidden="1" x14ac:dyDescent="0.2">
      <c r="A31" s="135" t="s">
        <v>235</v>
      </c>
      <c r="B31" s="92" t="s">
        <v>11</v>
      </c>
      <c r="C31" s="92" t="s">
        <v>11</v>
      </c>
      <c r="D31" s="92" t="s">
        <v>11</v>
      </c>
      <c r="E31" s="93" t="s">
        <v>11</v>
      </c>
      <c r="F31" s="93" t="s">
        <v>11</v>
      </c>
      <c r="G31" s="93" t="s">
        <v>11</v>
      </c>
      <c r="H31" s="93" t="s">
        <v>11</v>
      </c>
      <c r="I31" s="94" t="s">
        <v>11</v>
      </c>
      <c r="J31" s="90"/>
      <c r="K31" s="90"/>
      <c r="L31" s="90"/>
      <c r="M31" s="90"/>
      <c r="N31" s="90"/>
    </row>
    <row r="32" spans="1:14" ht="34.5" hidden="1" x14ac:dyDescent="0.2">
      <c r="A32" s="135" t="s">
        <v>236</v>
      </c>
      <c r="B32" s="92" t="s">
        <v>11</v>
      </c>
      <c r="C32" s="92" t="s">
        <v>11</v>
      </c>
      <c r="D32" s="92" t="s">
        <v>11</v>
      </c>
      <c r="E32" s="93" t="s">
        <v>11</v>
      </c>
      <c r="F32" s="93" t="s">
        <v>11</v>
      </c>
      <c r="G32" s="93" t="s">
        <v>11</v>
      </c>
      <c r="H32" s="93" t="s">
        <v>11</v>
      </c>
      <c r="I32" s="94" t="s">
        <v>11</v>
      </c>
      <c r="J32" s="90"/>
      <c r="K32" s="90"/>
      <c r="L32" s="90"/>
      <c r="M32" s="90"/>
      <c r="N32" s="90"/>
    </row>
    <row r="33" spans="1:15" hidden="1" x14ac:dyDescent="0.2">
      <c r="A33" s="135" t="s">
        <v>237</v>
      </c>
      <c r="B33" s="92" t="s">
        <v>11</v>
      </c>
      <c r="C33" s="92" t="s">
        <v>11</v>
      </c>
      <c r="D33" s="92" t="s">
        <v>11</v>
      </c>
      <c r="E33" s="93" t="s">
        <v>11</v>
      </c>
      <c r="F33" s="93" t="s">
        <v>11</v>
      </c>
      <c r="G33" s="93" t="s">
        <v>11</v>
      </c>
      <c r="H33" s="93" t="s">
        <v>11</v>
      </c>
      <c r="I33" s="94" t="s">
        <v>11</v>
      </c>
      <c r="J33" s="90"/>
      <c r="K33" s="90"/>
      <c r="L33" s="90"/>
      <c r="M33" s="90"/>
      <c r="N33" s="90"/>
    </row>
    <row r="34" spans="1:15" ht="23" hidden="1" x14ac:dyDescent="0.2">
      <c r="A34" s="135" t="s">
        <v>238</v>
      </c>
      <c r="B34" s="92" t="s">
        <v>11</v>
      </c>
      <c r="C34" s="92" t="s">
        <v>11</v>
      </c>
      <c r="D34" s="92" t="s">
        <v>11</v>
      </c>
      <c r="E34" s="93" t="s">
        <v>11</v>
      </c>
      <c r="F34" s="93" t="s">
        <v>11</v>
      </c>
      <c r="G34" s="93" t="s">
        <v>11</v>
      </c>
      <c r="H34" s="93" t="s">
        <v>11</v>
      </c>
      <c r="I34" s="94" t="s">
        <v>11</v>
      </c>
      <c r="J34" s="90"/>
      <c r="K34" s="90"/>
      <c r="L34" s="90"/>
      <c r="M34" s="90"/>
      <c r="N34" s="90"/>
    </row>
    <row r="35" spans="1:15" s="116" customFormat="1" hidden="1" x14ac:dyDescent="0.2">
      <c r="A35" s="135"/>
      <c r="B35" s="92"/>
      <c r="C35" s="92"/>
      <c r="D35" s="92"/>
      <c r="E35" s="93"/>
      <c r="F35" s="93"/>
      <c r="G35" s="93"/>
      <c r="H35" s="93"/>
      <c r="I35" s="94"/>
      <c r="J35" s="115"/>
      <c r="K35" s="115"/>
      <c r="L35" s="115"/>
      <c r="M35" s="115"/>
      <c r="N35" s="115"/>
    </row>
    <row r="36" spans="1:15" ht="14.5" hidden="1" customHeight="1" x14ac:dyDescent="0.2">
      <c r="A36" s="237" t="s">
        <v>212</v>
      </c>
      <c r="B36" s="238" t="s">
        <v>213</v>
      </c>
      <c r="C36" s="238"/>
      <c r="D36" s="238"/>
      <c r="E36" s="238"/>
      <c r="F36" s="238"/>
      <c r="G36" s="238"/>
      <c r="H36" s="239" t="s">
        <v>214</v>
      </c>
      <c r="I36" s="236" t="s">
        <v>215</v>
      </c>
      <c r="J36" s="90"/>
      <c r="K36" s="90"/>
      <c r="L36" s="90"/>
      <c r="M36" s="90"/>
      <c r="N36" s="90"/>
      <c r="O36" s="90"/>
    </row>
    <row r="37" spans="1:15" ht="46" hidden="1" x14ac:dyDescent="0.2">
      <c r="A37" s="237"/>
      <c r="B37" s="91" t="s">
        <v>70</v>
      </c>
      <c r="C37" s="91" t="s">
        <v>71</v>
      </c>
      <c r="D37" s="91" t="s">
        <v>216</v>
      </c>
      <c r="E37" s="91" t="s">
        <v>73</v>
      </c>
      <c r="F37" s="91" t="s">
        <v>217</v>
      </c>
      <c r="G37" s="91" t="s">
        <v>75</v>
      </c>
      <c r="H37" s="239"/>
      <c r="I37" s="236"/>
      <c r="J37" s="90"/>
      <c r="K37" s="90"/>
      <c r="L37" s="90"/>
      <c r="M37" s="90"/>
      <c r="N37" s="90"/>
      <c r="O37" s="90"/>
    </row>
    <row r="38" spans="1:15" hidden="1" x14ac:dyDescent="0.2">
      <c r="A38" s="144" t="s">
        <v>3</v>
      </c>
      <c r="B38" s="144" t="s">
        <v>5</v>
      </c>
      <c r="C38" s="144" t="s">
        <v>6</v>
      </c>
      <c r="D38" s="145" t="s">
        <v>218</v>
      </c>
      <c r="E38" s="145" t="s">
        <v>219</v>
      </c>
      <c r="F38" s="145" t="s">
        <v>220</v>
      </c>
      <c r="G38" s="145" t="s">
        <v>221</v>
      </c>
      <c r="H38" s="145" t="s">
        <v>222</v>
      </c>
      <c r="I38" s="145" t="s">
        <v>223</v>
      </c>
      <c r="J38" s="90"/>
      <c r="K38" s="90"/>
      <c r="L38" s="90"/>
      <c r="M38" s="90"/>
      <c r="N38" s="90"/>
      <c r="O38" s="90"/>
    </row>
    <row r="39" spans="1:15" ht="23" hidden="1" x14ac:dyDescent="0.2">
      <c r="A39" s="135" t="s">
        <v>239</v>
      </c>
      <c r="B39" s="92" t="s">
        <v>11</v>
      </c>
      <c r="C39" s="92" t="s">
        <v>11</v>
      </c>
      <c r="D39" s="92" t="s">
        <v>11</v>
      </c>
      <c r="E39" s="93" t="s">
        <v>11</v>
      </c>
      <c r="F39" s="93" t="s">
        <v>11</v>
      </c>
      <c r="G39" s="93" t="s">
        <v>11</v>
      </c>
      <c r="H39" s="93" t="s">
        <v>11</v>
      </c>
      <c r="I39" s="94" t="s">
        <v>11</v>
      </c>
      <c r="J39" s="90"/>
      <c r="K39" s="90"/>
      <c r="L39" s="90"/>
      <c r="M39" s="90"/>
      <c r="N39" s="90"/>
    </row>
    <row r="40" spans="1:15" ht="34.5" hidden="1" x14ac:dyDescent="0.2">
      <c r="A40" s="135" t="s">
        <v>240</v>
      </c>
      <c r="B40" s="92" t="s">
        <v>11</v>
      </c>
      <c r="C40" s="92" t="s">
        <v>11</v>
      </c>
      <c r="D40" s="92" t="s">
        <v>11</v>
      </c>
      <c r="E40" s="93" t="s">
        <v>11</v>
      </c>
      <c r="F40" s="93" t="s">
        <v>11</v>
      </c>
      <c r="G40" s="93" t="s">
        <v>11</v>
      </c>
      <c r="H40" s="93" t="s">
        <v>11</v>
      </c>
      <c r="I40" s="94" t="s">
        <v>11</v>
      </c>
      <c r="J40" s="90"/>
      <c r="K40" s="90"/>
      <c r="L40" s="90"/>
      <c r="M40" s="90"/>
      <c r="N40" s="90"/>
    </row>
    <row r="41" spans="1:15" ht="12.5" hidden="1" customHeight="1" x14ac:dyDescent="0.2">
      <c r="A41" s="135" t="s">
        <v>241</v>
      </c>
      <c r="B41" s="92" t="s">
        <v>11</v>
      </c>
      <c r="C41" s="92" t="s">
        <v>11</v>
      </c>
      <c r="D41" s="92" t="s">
        <v>11</v>
      </c>
      <c r="E41" s="93" t="s">
        <v>11</v>
      </c>
      <c r="F41" s="93" t="s">
        <v>11</v>
      </c>
      <c r="G41" s="93" t="s">
        <v>11</v>
      </c>
      <c r="H41" s="93" t="s">
        <v>11</v>
      </c>
      <c r="I41" s="94" t="s">
        <v>11</v>
      </c>
      <c r="J41" s="90"/>
      <c r="K41" s="90"/>
      <c r="L41" s="90"/>
      <c r="M41" s="90"/>
      <c r="N41" s="90"/>
    </row>
    <row r="42" spans="1:15" ht="23" hidden="1" x14ac:dyDescent="0.2">
      <c r="A42" s="135" t="s">
        <v>242</v>
      </c>
      <c r="B42" s="92" t="s">
        <v>11</v>
      </c>
      <c r="C42" s="92" t="s">
        <v>11</v>
      </c>
      <c r="D42" s="92" t="s">
        <v>11</v>
      </c>
      <c r="E42" s="93" t="s">
        <v>11</v>
      </c>
      <c r="F42" s="93" t="s">
        <v>11</v>
      </c>
      <c r="G42" s="93" t="s">
        <v>11</v>
      </c>
      <c r="H42" s="93" t="s">
        <v>11</v>
      </c>
      <c r="I42" s="94" t="s">
        <v>11</v>
      </c>
      <c r="J42" s="90"/>
      <c r="K42" s="90"/>
      <c r="L42" s="90"/>
      <c r="M42" s="90"/>
      <c r="N42" s="90"/>
    </row>
    <row r="43" spans="1:15" hidden="1" x14ac:dyDescent="0.2">
      <c r="A43" s="135" t="s">
        <v>243</v>
      </c>
      <c r="B43" s="92" t="s">
        <v>11</v>
      </c>
      <c r="C43" s="92" t="s">
        <v>11</v>
      </c>
      <c r="D43" s="92" t="s">
        <v>11</v>
      </c>
      <c r="E43" s="93" t="s">
        <v>11</v>
      </c>
      <c r="F43" s="93" t="s">
        <v>11</v>
      </c>
      <c r="G43" s="93" t="s">
        <v>11</v>
      </c>
      <c r="H43" s="93" t="s">
        <v>11</v>
      </c>
      <c r="I43" s="94" t="s">
        <v>11</v>
      </c>
      <c r="J43" s="90"/>
      <c r="K43" s="90"/>
      <c r="L43" s="90"/>
      <c r="M43" s="90"/>
      <c r="N43" s="90"/>
    </row>
    <row r="44" spans="1:15" ht="34.5" hidden="1" x14ac:dyDescent="0.2">
      <c r="A44" s="135" t="s">
        <v>244</v>
      </c>
      <c r="B44" s="92" t="s">
        <v>11</v>
      </c>
      <c r="C44" s="92" t="s">
        <v>11</v>
      </c>
      <c r="D44" s="92" t="s">
        <v>11</v>
      </c>
      <c r="E44" s="93" t="s">
        <v>11</v>
      </c>
      <c r="F44" s="93" t="s">
        <v>11</v>
      </c>
      <c r="G44" s="93" t="s">
        <v>11</v>
      </c>
      <c r="H44" s="93" t="s">
        <v>11</v>
      </c>
      <c r="I44" s="94" t="s">
        <v>11</v>
      </c>
      <c r="J44" s="90" t="s">
        <v>96</v>
      </c>
      <c r="K44" s="90"/>
      <c r="L44" s="90"/>
      <c r="M44" s="90"/>
      <c r="N44" s="90"/>
    </row>
    <row r="45" spans="1:15" ht="12.5" hidden="1" customHeight="1" thickBot="1" x14ac:dyDescent="0.2">
      <c r="A45" s="135" t="s">
        <v>245</v>
      </c>
      <c r="B45" s="92" t="s">
        <v>11</v>
      </c>
      <c r="C45" s="92" t="s">
        <v>11</v>
      </c>
      <c r="D45" s="92" t="s">
        <v>11</v>
      </c>
      <c r="E45" s="93" t="s">
        <v>11</v>
      </c>
      <c r="F45" s="93" t="s">
        <v>11</v>
      </c>
      <c r="G45" s="93" t="s">
        <v>11</v>
      </c>
      <c r="H45" s="93" t="s">
        <v>11</v>
      </c>
      <c r="I45" s="94" t="s">
        <v>11</v>
      </c>
      <c r="J45" s="90" t="s">
        <v>96</v>
      </c>
      <c r="K45" s="90"/>
      <c r="L45" s="90"/>
      <c r="M45" s="90"/>
      <c r="N45" s="90"/>
    </row>
    <row r="46" spans="1:15" x14ac:dyDescent="0.2">
      <c r="A46" s="139" t="s">
        <v>257</v>
      </c>
      <c r="B46" s="140">
        <f>B12</f>
        <v>77939800</v>
      </c>
      <c r="C46" s="138" t="s">
        <v>11</v>
      </c>
      <c r="D46" s="138" t="s">
        <v>11</v>
      </c>
      <c r="E46" s="138" t="s">
        <v>11</v>
      </c>
      <c r="F46" s="140">
        <f>F12+F13</f>
        <v>127193606.28</v>
      </c>
      <c r="G46" s="138" t="s">
        <v>11</v>
      </c>
      <c r="H46" s="138" t="s">
        <v>11</v>
      </c>
      <c r="I46" s="141">
        <f t="shared" ref="I46" si="1">SUM(B46:H46)</f>
        <v>205133406.28</v>
      </c>
      <c r="J46" s="90"/>
      <c r="K46" s="90"/>
      <c r="L46" s="90"/>
      <c r="M46" s="90"/>
      <c r="N46" s="90"/>
    </row>
    <row r="47" spans="1:15" x14ac:dyDescent="0.2">
      <c r="A47" s="139"/>
      <c r="B47" s="140"/>
      <c r="C47" s="138"/>
      <c r="D47" s="138"/>
      <c r="E47" s="138"/>
      <c r="F47" s="140"/>
      <c r="G47" s="138"/>
      <c r="H47" s="138"/>
      <c r="I47" s="141"/>
      <c r="J47" s="90"/>
      <c r="K47" s="90"/>
      <c r="L47" s="90"/>
      <c r="M47" s="90"/>
      <c r="N47" s="90"/>
    </row>
    <row r="48" spans="1:15" x14ac:dyDescent="0.2">
      <c r="A48" s="139" t="s">
        <v>256</v>
      </c>
      <c r="B48" s="140">
        <v>100000000</v>
      </c>
      <c r="C48" s="138"/>
      <c r="D48" s="138"/>
      <c r="E48" s="138"/>
      <c r="F48" s="140">
        <v>170241011.81999999</v>
      </c>
      <c r="G48" s="138"/>
      <c r="H48" s="138"/>
      <c r="I48" s="140">
        <f>SUM(B48:H48)</f>
        <v>270241011.81999999</v>
      </c>
      <c r="J48" s="90"/>
      <c r="K48" s="90"/>
      <c r="L48" s="90"/>
      <c r="M48" s="90"/>
      <c r="N48" s="90"/>
    </row>
    <row r="49" spans="1:15" hidden="1" x14ac:dyDescent="0.2">
      <c r="A49" s="135" t="s">
        <v>224</v>
      </c>
      <c r="B49" s="92" t="s">
        <v>11</v>
      </c>
      <c r="C49" s="92" t="s">
        <v>11</v>
      </c>
      <c r="D49" s="92" t="s">
        <v>11</v>
      </c>
      <c r="E49" s="92" t="s">
        <v>11</v>
      </c>
      <c r="F49" s="92" t="s">
        <v>11</v>
      </c>
      <c r="G49" s="92" t="s">
        <v>11</v>
      </c>
      <c r="H49" s="92" t="s">
        <v>11</v>
      </c>
      <c r="I49" s="94" t="s">
        <v>11</v>
      </c>
      <c r="J49" s="90"/>
      <c r="K49" s="90"/>
      <c r="L49" s="90"/>
      <c r="M49" s="90"/>
      <c r="N49" s="90"/>
    </row>
    <row r="50" spans="1:15" ht="22" hidden="1" customHeight="1" thickBot="1" x14ac:dyDescent="0.2">
      <c r="A50" s="133" t="s">
        <v>225</v>
      </c>
      <c r="B50" s="140">
        <v>100000000</v>
      </c>
      <c r="C50" s="138" t="s">
        <v>11</v>
      </c>
      <c r="D50" s="138" t="s">
        <v>11</v>
      </c>
      <c r="E50" s="138" t="s">
        <v>11</v>
      </c>
      <c r="F50" s="140">
        <v>170241011.81999999</v>
      </c>
      <c r="G50" s="138" t="s">
        <v>11</v>
      </c>
      <c r="H50" s="138" t="s">
        <v>11</v>
      </c>
      <c r="I50" s="140">
        <v>270241011.81999999</v>
      </c>
      <c r="J50" s="90"/>
      <c r="K50" s="90"/>
      <c r="L50" s="90"/>
      <c r="M50" s="90"/>
      <c r="N50" s="90"/>
    </row>
    <row r="51" spans="1:15" hidden="1" x14ac:dyDescent="0.2">
      <c r="A51" s="139" t="s">
        <v>252</v>
      </c>
      <c r="B51" s="138" t="s">
        <v>11</v>
      </c>
      <c r="C51" s="138" t="s">
        <v>11</v>
      </c>
      <c r="D51" s="138" t="s">
        <v>11</v>
      </c>
      <c r="E51" s="138" t="s">
        <v>11</v>
      </c>
      <c r="F51" s="140">
        <f>F52</f>
        <v>18073403.57</v>
      </c>
      <c r="G51" s="94" t="s">
        <v>11</v>
      </c>
      <c r="H51" s="94" t="s">
        <v>11</v>
      </c>
      <c r="I51" s="140">
        <v>18073403.57</v>
      </c>
      <c r="J51" s="90"/>
      <c r="K51" s="90"/>
      <c r="L51" s="90"/>
      <c r="M51" s="90"/>
      <c r="N51" s="90"/>
      <c r="O51" s="90"/>
    </row>
    <row r="52" spans="1:15" x14ac:dyDescent="0.2">
      <c r="A52" s="135" t="s">
        <v>226</v>
      </c>
      <c r="B52" s="92" t="s">
        <v>11</v>
      </c>
      <c r="C52" s="92" t="s">
        <v>11</v>
      </c>
      <c r="D52" s="92" t="s">
        <v>11</v>
      </c>
      <c r="E52" s="93" t="s">
        <v>11</v>
      </c>
      <c r="F52" s="104">
        <f>Ф2!E44</f>
        <v>18073403.57</v>
      </c>
      <c r="G52" s="93" t="s">
        <v>11</v>
      </c>
      <c r="H52" s="93" t="s">
        <v>11</v>
      </c>
      <c r="I52" s="140">
        <v>18073403.57</v>
      </c>
      <c r="J52" s="90"/>
      <c r="K52" s="90"/>
      <c r="L52" s="90"/>
      <c r="M52" s="90"/>
      <c r="N52" s="90"/>
      <c r="O52" s="90"/>
    </row>
    <row r="53" spans="1:15" hidden="1" x14ac:dyDescent="0.2">
      <c r="A53" s="143" t="s">
        <v>253</v>
      </c>
      <c r="B53" s="138" t="s">
        <v>11</v>
      </c>
      <c r="C53" s="138" t="s">
        <v>11</v>
      </c>
      <c r="D53" s="138" t="s">
        <v>11</v>
      </c>
      <c r="E53" s="94" t="s">
        <v>11</v>
      </c>
      <c r="F53" s="138" t="s">
        <v>11</v>
      </c>
      <c r="G53" s="94" t="s">
        <v>11</v>
      </c>
      <c r="H53" s="94" t="s">
        <v>11</v>
      </c>
      <c r="I53" s="94" t="s">
        <v>11</v>
      </c>
      <c r="J53" s="90"/>
      <c r="K53" s="90"/>
      <c r="L53" s="90"/>
      <c r="M53" s="90"/>
      <c r="N53" s="90"/>
      <c r="O53" s="90"/>
    </row>
    <row r="54" spans="1:15" hidden="1" x14ac:dyDescent="0.2">
      <c r="A54" s="143" t="s">
        <v>109</v>
      </c>
      <c r="B54" s="136" t="s">
        <v>11</v>
      </c>
      <c r="C54" s="136" t="s">
        <v>11</v>
      </c>
      <c r="D54" s="136" t="s">
        <v>11</v>
      </c>
      <c r="E54" s="95" t="s">
        <v>11</v>
      </c>
      <c r="F54" s="95" t="s">
        <v>11</v>
      </c>
      <c r="G54" s="95" t="s">
        <v>11</v>
      </c>
      <c r="H54" s="95" t="s">
        <v>11</v>
      </c>
      <c r="I54" s="137" t="s">
        <v>11</v>
      </c>
      <c r="J54" s="90"/>
      <c r="K54" s="90"/>
      <c r="L54" s="90"/>
      <c r="M54" s="90"/>
      <c r="N54" s="90"/>
      <c r="O54" s="90"/>
    </row>
    <row r="55" spans="1:15" ht="57.5" hidden="1" x14ac:dyDescent="0.2">
      <c r="A55" s="143" t="s">
        <v>227</v>
      </c>
      <c r="B55" s="92" t="s">
        <v>11</v>
      </c>
      <c r="C55" s="92" t="s">
        <v>11</v>
      </c>
      <c r="D55" s="92" t="s">
        <v>11</v>
      </c>
      <c r="E55" s="93" t="s">
        <v>11</v>
      </c>
      <c r="F55" s="93" t="s">
        <v>11</v>
      </c>
      <c r="G55" s="93" t="s">
        <v>11</v>
      </c>
      <c r="H55" s="93" t="s">
        <v>11</v>
      </c>
      <c r="I55" s="94" t="s">
        <v>11</v>
      </c>
      <c r="J55" s="90"/>
      <c r="K55" s="90"/>
      <c r="L55" s="90"/>
      <c r="M55" s="90"/>
      <c r="N55" s="90"/>
      <c r="O55" s="90"/>
    </row>
    <row r="56" spans="1:15" ht="57.5" hidden="1" x14ac:dyDescent="0.2">
      <c r="A56" s="143" t="s">
        <v>228</v>
      </c>
      <c r="B56" s="136" t="s">
        <v>11</v>
      </c>
      <c r="C56" s="136" t="s">
        <v>11</v>
      </c>
      <c r="D56" s="136" t="s">
        <v>11</v>
      </c>
      <c r="E56" s="95" t="s">
        <v>11</v>
      </c>
      <c r="F56" s="95" t="s">
        <v>11</v>
      </c>
      <c r="G56" s="95" t="s">
        <v>11</v>
      </c>
      <c r="H56" s="95" t="s">
        <v>11</v>
      </c>
      <c r="I56" s="137" t="s">
        <v>11</v>
      </c>
      <c r="J56" s="90"/>
      <c r="K56" s="90"/>
      <c r="L56" s="90"/>
      <c r="M56" s="90"/>
      <c r="N56" s="90"/>
      <c r="O56" s="90"/>
    </row>
    <row r="57" spans="1:15" ht="34.5" hidden="1" x14ac:dyDescent="0.2">
      <c r="A57" s="143" t="s">
        <v>229</v>
      </c>
      <c r="B57" s="136" t="s">
        <v>11</v>
      </c>
      <c r="C57" s="136" t="s">
        <v>11</v>
      </c>
      <c r="D57" s="136" t="s">
        <v>11</v>
      </c>
      <c r="E57" s="136" t="s">
        <v>11</v>
      </c>
      <c r="F57" s="136" t="s">
        <v>11</v>
      </c>
      <c r="G57" s="136" t="s">
        <v>11</v>
      </c>
      <c r="H57" s="136" t="s">
        <v>11</v>
      </c>
      <c r="I57" s="137" t="s">
        <v>11</v>
      </c>
      <c r="J57" s="90"/>
      <c r="K57" s="90"/>
      <c r="L57" s="90"/>
      <c r="M57" s="90"/>
      <c r="N57" s="90"/>
      <c r="O57" s="90"/>
    </row>
    <row r="58" spans="1:15" ht="57.5" hidden="1" x14ac:dyDescent="0.2">
      <c r="A58" s="143" t="s">
        <v>111</v>
      </c>
      <c r="B58" s="92" t="s">
        <v>11</v>
      </c>
      <c r="C58" s="92" t="s">
        <v>11</v>
      </c>
      <c r="D58" s="92" t="s">
        <v>11</v>
      </c>
      <c r="E58" s="93" t="s">
        <v>11</v>
      </c>
      <c r="F58" s="93" t="s">
        <v>11</v>
      </c>
      <c r="G58" s="93" t="s">
        <v>11</v>
      </c>
      <c r="H58" s="93" t="s">
        <v>11</v>
      </c>
      <c r="I58" s="94" t="s">
        <v>11</v>
      </c>
      <c r="J58" s="90" t="s">
        <v>96</v>
      </c>
      <c r="K58" s="90"/>
      <c r="L58" s="90"/>
      <c r="M58" s="90"/>
      <c r="N58" s="90"/>
      <c r="O58" s="90"/>
    </row>
    <row r="59" spans="1:15" ht="23" hidden="1" x14ac:dyDescent="0.2">
      <c r="A59" s="143" t="s">
        <v>121</v>
      </c>
      <c r="B59" s="92" t="s">
        <v>11</v>
      </c>
      <c r="C59" s="92" t="s">
        <v>11</v>
      </c>
      <c r="D59" s="92" t="s">
        <v>11</v>
      </c>
      <c r="E59" s="93" t="s">
        <v>11</v>
      </c>
      <c r="F59" s="93" t="s">
        <v>11</v>
      </c>
      <c r="G59" s="93" t="s">
        <v>11</v>
      </c>
      <c r="H59" s="93" t="s">
        <v>11</v>
      </c>
      <c r="I59" s="94" t="s">
        <v>11</v>
      </c>
      <c r="J59" s="90"/>
      <c r="K59" s="90"/>
      <c r="L59" s="90"/>
      <c r="M59" s="90"/>
      <c r="N59" s="90"/>
      <c r="O59" s="90"/>
    </row>
    <row r="60" spans="1:15" ht="34.5" hidden="1" x14ac:dyDescent="0.2">
      <c r="A60" s="143" t="s">
        <v>112</v>
      </c>
      <c r="B60" s="92" t="s">
        <v>11</v>
      </c>
      <c r="C60" s="92" t="s">
        <v>11</v>
      </c>
      <c r="D60" s="92" t="s">
        <v>11</v>
      </c>
      <c r="E60" s="93" t="s">
        <v>11</v>
      </c>
      <c r="F60" s="93" t="s">
        <v>11</v>
      </c>
      <c r="G60" s="93" t="s">
        <v>11</v>
      </c>
      <c r="H60" s="93" t="s">
        <v>11</v>
      </c>
      <c r="I60" s="94" t="s">
        <v>11</v>
      </c>
      <c r="J60" s="90"/>
      <c r="K60" s="90"/>
      <c r="L60" s="90"/>
      <c r="M60" s="90"/>
      <c r="N60" s="90"/>
      <c r="O60" s="90"/>
    </row>
    <row r="61" spans="1:15" ht="23" hidden="1" x14ac:dyDescent="0.2">
      <c r="A61" s="143" t="s">
        <v>231</v>
      </c>
      <c r="B61" s="92" t="s">
        <v>11</v>
      </c>
      <c r="C61" s="92" t="s">
        <v>11</v>
      </c>
      <c r="D61" s="92" t="s">
        <v>11</v>
      </c>
      <c r="E61" s="93" t="s">
        <v>11</v>
      </c>
      <c r="F61" s="93" t="s">
        <v>11</v>
      </c>
      <c r="G61" s="93" t="s">
        <v>11</v>
      </c>
      <c r="H61" s="93" t="s">
        <v>11</v>
      </c>
      <c r="I61" s="94" t="s">
        <v>11</v>
      </c>
      <c r="J61" s="90"/>
      <c r="K61" s="90"/>
      <c r="L61" s="90"/>
      <c r="M61" s="90"/>
      <c r="N61" s="90"/>
      <c r="O61" s="90"/>
    </row>
    <row r="62" spans="1:15" ht="23" hidden="1" x14ac:dyDescent="0.2">
      <c r="A62" s="143" t="s">
        <v>246</v>
      </c>
      <c r="B62" s="92" t="s">
        <v>11</v>
      </c>
      <c r="C62" s="92" t="s">
        <v>11</v>
      </c>
      <c r="D62" s="92" t="s">
        <v>11</v>
      </c>
      <c r="E62" s="93" t="s">
        <v>11</v>
      </c>
      <c r="F62" s="93" t="s">
        <v>11</v>
      </c>
      <c r="G62" s="93" t="s">
        <v>11</v>
      </c>
      <c r="H62" s="93" t="s">
        <v>11</v>
      </c>
      <c r="I62" s="94" t="s">
        <v>11</v>
      </c>
      <c r="J62" s="90"/>
      <c r="K62" s="90"/>
      <c r="L62" s="90"/>
      <c r="M62" s="90"/>
      <c r="N62" s="90"/>
      <c r="O62" s="90"/>
    </row>
    <row r="63" spans="1:15" ht="23" hidden="1" x14ac:dyDescent="0.2">
      <c r="A63" s="143" t="s">
        <v>114</v>
      </c>
      <c r="B63" s="92" t="s">
        <v>11</v>
      </c>
      <c r="C63" s="92" t="s">
        <v>11</v>
      </c>
      <c r="D63" s="92" t="s">
        <v>11</v>
      </c>
      <c r="E63" s="93" t="s">
        <v>11</v>
      </c>
      <c r="F63" s="93" t="s">
        <v>11</v>
      </c>
      <c r="G63" s="93" t="s">
        <v>11</v>
      </c>
      <c r="H63" s="93" t="s">
        <v>11</v>
      </c>
      <c r="I63" s="94" t="s">
        <v>11</v>
      </c>
      <c r="J63" s="90"/>
      <c r="K63" s="90"/>
      <c r="L63" s="90"/>
      <c r="M63" s="90"/>
      <c r="N63" s="90"/>
      <c r="O63" s="90"/>
    </row>
    <row r="64" spans="1:15" hidden="1" x14ac:dyDescent="0.2">
      <c r="A64" s="143" t="s">
        <v>255</v>
      </c>
      <c r="B64" s="138" t="s">
        <v>11</v>
      </c>
      <c r="C64" s="138" t="s">
        <v>11</v>
      </c>
      <c r="D64" s="138" t="s">
        <v>11</v>
      </c>
      <c r="E64" s="138" t="s">
        <v>11</v>
      </c>
      <c r="F64" s="138" t="s">
        <v>11</v>
      </c>
      <c r="G64" s="138" t="s">
        <v>11</v>
      </c>
      <c r="H64" s="138" t="s">
        <v>11</v>
      </c>
      <c r="I64" s="94" t="s">
        <v>11</v>
      </c>
      <c r="J64" s="90"/>
      <c r="K64" s="90"/>
      <c r="L64" s="90"/>
      <c r="M64" s="90"/>
      <c r="N64" s="90"/>
      <c r="O64" s="90"/>
    </row>
    <row r="65" spans="1:15" hidden="1" x14ac:dyDescent="0.2">
      <c r="A65" s="135" t="s">
        <v>109</v>
      </c>
      <c r="B65" s="92" t="s">
        <v>11</v>
      </c>
      <c r="C65" s="92" t="s">
        <v>11</v>
      </c>
      <c r="D65" s="92" t="s">
        <v>11</v>
      </c>
      <c r="E65" s="93" t="s">
        <v>11</v>
      </c>
      <c r="F65" s="93" t="s">
        <v>11</v>
      </c>
      <c r="G65" s="93" t="s">
        <v>11</v>
      </c>
      <c r="H65" s="93" t="s">
        <v>11</v>
      </c>
      <c r="I65" s="94" t="s">
        <v>11</v>
      </c>
      <c r="J65" s="90"/>
      <c r="K65" s="90"/>
      <c r="L65" s="90"/>
      <c r="M65" s="90"/>
      <c r="N65" s="90"/>
      <c r="O65" s="90"/>
    </row>
    <row r="66" spans="1:15" ht="23" hidden="1" x14ac:dyDescent="0.2">
      <c r="A66" s="135" t="s">
        <v>247</v>
      </c>
      <c r="B66" s="92" t="s">
        <v>11</v>
      </c>
      <c r="C66" s="92" t="s">
        <v>11</v>
      </c>
      <c r="D66" s="92" t="s">
        <v>11</v>
      </c>
      <c r="E66" s="93" t="s">
        <v>11</v>
      </c>
      <c r="F66" s="93" t="s">
        <v>11</v>
      </c>
      <c r="G66" s="93" t="s">
        <v>11</v>
      </c>
      <c r="H66" s="93" t="s">
        <v>11</v>
      </c>
      <c r="I66" s="94" t="s">
        <v>11</v>
      </c>
      <c r="J66" s="90"/>
      <c r="K66" s="90"/>
      <c r="L66" s="90"/>
      <c r="M66" s="90"/>
      <c r="N66" s="90"/>
      <c r="O66" s="90"/>
    </row>
    <row r="67" spans="1:15" hidden="1" x14ac:dyDescent="0.2">
      <c r="A67" s="135" t="s">
        <v>109</v>
      </c>
      <c r="B67" s="92" t="s">
        <v>11</v>
      </c>
      <c r="C67" s="92" t="s">
        <v>11</v>
      </c>
      <c r="D67" s="92" t="s">
        <v>11</v>
      </c>
      <c r="E67" s="93" t="s">
        <v>11</v>
      </c>
      <c r="F67" s="93" t="s">
        <v>11</v>
      </c>
      <c r="G67" s="93" t="s">
        <v>11</v>
      </c>
      <c r="H67" s="93" t="s">
        <v>11</v>
      </c>
      <c r="I67" s="94" t="s">
        <v>11</v>
      </c>
      <c r="J67" s="90"/>
      <c r="K67" s="90"/>
      <c r="L67" s="90"/>
      <c r="M67" s="90"/>
      <c r="N67" s="90"/>
      <c r="O67" s="90"/>
    </row>
    <row r="68" spans="1:15" hidden="1" x14ac:dyDescent="0.2">
      <c r="A68" s="135" t="s">
        <v>234</v>
      </c>
      <c r="B68" s="92" t="s">
        <v>11</v>
      </c>
      <c r="C68" s="92" t="s">
        <v>11</v>
      </c>
      <c r="D68" s="92" t="s">
        <v>11</v>
      </c>
      <c r="E68" s="93" t="s">
        <v>11</v>
      </c>
      <c r="F68" s="93" t="s">
        <v>11</v>
      </c>
      <c r="G68" s="93" t="s">
        <v>11</v>
      </c>
      <c r="H68" s="93" t="s">
        <v>11</v>
      </c>
      <c r="I68" s="94" t="s">
        <v>11</v>
      </c>
      <c r="J68" s="90"/>
      <c r="K68" s="90"/>
      <c r="L68" s="90"/>
      <c r="M68" s="90"/>
      <c r="N68" s="90"/>
      <c r="O68" s="90"/>
    </row>
    <row r="69" spans="1:15" ht="34.5" hidden="1" x14ac:dyDescent="0.2">
      <c r="A69" s="135" t="s">
        <v>235</v>
      </c>
      <c r="B69" s="92" t="s">
        <v>11</v>
      </c>
      <c r="C69" s="92" t="s">
        <v>11</v>
      </c>
      <c r="D69" s="92" t="s">
        <v>11</v>
      </c>
      <c r="E69" s="93" t="s">
        <v>11</v>
      </c>
      <c r="F69" s="93" t="s">
        <v>11</v>
      </c>
      <c r="G69" s="93" t="s">
        <v>11</v>
      </c>
      <c r="H69" s="93" t="s">
        <v>11</v>
      </c>
      <c r="I69" s="94" t="s">
        <v>11</v>
      </c>
      <c r="J69" s="90"/>
      <c r="K69" s="90"/>
      <c r="L69" s="90"/>
      <c r="M69" s="90"/>
      <c r="N69" s="90"/>
      <c r="O69" s="90"/>
    </row>
    <row r="70" spans="1:15" ht="34.5" hidden="1" x14ac:dyDescent="0.2">
      <c r="A70" s="135" t="s">
        <v>236</v>
      </c>
      <c r="B70" s="92" t="s">
        <v>11</v>
      </c>
      <c r="C70" s="92" t="s">
        <v>11</v>
      </c>
      <c r="D70" s="92" t="s">
        <v>11</v>
      </c>
      <c r="E70" s="93" t="s">
        <v>11</v>
      </c>
      <c r="F70" s="93" t="s">
        <v>11</v>
      </c>
      <c r="G70" s="105" t="s">
        <v>11</v>
      </c>
      <c r="H70" s="93" t="s">
        <v>11</v>
      </c>
      <c r="I70" s="94" t="s">
        <v>11</v>
      </c>
      <c r="J70" s="90" t="s">
        <v>96</v>
      </c>
      <c r="K70" s="90"/>
      <c r="L70" s="90"/>
      <c r="M70" s="90"/>
      <c r="N70" s="90"/>
      <c r="O70" s="90"/>
    </row>
    <row r="71" spans="1:15" hidden="1" x14ac:dyDescent="0.2">
      <c r="A71" s="135" t="s">
        <v>237</v>
      </c>
      <c r="B71" s="92" t="s">
        <v>11</v>
      </c>
      <c r="C71" s="92" t="s">
        <v>11</v>
      </c>
      <c r="D71" s="92" t="s">
        <v>11</v>
      </c>
      <c r="E71" s="93" t="s">
        <v>11</v>
      </c>
      <c r="F71" s="93" t="s">
        <v>11</v>
      </c>
      <c r="G71" s="93" t="s">
        <v>11</v>
      </c>
      <c r="H71" s="93" t="s">
        <v>11</v>
      </c>
      <c r="I71" s="94" t="s">
        <v>11</v>
      </c>
      <c r="J71" s="90"/>
      <c r="K71" s="90"/>
      <c r="L71" s="90"/>
      <c r="M71" s="90"/>
      <c r="N71" s="90"/>
      <c r="O71" s="90"/>
    </row>
    <row r="72" spans="1:15" ht="23" hidden="1" x14ac:dyDescent="0.2">
      <c r="A72" s="135" t="s">
        <v>238</v>
      </c>
      <c r="B72" s="92" t="s">
        <v>11</v>
      </c>
      <c r="C72" s="92" t="s">
        <v>11</v>
      </c>
      <c r="D72" s="92" t="s">
        <v>11</v>
      </c>
      <c r="E72" s="93" t="s">
        <v>11</v>
      </c>
      <c r="F72" s="93" t="s">
        <v>11</v>
      </c>
      <c r="G72" s="93" t="s">
        <v>11</v>
      </c>
      <c r="H72" s="93" t="s">
        <v>11</v>
      </c>
      <c r="I72" s="94" t="s">
        <v>11</v>
      </c>
      <c r="J72" s="90"/>
      <c r="K72" s="90"/>
      <c r="L72" s="90"/>
      <c r="M72" s="90"/>
      <c r="N72" s="90"/>
      <c r="O72" s="90"/>
    </row>
    <row r="73" spans="1:15" ht="23" hidden="1" x14ac:dyDescent="0.2">
      <c r="A73" s="135" t="s">
        <v>239</v>
      </c>
      <c r="B73" s="92" t="s">
        <v>11</v>
      </c>
      <c r="C73" s="92" t="s">
        <v>11</v>
      </c>
      <c r="D73" s="92" t="s">
        <v>11</v>
      </c>
      <c r="E73" s="93" t="s">
        <v>11</v>
      </c>
      <c r="F73" s="93" t="s">
        <v>11</v>
      </c>
      <c r="G73" s="93" t="s">
        <v>11</v>
      </c>
      <c r="H73" s="93" t="s">
        <v>11</v>
      </c>
      <c r="I73" s="94" t="s">
        <v>11</v>
      </c>
      <c r="J73" s="90"/>
      <c r="K73" s="90"/>
      <c r="L73" s="90"/>
      <c r="M73" s="90"/>
      <c r="N73" s="90"/>
      <c r="O73" s="90"/>
    </row>
    <row r="74" spans="1:15" ht="34.5" hidden="1" x14ac:dyDescent="0.2">
      <c r="A74" s="135" t="s">
        <v>240</v>
      </c>
      <c r="B74" s="92" t="s">
        <v>11</v>
      </c>
      <c r="C74" s="92" t="s">
        <v>11</v>
      </c>
      <c r="D74" s="92" t="s">
        <v>11</v>
      </c>
      <c r="E74" s="93" t="s">
        <v>11</v>
      </c>
      <c r="F74" s="93" t="s">
        <v>11</v>
      </c>
      <c r="G74" s="93" t="s">
        <v>11</v>
      </c>
      <c r="H74" s="93" t="s">
        <v>11</v>
      </c>
      <c r="I74" s="94" t="s">
        <v>11</v>
      </c>
      <c r="J74" s="90"/>
      <c r="K74" s="90"/>
      <c r="L74" s="90"/>
      <c r="M74" s="90"/>
      <c r="N74" s="90"/>
      <c r="O74" s="90"/>
    </row>
    <row r="75" spans="1:15" hidden="1" x14ac:dyDescent="0.2">
      <c r="A75" s="135" t="s">
        <v>241</v>
      </c>
      <c r="B75" s="92" t="s">
        <v>11</v>
      </c>
      <c r="C75" s="92" t="s">
        <v>11</v>
      </c>
      <c r="D75" s="92" t="s">
        <v>11</v>
      </c>
      <c r="E75" s="93" t="s">
        <v>11</v>
      </c>
      <c r="F75" s="93" t="s">
        <v>11</v>
      </c>
      <c r="G75" s="93" t="s">
        <v>11</v>
      </c>
      <c r="H75" s="93" t="s">
        <v>11</v>
      </c>
      <c r="I75" s="94" t="s">
        <v>11</v>
      </c>
      <c r="J75" s="90"/>
      <c r="K75" s="90"/>
      <c r="L75" s="90"/>
      <c r="M75" s="90"/>
      <c r="N75" s="90"/>
      <c r="O75" s="90"/>
    </row>
    <row r="76" spans="1:15" ht="14.5" hidden="1" customHeight="1" x14ac:dyDescent="0.2">
      <c r="A76" s="237" t="s">
        <v>212</v>
      </c>
      <c r="B76" s="238" t="s">
        <v>213</v>
      </c>
      <c r="C76" s="238"/>
      <c r="D76" s="238"/>
      <c r="E76" s="238"/>
      <c r="F76" s="238"/>
      <c r="G76" s="238"/>
      <c r="H76" s="239" t="s">
        <v>214</v>
      </c>
      <c r="I76" s="236" t="s">
        <v>215</v>
      </c>
      <c r="J76" s="90"/>
      <c r="K76" s="90"/>
      <c r="L76" s="90"/>
      <c r="M76" s="90"/>
      <c r="N76" s="90"/>
      <c r="O76" s="90"/>
    </row>
    <row r="77" spans="1:15" ht="46" hidden="1" x14ac:dyDescent="0.2">
      <c r="A77" s="237"/>
      <c r="B77" s="91" t="s">
        <v>70</v>
      </c>
      <c r="C77" s="91" t="s">
        <v>71</v>
      </c>
      <c r="D77" s="91" t="s">
        <v>216</v>
      </c>
      <c r="E77" s="91" t="s">
        <v>73</v>
      </c>
      <c r="F77" s="91" t="s">
        <v>217</v>
      </c>
      <c r="G77" s="91" t="s">
        <v>75</v>
      </c>
      <c r="H77" s="239"/>
      <c r="I77" s="236"/>
      <c r="J77" s="90"/>
      <c r="K77" s="90"/>
      <c r="L77" s="90"/>
      <c r="M77" s="90"/>
      <c r="N77" s="90"/>
      <c r="O77" s="90"/>
    </row>
    <row r="78" spans="1:15" hidden="1" x14ac:dyDescent="0.2">
      <c r="A78" s="144" t="s">
        <v>3</v>
      </c>
      <c r="B78" s="144" t="s">
        <v>5</v>
      </c>
      <c r="C78" s="144" t="s">
        <v>6</v>
      </c>
      <c r="D78" s="145" t="s">
        <v>218</v>
      </c>
      <c r="E78" s="145" t="s">
        <v>219</v>
      </c>
      <c r="F78" s="145" t="s">
        <v>220</v>
      </c>
      <c r="G78" s="145" t="s">
        <v>221</v>
      </c>
      <c r="H78" s="145" t="s">
        <v>222</v>
      </c>
      <c r="I78" s="145" t="s">
        <v>223</v>
      </c>
      <c r="J78" s="90" t="s">
        <v>96</v>
      </c>
      <c r="K78" s="90"/>
      <c r="L78" s="90"/>
      <c r="M78" s="90"/>
      <c r="N78" s="90"/>
      <c r="O78" s="90"/>
    </row>
    <row r="79" spans="1:15" ht="23" hidden="1" x14ac:dyDescent="0.2">
      <c r="A79" s="135" t="s">
        <v>242</v>
      </c>
      <c r="B79" s="92" t="s">
        <v>11</v>
      </c>
      <c r="C79" s="92" t="s">
        <v>11</v>
      </c>
      <c r="D79" s="92" t="s">
        <v>11</v>
      </c>
      <c r="E79" s="93" t="s">
        <v>11</v>
      </c>
      <c r="F79" s="93" t="s">
        <v>11</v>
      </c>
      <c r="G79" s="93" t="s">
        <v>11</v>
      </c>
      <c r="H79" s="93" t="s">
        <v>11</v>
      </c>
      <c r="I79" s="94" t="s">
        <v>11</v>
      </c>
      <c r="J79" s="90"/>
      <c r="K79" s="90"/>
      <c r="L79" s="90"/>
      <c r="M79" s="90"/>
      <c r="N79" s="90"/>
      <c r="O79" s="90"/>
    </row>
    <row r="80" spans="1:15" hidden="1" x14ac:dyDescent="0.2">
      <c r="A80" s="135" t="s">
        <v>243</v>
      </c>
      <c r="B80" s="92" t="s">
        <v>11</v>
      </c>
      <c r="C80" s="92" t="s">
        <v>11</v>
      </c>
      <c r="D80" s="92" t="s">
        <v>11</v>
      </c>
      <c r="E80" s="93" t="s">
        <v>11</v>
      </c>
      <c r="F80" s="93" t="s">
        <v>11</v>
      </c>
      <c r="G80" s="93" t="s">
        <v>11</v>
      </c>
      <c r="H80" s="93" t="s">
        <v>11</v>
      </c>
      <c r="I80" s="94" t="s">
        <v>11</v>
      </c>
      <c r="J80" s="90"/>
      <c r="K80" s="90"/>
      <c r="L80" s="90"/>
      <c r="M80" s="90"/>
      <c r="N80" s="90"/>
      <c r="O80" s="90"/>
    </row>
    <row r="81" spans="1:15" ht="34.5" hidden="1" x14ac:dyDescent="0.2">
      <c r="A81" s="135" t="s">
        <v>244</v>
      </c>
      <c r="B81" s="92" t="s">
        <v>11</v>
      </c>
      <c r="C81" s="92" t="s">
        <v>11</v>
      </c>
      <c r="D81" s="92" t="s">
        <v>11</v>
      </c>
      <c r="E81" s="93" t="s">
        <v>11</v>
      </c>
      <c r="F81" s="93" t="s">
        <v>11</v>
      </c>
      <c r="G81" s="93" t="s">
        <v>11</v>
      </c>
      <c r="H81" s="93" t="s">
        <v>11</v>
      </c>
      <c r="I81" s="94" t="s">
        <v>11</v>
      </c>
      <c r="J81" s="90"/>
      <c r="K81" s="90"/>
      <c r="L81" s="90"/>
      <c r="M81" s="90"/>
      <c r="N81" s="90"/>
      <c r="O81" s="90"/>
    </row>
    <row r="82" spans="1:15" hidden="1" x14ac:dyDescent="0.2">
      <c r="A82" s="135" t="s">
        <v>245</v>
      </c>
      <c r="B82" s="92" t="s">
        <v>11</v>
      </c>
      <c r="C82" s="92" t="s">
        <v>11</v>
      </c>
      <c r="D82" s="92" t="s">
        <v>11</v>
      </c>
      <c r="E82" s="93" t="s">
        <v>11</v>
      </c>
      <c r="F82" s="93" t="s">
        <v>11</v>
      </c>
      <c r="G82" s="93" t="s">
        <v>11</v>
      </c>
      <c r="H82" s="93" t="s">
        <v>11</v>
      </c>
      <c r="I82" s="94" t="s">
        <v>11</v>
      </c>
      <c r="J82" s="90"/>
      <c r="K82" s="90"/>
      <c r="L82" s="90"/>
      <c r="M82" s="90"/>
      <c r="N82" s="90"/>
      <c r="O82" s="90"/>
    </row>
    <row r="83" spans="1:15" x14ac:dyDescent="0.2">
      <c r="A83" s="139" t="s">
        <v>258</v>
      </c>
      <c r="B83" s="140">
        <v>100000000</v>
      </c>
      <c r="C83" s="138" t="s">
        <v>11</v>
      </c>
      <c r="D83" s="138" t="s">
        <v>11</v>
      </c>
      <c r="E83" s="138" t="s">
        <v>11</v>
      </c>
      <c r="F83" s="140">
        <v>188314415.38999999</v>
      </c>
      <c r="G83" s="138" t="s">
        <v>11</v>
      </c>
      <c r="H83" s="138" t="s">
        <v>11</v>
      </c>
      <c r="I83" s="140">
        <v>288314415.38999999</v>
      </c>
      <c r="J83" s="90"/>
      <c r="K83" s="90"/>
      <c r="L83" s="90"/>
      <c r="M83" s="90"/>
      <c r="N83" s="90"/>
      <c r="O83" s="90"/>
    </row>
    <row r="84" spans="1:15" x14ac:dyDescent="0.2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1:15" x14ac:dyDescent="0.2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1:15" x14ac:dyDescent="0.2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1:15" x14ac:dyDescent="0.25">
      <c r="A87" s="106" t="s">
        <v>80</v>
      </c>
      <c r="B87" s="113" t="s">
        <v>81</v>
      </c>
      <c r="C87" s="90"/>
      <c r="E87" s="107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1:15" x14ac:dyDescent="0.2">
      <c r="A88" s="90"/>
      <c r="B88" s="114" t="s">
        <v>82</v>
      </c>
      <c r="C88" s="90"/>
      <c r="E88" s="108" t="s">
        <v>83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1:15" x14ac:dyDescent="0.2">
      <c r="A89" s="90"/>
      <c r="B89" s="114"/>
      <c r="C89" s="90"/>
      <c r="E89" s="108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1:15" x14ac:dyDescent="0.2">
      <c r="A90" s="90"/>
      <c r="B90" s="90"/>
      <c r="C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1:15" x14ac:dyDescent="0.25">
      <c r="A91" s="109" t="s">
        <v>84</v>
      </c>
      <c r="B91" s="112"/>
      <c r="C91" s="90"/>
      <c r="E91" s="107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1:15" x14ac:dyDescent="0.2">
      <c r="A92" s="90"/>
      <c r="B92" s="114" t="s">
        <v>82</v>
      </c>
      <c r="C92" s="90"/>
      <c r="E92" s="108" t="s">
        <v>83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1:15" x14ac:dyDescent="0.2">
      <c r="A93" s="90"/>
      <c r="B93" s="114"/>
      <c r="C93" s="90"/>
      <c r="E93" s="108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1:15" x14ac:dyDescent="0.2">
      <c r="A94" s="90"/>
      <c r="B94" s="114"/>
      <c r="C94" s="90"/>
      <c r="E94" s="108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1:15" x14ac:dyDescent="0.2">
      <c r="A95" s="90" t="s">
        <v>85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1:15" x14ac:dyDescent="0.2">
      <c r="A96" s="90" t="s">
        <v>86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1:15" x14ac:dyDescent="0.2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1:15" x14ac:dyDescent="0.2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1:15" x14ac:dyDescent="0.2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1:15" x14ac:dyDescent="0.2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1:15" x14ac:dyDescent="0.2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1:15" x14ac:dyDescent="0.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1:15" x14ac:dyDescent="0.2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1:15" x14ac:dyDescent="0.2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1:15" x14ac:dyDescent="0.2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1:15" x14ac:dyDescent="0.2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1:15" x14ac:dyDescent="0.2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1:15" x14ac:dyDescent="0.2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1:15" x14ac:dyDescent="0.2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1:15" x14ac:dyDescent="0.2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1:15" x14ac:dyDescent="0.2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1:15" x14ac:dyDescent="0.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1:15" x14ac:dyDescent="0.2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1:15" x14ac:dyDescent="0.2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1:15" x14ac:dyDescent="0.2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1:15" x14ac:dyDescent="0.2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x14ac:dyDescent="0.2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x14ac:dyDescent="0.2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1:15" x14ac:dyDescent="0.2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1:15" x14ac:dyDescent="0.2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1:15" x14ac:dyDescent="0.2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1:15" x14ac:dyDescent="0.2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1:15" x14ac:dyDescent="0.2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1:15" x14ac:dyDescent="0.2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1:15" x14ac:dyDescent="0.2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1:15" x14ac:dyDescent="0.2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1:15" x14ac:dyDescent="0.2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1:15" x14ac:dyDescent="0.2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1:15" x14ac:dyDescent="0.2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1:15" x14ac:dyDescent="0.2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1:15" x14ac:dyDescent="0.2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1:15" x14ac:dyDescent="0.2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1:15" x14ac:dyDescent="0.2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1:15" x14ac:dyDescent="0.2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x14ac:dyDescent="0.2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1:15" x14ac:dyDescent="0.2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1:15" x14ac:dyDescent="0.2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1:15" x14ac:dyDescent="0.2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1:15" x14ac:dyDescent="0.2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1:15" x14ac:dyDescent="0.2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1:15" x14ac:dyDescent="0.2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1:15" x14ac:dyDescent="0.2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1:15" x14ac:dyDescent="0.2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1:15" x14ac:dyDescent="0.2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5" x14ac:dyDescent="0.2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1:15" x14ac:dyDescent="0.2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1:15" x14ac:dyDescent="0.2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1:15" x14ac:dyDescent="0.2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1:15" x14ac:dyDescent="0.2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5" x14ac:dyDescent="0.2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1:15" x14ac:dyDescent="0.2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1:15" x14ac:dyDescent="0.2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1:15" x14ac:dyDescent="0.2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1:15" x14ac:dyDescent="0.2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1:15" x14ac:dyDescent="0.2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1:15" x14ac:dyDescent="0.2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1:15" x14ac:dyDescent="0.2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1:15" x14ac:dyDescent="0.2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1:15" x14ac:dyDescent="0.2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1:15" x14ac:dyDescent="0.2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1:14" x14ac:dyDescent="0.2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1:14" x14ac:dyDescent="0.2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x14ac:dyDescent="0.2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1:14" x14ac:dyDescent="0.2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1:14" x14ac:dyDescent="0.2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1:14" x14ac:dyDescent="0.2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1:14" x14ac:dyDescent="0.2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1:14" x14ac:dyDescent="0.2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1:14" x14ac:dyDescent="0.2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1:14" x14ac:dyDescent="0.2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1:14" x14ac:dyDescent="0.2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</sheetData>
  <mergeCells count="16">
    <mergeCell ref="A1:I1"/>
    <mergeCell ref="I76:I77"/>
    <mergeCell ref="A76:A77"/>
    <mergeCell ref="B76:G76"/>
    <mergeCell ref="H76:H77"/>
    <mergeCell ref="I36:I37"/>
    <mergeCell ref="A36:A37"/>
    <mergeCell ref="B36:G36"/>
    <mergeCell ref="H36:H37"/>
    <mergeCell ref="H6:I6"/>
    <mergeCell ref="A2:I2"/>
    <mergeCell ref="A7:A8"/>
    <mergeCell ref="B7:G7"/>
    <mergeCell ref="H7:H8"/>
    <mergeCell ref="I7:I8"/>
    <mergeCell ref="A3:I3"/>
  </mergeCells>
  <pageMargins left="0.70866141732283472" right="0.70866141732283472" top="0.94488188976377963" bottom="0.19685039370078741" header="0.27559055118110237" footer="0.15748031496062992"/>
  <pageSetup paperSize="9" scale="99" orientation="portrait" verticalDpi="4294967295" r:id="rId1"/>
  <rowBreaks count="2" manualBreakCount="2">
    <brk id="35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2022-06-04T08:14:21Z</cp:lastPrinted>
  <dcterms:created xsi:type="dcterms:W3CDTF">2022-05-04T17:19:45Z</dcterms:created>
  <dcterms:modified xsi:type="dcterms:W3CDTF">2022-06-07T09:27:36Z</dcterms:modified>
</cp:coreProperties>
</file>