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192.168.0.5\Public\Финансовое Управление\Финансовая отчетность\ОТЧЕТЫ 2024\2 кв_2024\KASE\"/>
    </mc:Choice>
  </mc:AlternateContent>
  <xr:revisionPtr revIDLastSave="0" documentId="13_ncr:1_{461CC6FF-162C-48C7-9D57-230B42B2769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Баланс" sheetId="1" r:id="rId1"/>
    <sheet name="ОСД" sheetId="2" r:id="rId2"/>
    <sheet name="Капитал" sheetId="3" r:id="rId3"/>
    <sheet name="ОДДС" sheetId="4" r:id="rId4"/>
  </sheets>
  <definedNames>
    <definedName name="_xlnm.Print_Area" localSheetId="0">Баланс!$A$1:$D$62</definedName>
    <definedName name="_xlnm.Print_Area" localSheetId="2">Капитал!$A$1:$E$22</definedName>
    <definedName name="_xlnm.Print_Area" localSheetId="3">ОДДС!$A$1:$D$85</definedName>
    <definedName name="_xlnm.Print_Area" localSheetId="1">ОСД!$A$1:$D$47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D12" i="2"/>
  <c r="D15" i="2" s="1"/>
  <c r="D23" i="2" s="1"/>
  <c r="D28" i="2" s="1"/>
  <c r="D32" i="2" s="1"/>
  <c r="D36" i="2" s="1"/>
  <c r="D48" i="1"/>
  <c r="D41" i="1"/>
  <c r="D49" i="1" s="1"/>
  <c r="D34" i="1"/>
  <c r="D35" i="1" s="1"/>
  <c r="D25" i="1"/>
  <c r="D28" i="1" s="1"/>
  <c r="D14" i="1"/>
  <c r="D29" i="1" l="1"/>
  <c r="D52" i="1" s="1"/>
  <c r="D50" i="1"/>
  <c r="C52" i="1" l="1"/>
</calcChain>
</file>

<file path=xl/sharedStrings.xml><?xml version="1.0" encoding="utf-8"?>
<sst xmlns="http://schemas.openxmlformats.org/spreadsheetml/2006/main" count="255" uniqueCount="205">
  <si>
    <t>АО "Лизинг Групп"</t>
  </si>
  <si>
    <t xml:space="preserve">Отчет  о  финансовом  положении по состоянию на  30 июня 2024 года </t>
  </si>
  <si>
    <t xml:space="preserve"> (в тысячах казахстанских тенге)</t>
  </si>
  <si>
    <t>АКТИВЫ</t>
  </si>
  <si>
    <t>прим.</t>
  </si>
  <si>
    <t>30.06.2024</t>
  </si>
  <si>
    <t>31.12.2023</t>
  </si>
  <si>
    <t xml:space="preserve">Долгосрочные активы </t>
  </si>
  <si>
    <t xml:space="preserve">Основные средства </t>
  </si>
  <si>
    <t>Нематериальные активы</t>
  </si>
  <si>
    <t>Внеоборотные активы, предназначенные для продажи</t>
  </si>
  <si>
    <t>Долгосрочная дебиторская задолженность по финансовой аренде</t>
  </si>
  <si>
    <t>Дебиторская задолженность по договорам Иджара</t>
  </si>
  <si>
    <t>Долгосрочная дебиторская задолженность по прочим налогам</t>
  </si>
  <si>
    <t xml:space="preserve">Итого долгосрочные активы </t>
  </si>
  <si>
    <t>Краткосрочные активы</t>
  </si>
  <si>
    <t xml:space="preserve">Торговая и прочая дебиторская задолженность </t>
  </si>
  <si>
    <t>Дебиторская задолженность по факторингу</t>
  </si>
  <si>
    <t>Краткосрочные финансовые инвестиции</t>
  </si>
  <si>
    <t>Дебиторская задолженность по финансовой аренде</t>
  </si>
  <si>
    <t>Краткосрочные займы выданные</t>
  </si>
  <si>
    <t>Предоплата по текущему налогу на прибыль</t>
  </si>
  <si>
    <t>Дебиторская задолженность по прочим налогам</t>
  </si>
  <si>
    <t>Авансы, выданные поставщикам по финансовой аренде</t>
  </si>
  <si>
    <t>Прочие активы</t>
  </si>
  <si>
    <t>Средства в банках на депозитах</t>
  </si>
  <si>
    <t>Денежные средства</t>
  </si>
  <si>
    <t xml:space="preserve">Итого краткосрочные активы </t>
  </si>
  <si>
    <t>ИТОГО АКТИВОВ</t>
  </si>
  <si>
    <t>КАПИТАЛ</t>
  </si>
  <si>
    <t>Акционерный капитал</t>
  </si>
  <si>
    <t>Эмиссионный доход</t>
  </si>
  <si>
    <t>Нераспределенная прибыль / (накопленный убыток)</t>
  </si>
  <si>
    <t>ИТОГО КАПИТАЛА</t>
  </si>
  <si>
    <t>ОБЯЗАТЕЛЬСТВА</t>
  </si>
  <si>
    <t>Долгосрочные обязательства</t>
  </si>
  <si>
    <t>Кредиты и займы</t>
  </si>
  <si>
    <t>Долгосрочная кредиторская задолженность по Исламскому финансированию</t>
  </si>
  <si>
    <t>Долгосрочная кредиторская задолженность</t>
  </si>
  <si>
    <t>Итого долгосрочные обязательства</t>
  </si>
  <si>
    <t>Краткосрочные обязательства</t>
  </si>
  <si>
    <t>Кредиты и займы 1</t>
  </si>
  <si>
    <t>Кредиторская задолженность по Исламскому финансированию</t>
  </si>
  <si>
    <t>Долговые ценные бумаги</t>
  </si>
  <si>
    <t>Авансы, полученные по финансовой аренде</t>
  </si>
  <si>
    <t>Прочие краткосрочные обязательства</t>
  </si>
  <si>
    <t>Итого краткосрочные обязательства</t>
  </si>
  <si>
    <t xml:space="preserve">ИТОГО ОБЯЗАТЕЛЬСТВ </t>
  </si>
  <si>
    <t>ИТОГО ОБЯЗАТЕЛЬСТВ И КАПИТАЛА</t>
  </si>
  <si>
    <t>Check</t>
  </si>
  <si>
    <t>балансовая стоимость простой акции, тенге</t>
  </si>
  <si>
    <t>________________________</t>
  </si>
  <si>
    <t>Осадчая Л.В.</t>
  </si>
  <si>
    <t>Шакиржанова А.Ж.</t>
  </si>
  <si>
    <t>Председатель Правления</t>
  </si>
  <si>
    <t>Главный бухгалтер</t>
  </si>
  <si>
    <t xml:space="preserve">Отчет о совокупном доходе за 6 месяца, закончившихся 30 июня 2024 года </t>
  </si>
  <si>
    <t>прим</t>
  </si>
  <si>
    <t>30 июня 2024 года</t>
  </si>
  <si>
    <t>30 июня 2023 года</t>
  </si>
  <si>
    <t>Процентный доход</t>
  </si>
  <si>
    <t>Процентный расход</t>
  </si>
  <si>
    <t>Доход по Исламскому финансированию</t>
  </si>
  <si>
    <t>Доход по депозитам Вакала</t>
  </si>
  <si>
    <t>Расход по Исламскому финансированию</t>
  </si>
  <si>
    <t>Чистый процентный доход до формирования резервов под обесценение активов, по которым начисляются проценты</t>
  </si>
  <si>
    <t>Резерв под обесценение активов, по которым начисляются проценты</t>
  </si>
  <si>
    <t xml:space="preserve">ЧИСТЫЙ ПРОЦЕНТНЫЙ ДОХОД </t>
  </si>
  <si>
    <t>Чистая прибыль / (убыток) от курсовой разницы</t>
  </si>
  <si>
    <t>Доходы по услугам</t>
  </si>
  <si>
    <t>Прочие доходы / расходы</t>
  </si>
  <si>
    <t>ЧИСТЫЕ НЕПРОЦЕНТНЫЕ ДОХОДЫ</t>
  </si>
  <si>
    <t>ОПЕРАЦИОННЫЕ ДОХОДЫ</t>
  </si>
  <si>
    <t>Операционные расходы</t>
  </si>
  <si>
    <t>Резерв под обесценение активов, по которым не начисляются проценты</t>
  </si>
  <si>
    <t>ПРИБЫЛЬ ДО НАЛОГООБЛОЖЕНИЯ</t>
  </si>
  <si>
    <t>Расходы по налогу на прибыль</t>
  </si>
  <si>
    <t>ЧИСТАЯ ПРИБЫЛЬ</t>
  </si>
  <si>
    <t>Прочий совокупный доход</t>
  </si>
  <si>
    <t xml:space="preserve">ИТОГО СОВОКУПНЫЙ ДОХОД </t>
  </si>
  <si>
    <t>Базовая прибыль на акцию, тенге</t>
  </si>
  <si>
    <t>Отчет об изменениях капитала за 6 месяца,</t>
  </si>
  <si>
    <t xml:space="preserve"> закончившихся 30 июня 2024г.</t>
  </si>
  <si>
    <t>Уставный капитал</t>
  </si>
  <si>
    <t>Нераспределенная прибыль (Накопленный убыток)</t>
  </si>
  <si>
    <t>Итого капитал</t>
  </si>
  <si>
    <t>примечание</t>
  </si>
  <si>
    <t>Итого совокупный доход</t>
  </si>
  <si>
    <t>30.06.2023</t>
  </si>
  <si>
    <t>Отчет о движении денежных средств (прямой метод) за 6 месяца,                                                       закончившихся 30 июня 2024г.</t>
  </si>
  <si>
    <t>Наименование показателей</t>
  </si>
  <si>
    <t>Код строки</t>
  </si>
  <si>
    <t>За 2023 год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</si>
  <si>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</si>
  <si>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</si>
  <si>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010</t>
  </si>
  <si>
    <t>в том числе:</t>
  </si>
  <si>
    <t>реализация товаров и услуг</t>
  </si>
  <si>
    <t>011</t>
  </si>
  <si>
    <t>прочая выручка</t>
  </si>
  <si>
    <t>012</t>
  </si>
  <si>
    <t>авансы, полученные от покупателей, заказчиков</t>
  </si>
  <si>
    <t>013</t>
  </si>
  <si>
    <t>поступления по договорам страхования</t>
  </si>
  <si>
    <t>014</t>
  </si>
  <si>
    <t>полученные вознаграждения о</t>
  </si>
  <si>
    <t>015</t>
  </si>
  <si>
    <t>прочие поступления</t>
  </si>
  <si>
    <t>016</t>
  </si>
  <si>
    <t>2. Выбытие денежных средств, всего (сумма строк с 021 по 027)</t>
  </si>
  <si>
    <t>020</t>
  </si>
  <si>
    <t>платежи поставщикам за товары и услуги</t>
  </si>
  <si>
    <t>021</t>
  </si>
  <si>
    <t>авансы, выданные поставщикам товаров и услуг</t>
  </si>
  <si>
    <t>022</t>
  </si>
  <si>
    <t>выплаты по оплате труда</t>
  </si>
  <si>
    <t>023</t>
  </si>
  <si>
    <t>выплата вознаграждения</t>
  </si>
  <si>
    <t>024</t>
  </si>
  <si>
    <t>выплаты по договорам страхования</t>
  </si>
  <si>
    <t>025</t>
  </si>
  <si>
    <t>подоходный налог и другие платежи в бюджет</t>
  </si>
  <si>
    <t>026</t>
  </si>
  <si>
    <t>прочие выплаты</t>
  </si>
  <si>
    <t>027</t>
  </si>
  <si>
    <t>3. Чистая сумма денежных средств от операционной деятельности (строка 010 - строка 020)</t>
  </si>
  <si>
    <t>030</t>
  </si>
  <si>
    <t>II. Движение денежных средств от инвестиционной деятельности</t>
  </si>
  <si>
    <t>1. Поступление денежных средств, всего (сумма строк с 041 по 051)</t>
  </si>
  <si>
    <t>040</t>
  </si>
  <si>
    <t>реализация основных средств</t>
  </si>
  <si>
    <t>041</t>
  </si>
  <si>
    <t>реализация нематериальных активов</t>
  </si>
  <si>
    <t>042</t>
  </si>
  <si>
    <t>реализация других долгосрочных активов</t>
  </si>
  <si>
    <t>043</t>
  </si>
  <si>
    <t>реализация долевых инструментов других организаций (кроме дочерних) и долей участия в совместном предпринимательстве</t>
  </si>
  <si>
    <t>044</t>
  </si>
  <si>
    <t>реализация долговых инструментов других организаций</t>
  </si>
  <si>
    <t>045</t>
  </si>
  <si>
    <t>возмещение при потере контроля над дочерними организациями</t>
  </si>
  <si>
    <t>046</t>
  </si>
  <si>
    <t>реализация прочих финансовых активов</t>
  </si>
  <si>
    <t>047</t>
  </si>
  <si>
    <t>фьючерсные и форвардные контракты, опционы и свопы</t>
  </si>
  <si>
    <t>048</t>
  </si>
  <si>
    <t>полученные дивиденды</t>
  </si>
  <si>
    <t>049</t>
  </si>
  <si>
    <t>полученные вознаграждения</t>
  </si>
  <si>
    <t>050</t>
  </si>
  <si>
    <t>прочие поступления 2</t>
  </si>
  <si>
    <t>051</t>
  </si>
  <si>
    <t>2. Выбытие денежных средств, всего (сумма строк с 061 по 071)</t>
  </si>
  <si>
    <t>060</t>
  </si>
  <si>
    <t>приобретение основных средств</t>
  </si>
  <si>
    <t>061</t>
  </si>
  <si>
    <t>приобретение нематериальных активов</t>
  </si>
  <si>
    <t>062</t>
  </si>
  <si>
    <t>приобретение других долгосрочных активов</t>
  </si>
  <si>
    <t>063</t>
  </si>
  <si>
    <t>приобретение долевых инструментов других организаций (кроме дочерних) и долей участия в совместном предпринимательстве</t>
  </si>
  <si>
    <t>064</t>
  </si>
  <si>
    <t>приобретение долговых инструментов других организаций</t>
  </si>
  <si>
    <t>065</t>
  </si>
  <si>
    <t>приобретение контроля над дочерними организациями</t>
  </si>
  <si>
    <t>066</t>
  </si>
  <si>
    <t>приобретение прочих финансовых активов</t>
  </si>
  <si>
    <t>067</t>
  </si>
  <si>
    <t>предоставление займов</t>
  </si>
  <si>
    <t>068</t>
  </si>
  <si>
    <t>069</t>
  </si>
  <si>
    <t>инвестиции в ассоциированные и дочерние организации</t>
  </si>
  <si>
    <t>070</t>
  </si>
  <si>
    <t>прочие выплаты 2</t>
  </si>
  <si>
    <t>071</t>
  </si>
  <si>
    <t>3. Чистая сумма денежных средств от инвестиционной деятельности (строка 040 - строка 060)</t>
  </si>
  <si>
    <t>080</t>
  </si>
  <si>
    <t>III. Движение денежных средств от финансовой деятельности</t>
  </si>
  <si>
    <t xml:space="preserve"> </t>
  </si>
  <si>
    <t>1. Поступление денежных средств, всего (сумма строк с 091 по 094)</t>
  </si>
  <si>
    <t>090</t>
  </si>
  <si>
    <t>эмиссия акций и других финансовых инструментов</t>
  </si>
  <si>
    <t>091</t>
  </si>
  <si>
    <t>получение займов</t>
  </si>
  <si>
    <t>092</t>
  </si>
  <si>
    <t>полученные вознаграждения2</t>
  </si>
  <si>
    <t>093</t>
  </si>
  <si>
    <t>прочие поступления ф</t>
  </si>
  <si>
    <t>094</t>
  </si>
  <si>
    <t>2. Выбытие денежных средств, всего (сумма строк с 101 по 105)</t>
  </si>
  <si>
    <t>погашение займов</t>
  </si>
  <si>
    <t>выплата вознаграждения ф</t>
  </si>
  <si>
    <t>выплата дивидендов</t>
  </si>
  <si>
    <t>выплаты собственникам по акциям организации</t>
  </si>
  <si>
    <t>прочие выбытия ф</t>
  </si>
  <si>
    <t>3. Чистая сумма денежных средств от финансовой деятельности (строка 090 -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</si>
  <si>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</si>
  <si>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110)</t>
  </si>
  <si>
    <t>Оценочный резерв под убытки от обесценения денежных средств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</si>
  <si>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</si>
  <si>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</si>
  <si>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_______________________________</t>
  </si>
  <si>
    <t>______________________________</t>
  </si>
  <si>
    <t>Малтобарова Ш.О</t>
  </si>
  <si>
    <t>Финансовый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</si>
</sst>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;\(#,##0\);&quot;-&quot;;\(@\)"/>
    <numFmt numFmtId="165" formatCode="_-* #,##0.0_р_._-;\-* #,##0.0_р_._-;_-* &quot;-&quot;??_р_._-;_-@_-"/>
    <numFmt numFmtId="166" formatCode="#,##0_);\(#,##0\);\-_);@_)"/>
    <numFmt numFmtId="167" formatCode="#,##0.00;\(#,##0.00\);&quot;-&quot;;\(@\)"/>
    <numFmt numFmtId="168" formatCode="_-* #,##0.00_р_._-;\-* #,##0.00_р_._-;_-* &quot;-&quot;??_р_._-;_-@_-"/>
    <numFmt numFmtId="169" formatCode="0.0"/>
    <numFmt numFmtId="170" formatCode="#,##0.0"/>
    <numFmt numFmtId="171" formatCode="#,##0.00_);\(#,##0.00\);\-_);@_)"/>
    <numFmt numFmtId="172" formatCode="#,##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rgb="FF0000CC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rebuchet MS"/>
      <family val="2"/>
      <charset val="204"/>
    </font>
    <font>
      <sz val="10"/>
      <color rgb="FF0000FF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0"/>
      <color theme="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22" fillId="0" borderId="0"/>
  </cellStyleXfs>
  <cellXfs count="185">
    <xf numFmtId="0" fontId="0" fillId="0" borderId="0" xfId="0"/>
    <xf numFmtId="0" fontId="3" fillId="2" borderId="0" xfId="2" applyFont="1" applyFill="1"/>
    <xf numFmtId="0" fontId="3" fillId="0" borderId="0" xfId="2" applyFont="1" applyAlignment="1">
      <alignment vertical="center"/>
    </xf>
    <xf numFmtId="0" fontId="4" fillId="2" borderId="0" xfId="2" applyFont="1" applyFill="1" applyAlignment="1">
      <alignment vertical="center"/>
    </xf>
    <xf numFmtId="0" fontId="5" fillId="0" borderId="0" xfId="2" applyFont="1"/>
    <xf numFmtId="0" fontId="6" fillId="2" borderId="0" xfId="2" applyFont="1" applyFill="1"/>
    <xf numFmtId="0" fontId="6" fillId="0" borderId="0" xfId="2" applyFont="1" applyAlignment="1">
      <alignment vertical="center"/>
    </xf>
    <xf numFmtId="0" fontId="6" fillId="2" borderId="0" xfId="2" applyFont="1" applyFill="1" applyAlignment="1">
      <alignment vertical="center"/>
    </xf>
    <xf numFmtId="0" fontId="6" fillId="0" borderId="0" xfId="2" applyFont="1"/>
    <xf numFmtId="0" fontId="5" fillId="2" borderId="0" xfId="0" applyFont="1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wrapText="1"/>
    </xf>
    <xf numFmtId="164" fontId="6" fillId="0" borderId="0" xfId="2" applyNumberFormat="1" applyFont="1" applyAlignment="1">
      <alignment vertical="center"/>
    </xf>
    <xf numFmtId="0" fontId="7" fillId="0" borderId="0" xfId="2" applyFont="1"/>
    <xf numFmtId="0" fontId="3" fillId="0" borderId="0" xfId="2" applyFont="1"/>
    <xf numFmtId="49" fontId="7" fillId="0" borderId="0" xfId="2" applyNumberFormat="1" applyFont="1" applyAlignment="1">
      <alignment vertical="center"/>
    </xf>
    <xf numFmtId="0" fontId="3" fillId="0" borderId="1" xfId="2" applyFont="1" applyBorder="1" applyAlignment="1">
      <alignment horizontal="left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0" fontId="7" fillId="0" borderId="0" xfId="2" applyFont="1" applyAlignment="1">
      <alignment horizontal="left" vertical="center" wrapText="1"/>
    </xf>
    <xf numFmtId="3" fontId="6" fillId="0" borderId="0" xfId="1" applyNumberFormat="1" applyFont="1" applyFill="1" applyAlignment="1">
      <alignment horizontal="right" vertical="center"/>
    </xf>
    <xf numFmtId="0" fontId="7" fillId="0" borderId="0" xfId="2" applyFont="1" applyAlignment="1">
      <alignment horizontal="center" vertical="center" wrapText="1"/>
    </xf>
    <xf numFmtId="3" fontId="5" fillId="0" borderId="1" xfId="3" applyNumberFormat="1" applyFont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left" vertical="center" wrapText="1"/>
    </xf>
    <xf numFmtId="3" fontId="5" fillId="0" borderId="2" xfId="2" applyNumberFormat="1" applyFont="1" applyBorder="1" applyAlignment="1">
      <alignment vertical="center"/>
    </xf>
    <xf numFmtId="3" fontId="10" fillId="0" borderId="0" xfId="2" applyNumberFormat="1" applyFont="1"/>
    <xf numFmtId="0" fontId="10" fillId="0" borderId="0" xfId="2" applyFont="1"/>
    <xf numFmtId="3" fontId="6" fillId="0" borderId="0" xfId="1" applyNumberFormat="1" applyFont="1" applyFill="1" applyAlignment="1">
      <alignment vertical="center"/>
    </xf>
    <xf numFmtId="3" fontId="5" fillId="0" borderId="1" xfId="1" applyNumberFormat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horizontal="center" vertical="center" wrapText="1"/>
    </xf>
    <xf numFmtId="3" fontId="6" fillId="0" borderId="0" xfId="3" applyNumberFormat="1" applyFont="1" applyAlignment="1">
      <alignment horizontal="right" vertical="center"/>
    </xf>
    <xf numFmtId="3" fontId="7" fillId="0" borderId="0" xfId="1" applyNumberFormat="1" applyFont="1" applyFill="1" applyAlignment="1">
      <alignment vertical="center"/>
    </xf>
    <xf numFmtId="3" fontId="5" fillId="0" borderId="2" xfId="1" applyNumberFormat="1" applyFont="1" applyFill="1" applyBorder="1" applyAlignment="1">
      <alignment vertical="center"/>
    </xf>
    <xf numFmtId="0" fontId="11" fillId="0" borderId="0" xfId="2" applyFont="1"/>
    <xf numFmtId="3" fontId="3" fillId="0" borderId="0" xfId="2" applyNumberFormat="1" applyFont="1" applyAlignment="1">
      <alignment vertical="center"/>
    </xf>
    <xf numFmtId="166" fontId="12" fillId="0" borderId="0" xfId="1" applyNumberFormat="1" applyFont="1" applyFill="1" applyBorder="1" applyAlignment="1">
      <alignment vertical="center"/>
    </xf>
    <xf numFmtId="0" fontId="6" fillId="2" borderId="3" xfId="2" applyFont="1" applyFill="1" applyBorder="1"/>
    <xf numFmtId="0" fontId="6" fillId="2" borderId="3" xfId="2" applyFont="1" applyFill="1" applyBorder="1" applyAlignment="1">
      <alignment horizontal="left"/>
    </xf>
    <xf numFmtId="167" fontId="7" fillId="0" borderId="3" xfId="2" applyNumberFormat="1" applyFont="1" applyBorder="1" applyAlignment="1">
      <alignment horizontal="center" vertical="center"/>
    </xf>
    <xf numFmtId="0" fontId="6" fillId="2" borderId="0" xfId="2" applyFont="1" applyFill="1" applyAlignment="1">
      <alignment horizontal="left"/>
    </xf>
    <xf numFmtId="0" fontId="13" fillId="0" borderId="3" xfId="2" applyFont="1" applyBorder="1" applyAlignment="1">
      <alignment vertical="center"/>
    </xf>
    <xf numFmtId="166" fontId="13" fillId="0" borderId="3" xfId="2" applyNumberFormat="1" applyFont="1" applyBorder="1" applyAlignment="1">
      <alignment vertical="center"/>
    </xf>
    <xf numFmtId="166" fontId="6" fillId="0" borderId="0" xfId="2" applyNumberFormat="1" applyFont="1" applyAlignment="1">
      <alignment vertical="center"/>
    </xf>
    <xf numFmtId="168" fontId="6" fillId="0" borderId="0" xfId="2" applyNumberFormat="1" applyFont="1" applyAlignment="1">
      <alignment vertical="center"/>
    </xf>
    <xf numFmtId="0" fontId="6" fillId="0" borderId="0" xfId="2" applyFont="1" applyAlignment="1">
      <alignment horizontal="right" vertical="center"/>
    </xf>
    <xf numFmtId="166" fontId="6" fillId="0" borderId="0" xfId="2" applyNumberFormat="1" applyFont="1" applyAlignment="1">
      <alignment horizontal="right" vertical="center"/>
    </xf>
    <xf numFmtId="0" fontId="4" fillId="2" borderId="0" xfId="2" applyFont="1" applyFill="1"/>
    <xf numFmtId="0" fontId="4" fillId="0" borderId="0" xfId="2" applyFont="1" applyAlignment="1">
      <alignment horizontal="right"/>
    </xf>
    <xf numFmtId="0" fontId="5" fillId="2" borderId="0" xfId="2" applyFont="1" applyFill="1" applyAlignment="1">
      <alignment vertical="center"/>
    </xf>
    <xf numFmtId="0" fontId="5" fillId="2" borderId="0" xfId="2" applyFont="1" applyFill="1" applyAlignment="1">
      <alignment horizontal="center"/>
    </xf>
    <xf numFmtId="0" fontId="6" fillId="0" borderId="0" xfId="2" applyFont="1" applyAlignment="1">
      <alignment horizontal="right"/>
    </xf>
    <xf numFmtId="0" fontId="6" fillId="2" borderId="0" xfId="2" applyFont="1" applyFill="1" applyAlignment="1">
      <alignment horizontal="left" vertical="center" wrapText="1"/>
    </xf>
    <xf numFmtId="0" fontId="6" fillId="2" borderId="4" xfId="2" applyFont="1" applyFill="1" applyBorder="1" applyAlignment="1">
      <alignment vertical="center"/>
    </xf>
    <xf numFmtId="0" fontId="7" fillId="2" borderId="4" xfId="2" applyFont="1" applyFill="1" applyBorder="1" applyAlignment="1">
      <alignment horizontal="center" vertical="center" wrapText="1"/>
    </xf>
    <xf numFmtId="3" fontId="15" fillId="2" borderId="4" xfId="4" applyNumberFormat="1" applyFont="1" applyFill="1" applyBorder="1" applyAlignment="1">
      <alignment horizontal="right" vertical="center"/>
    </xf>
    <xf numFmtId="0" fontId="7" fillId="0" borderId="0" xfId="2" applyFont="1" applyAlignment="1">
      <alignment vertical="center" wrapText="1"/>
    </xf>
    <xf numFmtId="0" fontId="6" fillId="0" borderId="0" xfId="2" applyFont="1" applyAlignment="1">
      <alignment horizontal="center"/>
    </xf>
    <xf numFmtId="3" fontId="6" fillId="0" borderId="0" xfId="3" applyNumberFormat="1" applyFont="1" applyAlignment="1">
      <alignment horizontal="right"/>
    </xf>
    <xf numFmtId="3" fontId="6" fillId="2" borderId="0" xfId="3" applyNumberFormat="1" applyFont="1" applyFill="1" applyAlignment="1">
      <alignment horizontal="right"/>
    </xf>
    <xf numFmtId="4" fontId="6" fillId="0" borderId="0" xfId="2" applyNumberFormat="1" applyFont="1"/>
    <xf numFmtId="0" fontId="3" fillId="0" borderId="2" xfId="2" applyFont="1" applyBorder="1" applyAlignment="1">
      <alignment vertical="center" wrapText="1"/>
    </xf>
    <xf numFmtId="1" fontId="5" fillId="0" borderId="2" xfId="2" applyNumberFormat="1" applyFont="1" applyBorder="1" applyAlignment="1">
      <alignment horizontal="center"/>
    </xf>
    <xf numFmtId="3" fontId="5" fillId="0" borderId="2" xfId="2" applyNumberFormat="1" applyFont="1" applyBorder="1"/>
    <xf numFmtId="1" fontId="6" fillId="0" borderId="3" xfId="2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right"/>
    </xf>
    <xf numFmtId="3" fontId="6" fillId="2" borderId="0" xfId="1" applyNumberFormat="1" applyFont="1" applyFill="1" applyBorder="1" applyAlignment="1">
      <alignment horizontal="right"/>
    </xf>
    <xf numFmtId="0" fontId="7" fillId="0" borderId="1" xfId="2" applyFont="1" applyBorder="1" applyAlignment="1">
      <alignment vertical="center" wrapText="1"/>
    </xf>
    <xf numFmtId="1" fontId="6" fillId="0" borderId="0" xfId="3" applyNumberFormat="1" applyFont="1" applyAlignment="1">
      <alignment horizontal="center"/>
    </xf>
    <xf numFmtId="3" fontId="6" fillId="2" borderId="1" xfId="1" applyNumberFormat="1" applyFont="1" applyFill="1" applyBorder="1" applyAlignment="1">
      <alignment horizontal="right"/>
    </xf>
    <xf numFmtId="3" fontId="16" fillId="0" borderId="0" xfId="0" applyNumberFormat="1" applyFont="1" applyAlignment="1">
      <alignment horizontal="right" vertical="center" wrapText="1"/>
    </xf>
    <xf numFmtId="10" fontId="16" fillId="0" borderId="0" xfId="0" applyNumberFormat="1" applyFont="1" applyAlignment="1">
      <alignment horizontal="right" vertical="center" wrapText="1"/>
    </xf>
    <xf numFmtId="0" fontId="3" fillId="0" borderId="0" xfId="2" applyFont="1" applyAlignment="1">
      <alignment vertical="center" wrapText="1"/>
    </xf>
    <xf numFmtId="1" fontId="5" fillId="0" borderId="0" xfId="1" applyNumberFormat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right"/>
    </xf>
    <xf numFmtId="3" fontId="5" fillId="2" borderId="0" xfId="1" applyNumberFormat="1" applyFont="1" applyFill="1" applyBorder="1" applyAlignment="1">
      <alignment horizontal="right"/>
    </xf>
    <xf numFmtId="1" fontId="6" fillId="0" borderId="0" xfId="1" applyNumberFormat="1" applyFont="1" applyFill="1" applyBorder="1" applyAlignment="1">
      <alignment horizontal="center"/>
    </xf>
    <xf numFmtId="3" fontId="6" fillId="0" borderId="0" xfId="1" applyNumberFormat="1" applyFont="1" applyFill="1" applyBorder="1" applyAlignment="1">
      <alignment horizontal="right"/>
    </xf>
    <xf numFmtId="3" fontId="6" fillId="0" borderId="0" xfId="2" applyNumberFormat="1" applyFont="1"/>
    <xf numFmtId="3" fontId="16" fillId="0" borderId="0" xfId="0" applyNumberFormat="1" applyFont="1" applyAlignment="1">
      <alignment horizontal="right" vertical="center"/>
    </xf>
    <xf numFmtId="14" fontId="5" fillId="0" borderId="0" xfId="2" applyNumberFormat="1" applyFont="1"/>
    <xf numFmtId="0" fontId="16" fillId="0" borderId="0" xfId="0" applyFont="1" applyAlignment="1">
      <alignment vertical="center"/>
    </xf>
    <xf numFmtId="14" fontId="6" fillId="0" borderId="0" xfId="2" applyNumberFormat="1" applyFont="1"/>
    <xf numFmtId="43" fontId="7" fillId="0" borderId="0" xfId="1" applyFont="1" applyFill="1" applyBorder="1" applyAlignment="1">
      <alignment vertical="center" wrapText="1"/>
    </xf>
    <xf numFmtId="43" fontId="6" fillId="0" borderId="0" xfId="1" applyFont="1" applyFill="1"/>
    <xf numFmtId="0" fontId="16" fillId="0" borderId="0" xfId="0" applyFont="1" applyAlignment="1">
      <alignment horizontal="right" vertical="center"/>
    </xf>
    <xf numFmtId="3" fontId="5" fillId="0" borderId="0" xfId="2" applyNumberFormat="1" applyFont="1"/>
    <xf numFmtId="166" fontId="5" fillId="0" borderId="0" xfId="1" applyNumberFormat="1" applyFont="1" applyFill="1" applyBorder="1" applyAlignment="1">
      <alignment horizontal="right"/>
    </xf>
    <xf numFmtId="166" fontId="5" fillId="2" borderId="0" xfId="1" applyNumberFormat="1" applyFont="1" applyFill="1" applyBorder="1" applyAlignment="1">
      <alignment horizontal="right"/>
    </xf>
    <xf numFmtId="0" fontId="16" fillId="0" borderId="0" xfId="0" applyFont="1" applyAlignment="1">
      <alignment horizontal="center" vertical="center"/>
    </xf>
    <xf numFmtId="4" fontId="5" fillId="2" borderId="2" xfId="2" applyNumberFormat="1" applyFont="1" applyFill="1" applyBorder="1"/>
    <xf numFmtId="0" fontId="17" fillId="2" borderId="0" xfId="2" applyFont="1" applyFill="1"/>
    <xf numFmtId="0" fontId="18" fillId="2" borderId="0" xfId="2" applyFont="1" applyFill="1" applyAlignment="1">
      <alignment horizontal="center"/>
    </xf>
    <xf numFmtId="3" fontId="13" fillId="0" borderId="0" xfId="2" applyNumberFormat="1" applyFont="1" applyAlignment="1">
      <alignment horizontal="right"/>
    </xf>
    <xf numFmtId="3" fontId="13" fillId="2" borderId="0" xfId="2" applyNumberFormat="1" applyFont="1" applyFill="1" applyAlignment="1">
      <alignment horizontal="right"/>
    </xf>
    <xf numFmtId="3" fontId="15" fillId="0" borderId="0" xfId="0" applyNumberFormat="1" applyFont="1" applyAlignment="1">
      <alignment horizontal="right" vertical="center"/>
    </xf>
    <xf numFmtId="3" fontId="6" fillId="2" borderId="0" xfId="2" applyNumberFormat="1" applyFont="1" applyFill="1"/>
    <xf numFmtId="0" fontId="13" fillId="2" borderId="0" xfId="2" applyFont="1" applyFill="1" applyAlignment="1">
      <alignment horizontal="right"/>
    </xf>
    <xf numFmtId="0" fontId="6" fillId="2" borderId="0" xfId="2" applyFont="1" applyFill="1" applyAlignment="1">
      <alignment horizontal="right"/>
    </xf>
    <xf numFmtId="3" fontId="6" fillId="2" borderId="0" xfId="2" applyNumberFormat="1" applyFont="1" applyFill="1" applyAlignment="1">
      <alignment horizontal="right"/>
    </xf>
    <xf numFmtId="3" fontId="6" fillId="0" borderId="0" xfId="2" applyNumberFormat="1" applyFont="1" applyAlignment="1">
      <alignment horizontal="right"/>
    </xf>
    <xf numFmtId="166" fontId="6" fillId="0" borderId="0" xfId="2" applyNumberFormat="1" applyFont="1" applyAlignment="1">
      <alignment horizontal="right"/>
    </xf>
    <xf numFmtId="4" fontId="13" fillId="2" borderId="0" xfId="2" applyNumberFormat="1" applyFont="1" applyFill="1" applyAlignment="1">
      <alignment horizontal="right"/>
    </xf>
    <xf numFmtId="166" fontId="13" fillId="2" borderId="0" xfId="2" applyNumberFormat="1" applyFont="1" applyFill="1" applyAlignment="1">
      <alignment horizontal="right"/>
    </xf>
    <xf numFmtId="166" fontId="6" fillId="2" borderId="0" xfId="2" applyNumberFormat="1" applyFont="1" applyFill="1" applyAlignment="1">
      <alignment horizontal="right"/>
    </xf>
    <xf numFmtId="0" fontId="3" fillId="2" borderId="0" xfId="2" applyFont="1" applyFill="1" applyAlignment="1">
      <alignment horizontal="left" vertical="top"/>
    </xf>
    <xf numFmtId="0" fontId="11" fillId="2" borderId="0" xfId="2" applyFont="1" applyFill="1"/>
    <xf numFmtId="169" fontId="11" fillId="2" borderId="0" xfId="2" applyNumberFormat="1" applyFont="1" applyFill="1"/>
    <xf numFmtId="169" fontId="17" fillId="2" borderId="0" xfId="2" applyNumberFormat="1" applyFont="1" applyFill="1"/>
    <xf numFmtId="0" fontId="5" fillId="2" borderId="0" xfId="2" applyFont="1" applyFill="1"/>
    <xf numFmtId="169" fontId="6" fillId="2" borderId="0" xfId="2" applyNumberFormat="1" applyFont="1" applyFill="1"/>
    <xf numFmtId="0" fontId="7" fillId="2" borderId="1" xfId="2" applyFont="1" applyFill="1" applyBorder="1"/>
    <xf numFmtId="0" fontId="3" fillId="2" borderId="1" xfId="2" applyFont="1" applyFill="1" applyBorder="1" applyAlignment="1">
      <alignment horizontal="center" vertical="center" wrapText="1"/>
    </xf>
    <xf numFmtId="169" fontId="3" fillId="2" borderId="1" xfId="2" applyNumberFormat="1" applyFont="1" applyFill="1" applyBorder="1" applyAlignment="1">
      <alignment horizontal="center" vertical="center" wrapText="1"/>
    </xf>
    <xf numFmtId="0" fontId="7" fillId="2" borderId="5" xfId="2" applyFont="1" applyFill="1" applyBorder="1"/>
    <xf numFmtId="0" fontId="7" fillId="2" borderId="5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169" fontId="3" fillId="2" borderId="5" xfId="2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left" vertical="center"/>
    </xf>
    <xf numFmtId="3" fontId="5" fillId="2" borderId="2" xfId="1" applyNumberFormat="1" applyFont="1" applyFill="1" applyBorder="1"/>
    <xf numFmtId="3" fontId="19" fillId="3" borderId="2" xfId="1" applyNumberFormat="1" applyFont="1" applyFill="1" applyBorder="1"/>
    <xf numFmtId="14" fontId="7" fillId="2" borderId="0" xfId="2" applyNumberFormat="1" applyFont="1" applyFill="1" applyAlignment="1">
      <alignment horizontal="left" vertical="center"/>
    </xf>
    <xf numFmtId="166" fontId="6" fillId="2" borderId="0" xfId="3" applyNumberFormat="1" applyFont="1" applyFill="1" applyAlignment="1">
      <alignment horizontal="right"/>
    </xf>
    <xf numFmtId="49" fontId="3" fillId="2" borderId="2" xfId="2" applyNumberFormat="1" applyFont="1" applyFill="1" applyBorder="1" applyAlignment="1">
      <alignment horizontal="left" vertical="center"/>
    </xf>
    <xf numFmtId="166" fontId="6" fillId="2" borderId="0" xfId="2" applyNumberFormat="1" applyFont="1" applyFill="1"/>
    <xf numFmtId="14" fontId="3" fillId="0" borderId="2" xfId="2" applyNumberFormat="1" applyFont="1" applyBorder="1" applyAlignment="1">
      <alignment horizontal="left" vertical="center"/>
    </xf>
    <xf numFmtId="170" fontId="20" fillId="2" borderId="0" xfId="2" applyNumberFormat="1" applyFont="1" applyFill="1"/>
    <xf numFmtId="166" fontId="20" fillId="2" borderId="0" xfId="2" applyNumberFormat="1" applyFont="1" applyFill="1"/>
    <xf numFmtId="3" fontId="13" fillId="2" borderId="0" xfId="2" applyNumberFormat="1" applyFont="1" applyFill="1"/>
    <xf numFmtId="169" fontId="13" fillId="2" borderId="0" xfId="2" applyNumberFormat="1" applyFont="1" applyFill="1"/>
    <xf numFmtId="0" fontId="13" fillId="2" borderId="0" xfId="2" applyFont="1" applyFill="1"/>
    <xf numFmtId="166" fontId="13" fillId="2" borderId="0" xfId="2" applyNumberFormat="1" applyFont="1" applyFill="1"/>
    <xf numFmtId="0" fontId="7" fillId="2" borderId="0" xfId="2" applyFont="1" applyFill="1"/>
    <xf numFmtId="169" fontId="13" fillId="2" borderId="0" xfId="2" applyNumberFormat="1" applyFont="1" applyFill="1" applyAlignment="1">
      <alignment horizontal="right"/>
    </xf>
    <xf numFmtId="169" fontId="6" fillId="2" borderId="0" xfId="2" applyNumberFormat="1" applyFont="1" applyFill="1" applyAlignment="1">
      <alignment horizontal="right"/>
    </xf>
    <xf numFmtId="3" fontId="5" fillId="2" borderId="0" xfId="2" applyNumberFormat="1" applyFont="1" applyFill="1" applyAlignment="1">
      <alignment vertical="center"/>
    </xf>
    <xf numFmtId="0" fontId="21" fillId="2" borderId="6" xfId="2" applyFont="1" applyFill="1" applyBorder="1" applyAlignment="1">
      <alignment horizontal="center" vertical="center" wrapText="1"/>
    </xf>
    <xf numFmtId="0" fontId="15" fillId="0" borderId="6" xfId="5" applyFont="1" applyBorder="1" applyAlignment="1">
      <alignment horizontal="center" vertical="center" wrapText="1"/>
    </xf>
    <xf numFmtId="0" fontId="21" fillId="2" borderId="6" xfId="2" applyFont="1" applyFill="1" applyBorder="1" applyAlignment="1">
      <alignment horizontal="left"/>
    </xf>
    <xf numFmtId="0" fontId="21" fillId="2" borderId="6" xfId="2" applyFont="1" applyFill="1" applyBorder="1" applyAlignment="1">
      <alignment horizontal="center" wrapText="1"/>
    </xf>
    <xf numFmtId="3" fontId="21" fillId="2" borderId="6" xfId="2" applyNumberFormat="1" applyFont="1" applyFill="1" applyBorder="1" applyAlignment="1">
      <alignment horizontal="center" wrapText="1"/>
    </xf>
    <xf numFmtId="49" fontId="21" fillId="2" borderId="6" xfId="2" applyNumberFormat="1" applyFont="1" applyFill="1" applyBorder="1" applyAlignment="1">
      <alignment wrapText="1"/>
    </xf>
    <xf numFmtId="49" fontId="21" fillId="2" borderId="6" xfId="2" applyNumberFormat="1" applyFont="1" applyFill="1" applyBorder="1" applyAlignment="1">
      <alignment horizontal="center" wrapText="1"/>
    </xf>
    <xf numFmtId="3" fontId="5" fillId="2" borderId="6" xfId="1" applyNumberFormat="1" applyFont="1" applyFill="1" applyBorder="1" applyAlignment="1"/>
    <xf numFmtId="166" fontId="5" fillId="2" borderId="6" xfId="1" applyNumberFormat="1" applyFont="1" applyFill="1" applyBorder="1" applyAlignment="1"/>
    <xf numFmtId="3" fontId="0" fillId="0" borderId="0" xfId="0" applyNumberFormat="1"/>
    <xf numFmtId="49" fontId="23" fillId="2" borderId="6" xfId="2" applyNumberFormat="1" applyFont="1" applyFill="1" applyBorder="1" applyAlignment="1">
      <alignment wrapText="1"/>
    </xf>
    <xf numFmtId="49" fontId="23" fillId="2" borderId="6" xfId="2" applyNumberFormat="1" applyFont="1" applyFill="1" applyBorder="1" applyAlignment="1">
      <alignment horizontal="center" wrapText="1"/>
    </xf>
    <xf numFmtId="3" fontId="23" fillId="0" borderId="6" xfId="2" applyNumberFormat="1" applyFont="1" applyBorder="1" applyAlignment="1">
      <alignment horizontal="center" wrapText="1"/>
    </xf>
    <xf numFmtId="166" fontId="23" fillId="0" borderId="6" xfId="2" applyNumberFormat="1" applyFont="1" applyBorder="1" applyAlignment="1">
      <alignment horizontal="center" wrapText="1"/>
    </xf>
    <xf numFmtId="3" fontId="6" fillId="0" borderId="6" xfId="1" applyNumberFormat="1" applyFont="1" applyFill="1" applyBorder="1" applyAlignment="1"/>
    <xf numFmtId="166" fontId="6" fillId="0" borderId="6" xfId="1" applyNumberFormat="1" applyFont="1" applyFill="1" applyBorder="1" applyAlignment="1"/>
    <xf numFmtId="166" fontId="5" fillId="0" borderId="6" xfId="1" applyNumberFormat="1" applyFont="1" applyFill="1" applyBorder="1" applyAlignment="1"/>
    <xf numFmtId="171" fontId="6" fillId="2" borderId="0" xfId="2" applyNumberFormat="1" applyFont="1" applyFill="1"/>
    <xf numFmtId="49" fontId="21" fillId="2" borderId="6" xfId="2" applyNumberFormat="1" applyFont="1" applyFill="1" applyBorder="1" applyAlignment="1">
      <alignment horizontal="left"/>
    </xf>
    <xf numFmtId="171" fontId="21" fillId="2" borderId="6" xfId="2" applyNumberFormat="1" applyFont="1" applyFill="1" applyBorder="1" applyAlignment="1">
      <alignment horizontal="center" wrapText="1"/>
    </xf>
    <xf numFmtId="3" fontId="21" fillId="2" borderId="6" xfId="2" applyNumberFormat="1" applyFont="1" applyFill="1" applyBorder="1" applyAlignment="1">
      <alignment horizontal="right" wrapText="1"/>
    </xf>
    <xf numFmtId="166" fontId="21" fillId="2" borderId="6" xfId="2" applyNumberFormat="1" applyFont="1" applyFill="1" applyBorder="1" applyAlignment="1">
      <alignment horizontal="right" wrapText="1"/>
    </xf>
    <xf numFmtId="3" fontId="23" fillId="2" borderId="6" xfId="2" applyNumberFormat="1" applyFont="1" applyFill="1" applyBorder="1" applyAlignment="1">
      <alignment horizontal="center" wrapText="1"/>
    </xf>
    <xf numFmtId="166" fontId="23" fillId="2" borderId="6" xfId="2" applyNumberFormat="1" applyFont="1" applyFill="1" applyBorder="1" applyAlignment="1">
      <alignment horizontal="center" wrapText="1"/>
    </xf>
    <xf numFmtId="166" fontId="6" fillId="2" borderId="6" xfId="1" applyNumberFormat="1" applyFont="1" applyFill="1" applyBorder="1" applyAlignment="1"/>
    <xf numFmtId="3" fontId="5" fillId="0" borderId="6" xfId="1" applyNumberFormat="1" applyFont="1" applyFill="1" applyBorder="1" applyAlignment="1"/>
    <xf numFmtId="49" fontId="23" fillId="2" borderId="6" xfId="2" applyNumberFormat="1" applyFont="1" applyFill="1" applyBorder="1"/>
    <xf numFmtId="171" fontId="6" fillId="0" borderId="0" xfId="2" applyNumberFormat="1" applyFont="1"/>
    <xf numFmtId="3" fontId="21" fillId="0" borderId="6" xfId="2" applyNumberFormat="1" applyFont="1" applyBorder="1" applyAlignment="1">
      <alignment horizontal="center" wrapText="1"/>
    </xf>
    <xf numFmtId="171" fontId="21" fillId="0" borderId="6" xfId="2" applyNumberFormat="1" applyFont="1" applyBorder="1" applyAlignment="1">
      <alignment horizontal="center" wrapText="1"/>
    </xf>
    <xf numFmtId="0" fontId="8" fillId="0" borderId="0" xfId="0" applyFont="1"/>
    <xf numFmtId="3" fontId="23" fillId="0" borderId="6" xfId="2" applyNumberFormat="1" applyFont="1" applyBorder="1" applyAlignment="1">
      <alignment horizontal="right" wrapText="1"/>
    </xf>
    <xf numFmtId="166" fontId="23" fillId="0" borderId="6" xfId="2" applyNumberFormat="1" applyFont="1" applyBorder="1" applyAlignment="1">
      <alignment horizontal="right" wrapText="1"/>
    </xf>
    <xf numFmtId="3" fontId="6" fillId="2" borderId="6" xfId="1" applyNumberFormat="1" applyFont="1" applyFill="1" applyBorder="1" applyAlignment="1"/>
    <xf numFmtId="172" fontId="0" fillId="0" borderId="0" xfId="0" applyNumberFormat="1"/>
    <xf numFmtId="0" fontId="6" fillId="0" borderId="0" xfId="2" applyFont="1" applyAlignment="1">
      <alignment horizontal="left" vertical="center"/>
    </xf>
    <xf numFmtId="0" fontId="14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left"/>
    </xf>
    <xf numFmtId="0" fontId="3" fillId="2" borderId="0" xfId="2" applyFont="1" applyFill="1" applyAlignment="1">
      <alignment horizontal="left"/>
    </xf>
    <xf numFmtId="0" fontId="5" fillId="2" borderId="0" xfId="2" applyFont="1" applyFill="1" applyAlignment="1">
      <alignment horizontal="left" vertical="center" wrapText="1"/>
    </xf>
    <xf numFmtId="0" fontId="5" fillId="2" borderId="0" xfId="2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2" borderId="0" xfId="2" applyFont="1" applyFill="1" applyAlignment="1">
      <alignment horizontal="left"/>
    </xf>
    <xf numFmtId="0" fontId="6" fillId="0" borderId="5" xfId="2" applyFont="1" applyBorder="1" applyAlignment="1">
      <alignment vertical="center"/>
    </xf>
    <xf numFmtId="0" fontId="6" fillId="2" borderId="5" xfId="2" applyFont="1" applyFill="1" applyBorder="1"/>
    <xf numFmtId="0" fontId="6" fillId="0" borderId="5" xfId="2" applyFont="1" applyBorder="1"/>
    <xf numFmtId="0" fontId="24" fillId="2" borderId="0" xfId="2" applyFont="1" applyFill="1"/>
    <xf numFmtId="0" fontId="25" fillId="0" borderId="0" xfId="2" applyFont="1" applyAlignment="1">
      <alignment horizontal="right"/>
    </xf>
  </cellXfs>
  <cellStyles count="6">
    <cellStyle name="Normal 5 2" xfId="4" xr:uid="{6AD0BCD0-83BC-4D98-BE1B-1B16020F5259}"/>
    <cellStyle name="Обычный" xfId="0" builtinId="0"/>
    <cellStyle name="Обычный 2" xfId="2" xr:uid="{7954AE8E-2090-4E19-BC5C-31E39E5DC353}"/>
    <cellStyle name="Обычный 4" xfId="3" xr:uid="{3EE51897-9E5D-461E-9D32-C20FCEEBC61F}"/>
    <cellStyle name="Обычный_ОСД" xfId="5" xr:uid="{30AF4074-A1B0-437C-B68C-8BA2FCA5560E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"/>
  <sheetViews>
    <sheetView view="pageBreakPreview" zoomScale="60" zoomScaleNormal="100" workbookViewId="0">
      <selection activeCell="F62" sqref="F62:G62"/>
    </sheetView>
  </sheetViews>
  <sheetFormatPr defaultColWidth="7.28515625" defaultRowHeight="12.75" x14ac:dyDescent="0.2"/>
  <cols>
    <col min="1" max="1" width="57.140625" style="8" customWidth="1"/>
    <col min="2" max="2" width="6.5703125" style="8" customWidth="1"/>
    <col min="3" max="4" width="14.28515625" style="6" customWidth="1"/>
    <col min="5" max="5" width="7.28515625" style="8"/>
    <col min="6" max="6" width="9.85546875" style="8" bestFit="1" customWidth="1"/>
    <col min="7" max="7" width="7.85546875" style="8" bestFit="1" customWidth="1"/>
    <col min="8" max="16384" width="7.28515625" style="8"/>
  </cols>
  <sheetData>
    <row r="1" spans="1:4" s="4" customFormat="1" x14ac:dyDescent="0.2">
      <c r="A1" s="1" t="s">
        <v>0</v>
      </c>
      <c r="B1" s="1"/>
      <c r="C1" s="2"/>
      <c r="D1" s="3"/>
    </row>
    <row r="2" spans="1:4" x14ac:dyDescent="0.2">
      <c r="A2" s="5"/>
      <c r="B2" s="5"/>
      <c r="D2" s="7"/>
    </row>
    <row r="3" spans="1:4" x14ac:dyDescent="0.2">
      <c r="A3" s="9" t="s">
        <v>1</v>
      </c>
      <c r="B3" s="9"/>
      <c r="C3" s="10"/>
      <c r="D3" s="7"/>
    </row>
    <row r="4" spans="1:4" x14ac:dyDescent="0.2">
      <c r="A4" s="11"/>
      <c r="B4" s="11"/>
      <c r="D4" s="12"/>
    </row>
    <row r="5" spans="1:4" x14ac:dyDescent="0.2">
      <c r="A5" s="13" t="s">
        <v>2</v>
      </c>
      <c r="B5" s="14"/>
      <c r="C5" s="15"/>
      <c r="D5" s="15"/>
    </row>
    <row r="6" spans="1:4" x14ac:dyDescent="0.2">
      <c r="A6" s="16" t="s">
        <v>3</v>
      </c>
      <c r="B6" s="17" t="s">
        <v>4</v>
      </c>
      <c r="C6" s="17" t="s">
        <v>5</v>
      </c>
      <c r="D6" s="17" t="s">
        <v>6</v>
      </c>
    </row>
    <row r="7" spans="1:4" x14ac:dyDescent="0.2">
      <c r="A7" s="18" t="s">
        <v>7</v>
      </c>
      <c r="B7" s="18"/>
      <c r="C7" s="19"/>
      <c r="D7" s="19"/>
    </row>
    <row r="8" spans="1:4" x14ac:dyDescent="0.2">
      <c r="A8" s="20" t="s">
        <v>8</v>
      </c>
      <c r="B8" s="20"/>
      <c r="C8" s="21">
        <v>723367.29099999997</v>
      </c>
      <c r="D8" s="21">
        <v>759698.97875999997</v>
      </c>
    </row>
    <row r="9" spans="1:4" x14ac:dyDescent="0.2">
      <c r="A9" s="20" t="s">
        <v>9</v>
      </c>
      <c r="B9" s="20"/>
      <c r="C9" s="21">
        <v>18965.130190000003</v>
      </c>
      <c r="D9" s="21">
        <v>16106.317350000001</v>
      </c>
    </row>
    <row r="10" spans="1:4" x14ac:dyDescent="0.2">
      <c r="A10" s="20" t="s">
        <v>10</v>
      </c>
      <c r="B10" s="22">
        <v>16</v>
      </c>
      <c r="C10" s="21">
        <v>62367.244000000006</v>
      </c>
      <c r="D10" s="21">
        <v>62367.244000000006</v>
      </c>
    </row>
    <row r="11" spans="1:4" x14ac:dyDescent="0.2">
      <c r="A11" s="20" t="s">
        <v>11</v>
      </c>
      <c r="B11" s="22">
        <v>6</v>
      </c>
      <c r="C11" s="21">
        <v>3629021.5122799994</v>
      </c>
      <c r="D11" s="21">
        <v>3702027.8100299994</v>
      </c>
    </row>
    <row r="12" spans="1:4" x14ac:dyDescent="0.2">
      <c r="A12" s="20" t="s">
        <v>12</v>
      </c>
      <c r="B12" s="22">
        <v>7</v>
      </c>
      <c r="C12" s="21">
        <v>1093922.2739000001</v>
      </c>
      <c r="D12" s="21">
        <v>915825.41306000005</v>
      </c>
    </row>
    <row r="13" spans="1:4" x14ac:dyDescent="0.2">
      <c r="A13" s="20" t="s">
        <v>13</v>
      </c>
      <c r="B13" s="22">
        <v>15</v>
      </c>
      <c r="C13" s="21">
        <v>444417.37565</v>
      </c>
      <c r="D13" s="21">
        <v>438785.03373000002</v>
      </c>
    </row>
    <row r="14" spans="1:4" x14ac:dyDescent="0.2">
      <c r="A14" s="16" t="s">
        <v>14</v>
      </c>
      <c r="B14" s="16"/>
      <c r="C14" s="23">
        <v>5972060.8270199997</v>
      </c>
      <c r="D14" s="23">
        <f>SUM(D8:D13)</f>
        <v>5894810.7969300002</v>
      </c>
    </row>
    <row r="15" spans="1:4" x14ac:dyDescent="0.2">
      <c r="A15" s="18" t="s">
        <v>15</v>
      </c>
      <c r="B15" s="18"/>
      <c r="C15" s="24"/>
      <c r="D15" s="24"/>
    </row>
    <row r="16" spans="1:4" x14ac:dyDescent="0.2">
      <c r="A16" s="20" t="s">
        <v>16</v>
      </c>
      <c r="B16" s="22">
        <v>8</v>
      </c>
      <c r="C16" s="21">
        <v>59251.129480000061</v>
      </c>
      <c r="D16" s="21">
        <v>42993</v>
      </c>
    </row>
    <row r="17" spans="1:7" x14ac:dyDescent="0.2">
      <c r="A17" s="20" t="s">
        <v>17</v>
      </c>
      <c r="B17" s="22">
        <v>8</v>
      </c>
      <c r="C17" s="21">
        <v>1853718.4420900003</v>
      </c>
      <c r="D17" s="21">
        <v>1043041</v>
      </c>
    </row>
    <row r="18" spans="1:7" x14ac:dyDescent="0.2">
      <c r="A18" s="20" t="s">
        <v>18</v>
      </c>
      <c r="B18" s="22">
        <v>10</v>
      </c>
      <c r="C18" s="21">
        <v>3237566.6076400001</v>
      </c>
      <c r="D18" s="21">
        <v>3683631.5305899996</v>
      </c>
    </row>
    <row r="19" spans="1:7" x14ac:dyDescent="0.2">
      <c r="A19" s="20" t="s">
        <v>19</v>
      </c>
      <c r="B19" s="22">
        <v>6</v>
      </c>
      <c r="C19" s="21">
        <v>3717191.9118699995</v>
      </c>
      <c r="D19" s="21">
        <v>3993887.4193899995</v>
      </c>
    </row>
    <row r="20" spans="1:7" x14ac:dyDescent="0.2">
      <c r="A20" s="20" t="s">
        <v>12</v>
      </c>
      <c r="B20" s="22">
        <v>7</v>
      </c>
      <c r="C20" s="21">
        <v>513391.45013999997</v>
      </c>
      <c r="D20" s="21">
        <v>285359</v>
      </c>
    </row>
    <row r="21" spans="1:7" x14ac:dyDescent="0.2">
      <c r="A21" s="20" t="s">
        <v>20</v>
      </c>
      <c r="B21" s="22">
        <v>14</v>
      </c>
      <c r="C21" s="21">
        <v>3220994.3686500001</v>
      </c>
      <c r="D21" s="21">
        <v>0</v>
      </c>
    </row>
    <row r="22" spans="1:7" x14ac:dyDescent="0.2">
      <c r="A22" s="20" t="s">
        <v>21</v>
      </c>
      <c r="B22" s="22"/>
      <c r="C22" s="21">
        <v>8995.7970999999998</v>
      </c>
      <c r="D22" s="21">
        <v>8995.7970999999998</v>
      </c>
    </row>
    <row r="23" spans="1:7" x14ac:dyDescent="0.2">
      <c r="A23" s="20" t="s">
        <v>22</v>
      </c>
      <c r="B23" s="22">
        <v>15</v>
      </c>
      <c r="C23" s="21">
        <v>133345.40826999996</v>
      </c>
      <c r="D23" s="21">
        <v>217849.20237999992</v>
      </c>
    </row>
    <row r="24" spans="1:7" x14ac:dyDescent="0.2">
      <c r="A24" s="20" t="s">
        <v>23</v>
      </c>
      <c r="B24" s="22">
        <v>13</v>
      </c>
      <c r="C24" s="21">
        <v>302154.57735000004</v>
      </c>
      <c r="D24" s="21">
        <v>805378.9915</v>
      </c>
    </row>
    <row r="25" spans="1:7" x14ac:dyDescent="0.2">
      <c r="A25" s="20" t="s">
        <v>24</v>
      </c>
      <c r="B25" s="22">
        <v>9</v>
      </c>
      <c r="C25" s="21">
        <v>259118.82436999999</v>
      </c>
      <c r="D25" s="21">
        <f>236524+23372.02542</f>
        <v>259896.02541999999</v>
      </c>
    </row>
    <row r="26" spans="1:7" x14ac:dyDescent="0.2">
      <c r="A26" s="20" t="s">
        <v>25</v>
      </c>
      <c r="B26" s="22">
        <v>12</v>
      </c>
      <c r="C26" s="21">
        <v>1481575.54758</v>
      </c>
      <c r="D26" s="21">
        <v>1595325.9812399999</v>
      </c>
    </row>
    <row r="27" spans="1:7" x14ac:dyDescent="0.2">
      <c r="A27" s="20" t="s">
        <v>26</v>
      </c>
      <c r="B27" s="22">
        <v>11</v>
      </c>
      <c r="C27" s="21">
        <v>1190576.0561799998</v>
      </c>
      <c r="D27" s="21">
        <v>2466005.4099900001</v>
      </c>
    </row>
    <row r="28" spans="1:7" x14ac:dyDescent="0.2">
      <c r="A28" s="16" t="s">
        <v>27</v>
      </c>
      <c r="B28" s="16"/>
      <c r="C28" s="23">
        <v>15977880.120720001</v>
      </c>
      <c r="D28" s="23">
        <f>SUM(D16:D27)</f>
        <v>14402363.357609998</v>
      </c>
    </row>
    <row r="29" spans="1:7" ht="13.5" thickBot="1" x14ac:dyDescent="0.25">
      <c r="A29" s="25" t="s">
        <v>28</v>
      </c>
      <c r="B29" s="25"/>
      <c r="C29" s="26">
        <v>21949940.94774</v>
      </c>
      <c r="D29" s="26">
        <f>D14+D28</f>
        <v>20297174.154539999</v>
      </c>
      <c r="F29" s="27"/>
      <c r="G29" s="28"/>
    </row>
    <row r="30" spans="1:7" x14ac:dyDescent="0.2">
      <c r="A30" s="20"/>
      <c r="B30" s="20"/>
      <c r="C30" s="29"/>
      <c r="D30" s="29"/>
      <c r="F30" s="28"/>
      <c r="G30" s="28"/>
    </row>
    <row r="31" spans="1:7" x14ac:dyDescent="0.2">
      <c r="A31" s="18" t="s">
        <v>29</v>
      </c>
      <c r="B31" s="18"/>
      <c r="C31" s="24"/>
      <c r="D31" s="24"/>
      <c r="F31" s="28"/>
      <c r="G31" s="28"/>
    </row>
    <row r="32" spans="1:7" x14ac:dyDescent="0.2">
      <c r="A32" s="20" t="s">
        <v>30</v>
      </c>
      <c r="B32" s="22">
        <v>17</v>
      </c>
      <c r="C32" s="21">
        <v>4131157.88</v>
      </c>
      <c r="D32" s="29">
        <v>4131157.88</v>
      </c>
      <c r="F32" s="28"/>
      <c r="G32" s="28"/>
    </row>
    <row r="33" spans="1:7" x14ac:dyDescent="0.2">
      <c r="A33" s="20" t="s">
        <v>31</v>
      </c>
      <c r="B33" s="22">
        <v>17</v>
      </c>
      <c r="C33" s="21">
        <v>98742.187999999995</v>
      </c>
      <c r="D33" s="29">
        <v>98742.187999999995</v>
      </c>
      <c r="F33" s="28"/>
      <c r="G33" s="28"/>
    </row>
    <row r="34" spans="1:7" x14ac:dyDescent="0.2">
      <c r="A34" s="20" t="s">
        <v>32</v>
      </c>
      <c r="B34" s="20"/>
      <c r="C34" s="21">
        <v>3838625.2324999995</v>
      </c>
      <c r="D34" s="29">
        <f>3485665.45259</f>
        <v>3485665.4525899999</v>
      </c>
      <c r="F34" s="27"/>
      <c r="G34" s="27"/>
    </row>
    <row r="35" spans="1:7" x14ac:dyDescent="0.2">
      <c r="A35" s="16" t="s">
        <v>33</v>
      </c>
      <c r="B35" s="16"/>
      <c r="C35" s="30">
        <v>8068525.3004999999</v>
      </c>
      <c r="D35" s="30">
        <f>SUM(D32:D34)</f>
        <v>7715565.5205899999</v>
      </c>
    </row>
    <row r="36" spans="1:7" x14ac:dyDescent="0.2">
      <c r="A36" s="16" t="s">
        <v>34</v>
      </c>
      <c r="B36" s="16"/>
      <c r="C36" s="31"/>
      <c r="D36" s="31"/>
    </row>
    <row r="37" spans="1:7" x14ac:dyDescent="0.2">
      <c r="A37" s="18" t="s">
        <v>35</v>
      </c>
      <c r="B37" s="18"/>
      <c r="C37" s="24"/>
      <c r="D37" s="24"/>
    </row>
    <row r="38" spans="1:7" x14ac:dyDescent="0.2">
      <c r="A38" s="20" t="s">
        <v>36</v>
      </c>
      <c r="B38" s="22">
        <v>18</v>
      </c>
      <c r="C38" s="21">
        <v>8059455.2707700003</v>
      </c>
      <c r="D38" s="29">
        <v>8054905.2707099989</v>
      </c>
    </row>
    <row r="39" spans="1:7" ht="25.5" x14ac:dyDescent="0.2">
      <c r="A39" s="20" t="s">
        <v>37</v>
      </c>
      <c r="B39" s="22">
        <v>19</v>
      </c>
      <c r="C39" s="21">
        <v>1555555.55556</v>
      </c>
      <c r="D39" s="29">
        <v>1555555.55556</v>
      </c>
    </row>
    <row r="40" spans="1:7" x14ac:dyDescent="0.2">
      <c r="A40" s="20" t="s">
        <v>38</v>
      </c>
      <c r="B40" s="22"/>
      <c r="C40" s="21">
        <v>0</v>
      </c>
      <c r="D40" s="29">
        <v>15166.15</v>
      </c>
    </row>
    <row r="41" spans="1:7" x14ac:dyDescent="0.2">
      <c r="A41" s="16" t="s">
        <v>39</v>
      </c>
      <c r="B41" s="16"/>
      <c r="C41" s="30">
        <v>9615010.8263300005</v>
      </c>
      <c r="D41" s="30">
        <f>SUM(D38:D40)</f>
        <v>9625626.9762699995</v>
      </c>
    </row>
    <row r="42" spans="1:7" x14ac:dyDescent="0.2">
      <c r="A42" s="18" t="s">
        <v>40</v>
      </c>
      <c r="B42" s="18"/>
      <c r="C42" s="24"/>
      <c r="D42" s="24"/>
    </row>
    <row r="43" spans="1:7" x14ac:dyDescent="0.2">
      <c r="A43" s="20" t="s">
        <v>41</v>
      </c>
      <c r="B43" s="22">
        <v>18</v>
      </c>
      <c r="C43" s="21">
        <v>719107.96085999999</v>
      </c>
      <c r="D43" s="29">
        <v>1422702.3233200002</v>
      </c>
    </row>
    <row r="44" spans="1:7" x14ac:dyDescent="0.2">
      <c r="A44" s="20" t="s">
        <v>42</v>
      </c>
      <c r="B44" s="22">
        <v>19</v>
      </c>
      <c r="C44" s="21">
        <v>230222.22222</v>
      </c>
      <c r="D44" s="29">
        <v>454444.44443999999</v>
      </c>
    </row>
    <row r="45" spans="1:7" x14ac:dyDescent="0.2">
      <c r="A45" s="20" t="s">
        <v>43</v>
      </c>
      <c r="B45" s="22">
        <v>20</v>
      </c>
      <c r="C45" s="21">
        <v>2699544.6876999997</v>
      </c>
      <c r="D45" s="32">
        <v>454560</v>
      </c>
    </row>
    <row r="46" spans="1:7" x14ac:dyDescent="0.2">
      <c r="A46" s="20" t="s">
        <v>44</v>
      </c>
      <c r="B46" s="22">
        <v>21</v>
      </c>
      <c r="C46" s="21">
        <v>485349.49373000005</v>
      </c>
      <c r="D46" s="33">
        <v>566037.20788999996</v>
      </c>
    </row>
    <row r="47" spans="1:7" x14ac:dyDescent="0.2">
      <c r="A47" s="20" t="s">
        <v>45</v>
      </c>
      <c r="B47" s="22">
        <v>22</v>
      </c>
      <c r="C47" s="21">
        <v>132180.45639999991</v>
      </c>
      <c r="D47" s="29">
        <v>58237.754509999992</v>
      </c>
    </row>
    <row r="48" spans="1:7" ht="13.5" thickBot="1" x14ac:dyDescent="0.25">
      <c r="A48" s="25" t="s">
        <v>46</v>
      </c>
      <c r="B48" s="25"/>
      <c r="C48" s="34">
        <v>4266404.8209099993</v>
      </c>
      <c r="D48" s="34">
        <f>SUM(D43:D47)</f>
        <v>2955981.7301600003</v>
      </c>
    </row>
    <row r="49" spans="1:13" ht="13.5" thickBot="1" x14ac:dyDescent="0.25">
      <c r="A49" s="25" t="s">
        <v>47</v>
      </c>
      <c r="B49" s="25"/>
      <c r="C49" s="34">
        <v>13881415.64724</v>
      </c>
      <c r="D49" s="34">
        <f>D41+D48</f>
        <v>12581608.706429999</v>
      </c>
    </row>
    <row r="50" spans="1:13" s="35" customFormat="1" ht="13.5" thickBot="1" x14ac:dyDescent="0.25">
      <c r="A50" s="25" t="s">
        <v>48</v>
      </c>
      <c r="B50" s="25"/>
      <c r="C50" s="34">
        <v>21949940.94774</v>
      </c>
      <c r="D50" s="34">
        <f>D35+D49</f>
        <v>20297174.227019999</v>
      </c>
      <c r="F50" s="27"/>
    </row>
    <row r="51" spans="1:13" ht="13.5" x14ac:dyDescent="0.2">
      <c r="A51" s="35" t="s">
        <v>49</v>
      </c>
      <c r="B51" s="35"/>
      <c r="C51" s="36"/>
      <c r="D51" s="37"/>
    </row>
    <row r="52" spans="1:13" x14ac:dyDescent="0.2">
      <c r="A52" s="38" t="s">
        <v>50</v>
      </c>
      <c r="B52" s="39">
        <v>34</v>
      </c>
      <c r="C52" s="40">
        <f>(C29-C49-C9)/C32</f>
        <v>1.9484997678931604</v>
      </c>
      <c r="D52" s="40">
        <f>(D29-D49-D9)/D32</f>
        <v>1.8637532997794797</v>
      </c>
    </row>
    <row r="53" spans="1:13" x14ac:dyDescent="0.2">
      <c r="A53" s="5"/>
      <c r="B53" s="41"/>
      <c r="D53" s="7"/>
    </row>
    <row r="54" spans="1:13" x14ac:dyDescent="0.2">
      <c r="A54" s="5"/>
      <c r="B54" s="41"/>
      <c r="D54" s="7"/>
    </row>
    <row r="55" spans="1:13" x14ac:dyDescent="0.2">
      <c r="A55" s="5"/>
      <c r="B55" s="41"/>
      <c r="D55" s="7"/>
    </row>
    <row r="56" spans="1:13" x14ac:dyDescent="0.2">
      <c r="A56" s="8" t="s">
        <v>51</v>
      </c>
      <c r="C56" s="42"/>
      <c r="D56" s="43"/>
    </row>
    <row r="57" spans="1:13" x14ac:dyDescent="0.2">
      <c r="A57" s="8" t="s">
        <v>52</v>
      </c>
      <c r="C57" s="6" t="s">
        <v>203</v>
      </c>
    </row>
    <row r="58" spans="1:13" x14ac:dyDescent="0.2">
      <c r="A58" s="8" t="s">
        <v>54</v>
      </c>
      <c r="C58" s="6" t="s">
        <v>204</v>
      </c>
    </row>
    <row r="59" spans="1:13" x14ac:dyDescent="0.2">
      <c r="C59" s="44"/>
      <c r="D59" s="44"/>
    </row>
    <row r="60" spans="1:13" x14ac:dyDescent="0.2">
      <c r="D60" s="44"/>
      <c r="M60" s="8" t="s">
        <v>178</v>
      </c>
    </row>
    <row r="61" spans="1:13" x14ac:dyDescent="0.2">
      <c r="C61" s="180" t="s">
        <v>53</v>
      </c>
      <c r="D61" s="180"/>
    </row>
    <row r="62" spans="1:13" x14ac:dyDescent="0.2">
      <c r="C62" s="172" t="s">
        <v>55</v>
      </c>
      <c r="D62" s="172"/>
    </row>
    <row r="63" spans="1:13" x14ac:dyDescent="0.2">
      <c r="D63" s="12"/>
    </row>
    <row r="65" spans="3:4" x14ac:dyDescent="0.2">
      <c r="C65" s="45"/>
      <c r="D65" s="44"/>
    </row>
    <row r="68" spans="3:4" x14ac:dyDescent="0.2">
      <c r="D68" s="46"/>
    </row>
    <row r="69" spans="3:4" x14ac:dyDescent="0.2">
      <c r="D69" s="47"/>
    </row>
    <row r="70" spans="3:4" x14ac:dyDescent="0.2">
      <c r="D70" s="47"/>
    </row>
    <row r="73" spans="3:4" x14ac:dyDescent="0.2">
      <c r="D73" s="44"/>
    </row>
  </sheetData>
  <mergeCells count="1">
    <mergeCell ref="C62:D62"/>
  </mergeCell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B1805-3DFC-4997-8836-F91F0978D55B}">
  <dimension ref="A1:M49"/>
  <sheetViews>
    <sheetView view="pageBreakPreview" topLeftCell="A18" zoomScale="60" zoomScaleNormal="100" workbookViewId="0">
      <selection activeCell="D46" sqref="D46"/>
    </sheetView>
  </sheetViews>
  <sheetFormatPr defaultColWidth="9.140625" defaultRowHeight="12.75" x14ac:dyDescent="0.2"/>
  <cols>
    <col min="1" max="1" width="48.7109375" style="5" customWidth="1"/>
    <col min="2" max="2" width="8.7109375" style="51" customWidth="1"/>
    <col min="3" max="3" width="18" style="52" bestFit="1" customWidth="1"/>
    <col min="4" max="4" width="24.85546875" style="99" customWidth="1"/>
    <col min="5" max="5" width="9.85546875" style="5" bestFit="1" customWidth="1"/>
    <col min="6" max="6" width="10.85546875" style="5" bestFit="1" customWidth="1"/>
    <col min="7" max="12" width="9.140625" style="5"/>
    <col min="13" max="13" width="9.85546875" style="5" bestFit="1" customWidth="1"/>
    <col min="14" max="16384" width="9.140625" style="5"/>
  </cols>
  <sheetData>
    <row r="1" spans="1:12" x14ac:dyDescent="0.2">
      <c r="A1" s="1" t="s">
        <v>0</v>
      </c>
      <c r="B1" s="48"/>
      <c r="C1" s="49"/>
      <c r="D1" s="49"/>
    </row>
    <row r="2" spans="1:12" x14ac:dyDescent="0.2">
      <c r="A2" s="48"/>
      <c r="B2" s="48"/>
      <c r="C2" s="49"/>
      <c r="D2" s="49"/>
    </row>
    <row r="3" spans="1:12" x14ac:dyDescent="0.2">
      <c r="A3" s="50" t="s">
        <v>56</v>
      </c>
      <c r="D3" s="52"/>
    </row>
    <row r="4" spans="1:12" x14ac:dyDescent="0.2">
      <c r="A4" s="53"/>
      <c r="D4" s="52"/>
    </row>
    <row r="5" spans="1:12" x14ac:dyDescent="0.2">
      <c r="C5" s="173"/>
      <c r="D5" s="173"/>
    </row>
    <row r="6" spans="1:12" ht="13.5" thickBot="1" x14ac:dyDescent="0.25">
      <c r="A6" s="54" t="s">
        <v>2</v>
      </c>
      <c r="B6" s="55" t="s">
        <v>57</v>
      </c>
      <c r="C6" s="56" t="s">
        <v>58</v>
      </c>
      <c r="D6" s="56" t="s">
        <v>59</v>
      </c>
    </row>
    <row r="7" spans="1:12" s="8" customFormat="1" ht="14.25" customHeight="1" x14ac:dyDescent="0.2">
      <c r="A7" s="57" t="s">
        <v>60</v>
      </c>
      <c r="B7" s="58">
        <v>23</v>
      </c>
      <c r="C7" s="59">
        <v>1558508.1688899999</v>
      </c>
      <c r="D7" s="60">
        <v>1139520</v>
      </c>
      <c r="E7" s="61"/>
    </row>
    <row r="8" spans="1:12" s="8" customFormat="1" x14ac:dyDescent="0.2">
      <c r="A8" s="57" t="s">
        <v>61</v>
      </c>
      <c r="B8" s="58">
        <v>23</v>
      </c>
      <c r="C8" s="59">
        <v>-809201</v>
      </c>
      <c r="D8" s="60">
        <v>-458309</v>
      </c>
      <c r="E8" s="61"/>
    </row>
    <row r="9" spans="1:12" s="8" customFormat="1" ht="14.25" customHeight="1" x14ac:dyDescent="0.2">
      <c r="A9" s="57" t="s">
        <v>62</v>
      </c>
      <c r="B9" s="58">
        <v>24</v>
      </c>
      <c r="C9" s="59">
        <v>188157.42833</v>
      </c>
      <c r="D9" s="60"/>
      <c r="E9" s="61"/>
    </row>
    <row r="10" spans="1:12" s="8" customFormat="1" ht="14.25" customHeight="1" x14ac:dyDescent="0.2">
      <c r="A10" s="57" t="s">
        <v>63</v>
      </c>
      <c r="B10" s="58">
        <v>24</v>
      </c>
      <c r="C10" s="59">
        <v>21111.40278</v>
      </c>
      <c r="D10" s="60"/>
      <c r="E10" s="61"/>
    </row>
    <row r="11" spans="1:12" s="8" customFormat="1" ht="14.25" customHeight="1" x14ac:dyDescent="0.2">
      <c r="A11" s="57" t="s">
        <v>64</v>
      </c>
      <c r="B11" s="58">
        <v>24</v>
      </c>
      <c r="C11" s="59">
        <v>-181000</v>
      </c>
      <c r="D11" s="60"/>
      <c r="E11" s="61"/>
    </row>
    <row r="12" spans="1:12" s="4" customFormat="1" ht="40.15" customHeight="1" thickBot="1" x14ac:dyDescent="0.25">
      <c r="A12" s="62" t="s">
        <v>65</v>
      </c>
      <c r="B12" s="63"/>
      <c r="C12" s="64">
        <v>777575.99999999988</v>
      </c>
      <c r="D12" s="64">
        <f>D7+D8+D9+D11+D10</f>
        <v>681211</v>
      </c>
      <c r="E12" s="61"/>
    </row>
    <row r="13" spans="1:12" s="8" customFormat="1" x14ac:dyDescent="0.2">
      <c r="A13" s="57"/>
      <c r="B13" s="65"/>
      <c r="C13" s="66"/>
      <c r="D13" s="67"/>
      <c r="E13" s="61"/>
    </row>
    <row r="14" spans="1:12" s="8" customFormat="1" ht="25.5" x14ac:dyDescent="0.2">
      <c r="A14" s="68" t="s">
        <v>66</v>
      </c>
      <c r="B14" s="69">
        <v>27</v>
      </c>
      <c r="C14" s="59">
        <v>-23678</v>
      </c>
      <c r="D14" s="70">
        <v>27947</v>
      </c>
      <c r="E14" s="61"/>
      <c r="F14" s="61"/>
      <c r="J14" s="71"/>
      <c r="K14" s="71"/>
      <c r="L14" s="72"/>
    </row>
    <row r="15" spans="1:12" s="4" customFormat="1" ht="13.5" thickBot="1" x14ac:dyDescent="0.25">
      <c r="A15" s="62" t="s">
        <v>67</v>
      </c>
      <c r="B15" s="63"/>
      <c r="C15" s="64">
        <v>753897.99999999988</v>
      </c>
      <c r="D15" s="64">
        <f>D12+D14</f>
        <v>709158</v>
      </c>
      <c r="E15" s="61"/>
      <c r="J15" s="71"/>
      <c r="K15" s="71"/>
      <c r="L15" s="72"/>
    </row>
    <row r="16" spans="1:12" s="4" customFormat="1" x14ac:dyDescent="0.2">
      <c r="A16" s="73"/>
      <c r="B16" s="74"/>
      <c r="C16" s="75"/>
      <c r="D16" s="76"/>
      <c r="E16" s="61"/>
      <c r="J16" s="71"/>
      <c r="K16" s="71"/>
      <c r="L16" s="72"/>
    </row>
    <row r="17" spans="1:13" s="8" customFormat="1" x14ac:dyDescent="0.2">
      <c r="A17" s="57" t="s">
        <v>68</v>
      </c>
      <c r="B17" s="69"/>
      <c r="C17" s="59">
        <v>37260</v>
      </c>
      <c r="D17" s="60">
        <v>-5905</v>
      </c>
      <c r="E17" s="61"/>
      <c r="J17" s="71"/>
      <c r="K17" s="71"/>
      <c r="L17" s="72"/>
    </row>
    <row r="18" spans="1:13" s="8" customFormat="1" x14ac:dyDescent="0.2">
      <c r="A18" s="57" t="s">
        <v>69</v>
      </c>
      <c r="B18" s="69"/>
      <c r="C18" s="59">
        <v>42835</v>
      </c>
      <c r="D18" s="60">
        <v>38055</v>
      </c>
      <c r="E18" s="61"/>
      <c r="J18" s="71"/>
      <c r="K18" s="71"/>
      <c r="L18" s="72"/>
    </row>
    <row r="19" spans="1:13" s="8" customFormat="1" x14ac:dyDescent="0.2">
      <c r="A19" s="57" t="s">
        <v>70</v>
      </c>
      <c r="B19" s="69"/>
      <c r="C19" s="59">
        <v>89077.95199999999</v>
      </c>
      <c r="D19" s="60">
        <v>14506</v>
      </c>
      <c r="E19" s="61"/>
    </row>
    <row r="20" spans="1:13" s="8" customFormat="1" x14ac:dyDescent="0.2">
      <c r="A20" s="57"/>
      <c r="B20" s="77"/>
      <c r="C20" s="78"/>
      <c r="D20" s="67"/>
      <c r="E20" s="61"/>
      <c r="J20" s="79"/>
      <c r="K20" s="79"/>
      <c r="L20" s="72"/>
    </row>
    <row r="21" spans="1:13" s="4" customFormat="1" ht="13.5" thickBot="1" x14ac:dyDescent="0.25">
      <c r="A21" s="62" t="s">
        <v>71</v>
      </c>
      <c r="B21" s="63">
        <v>25</v>
      </c>
      <c r="C21" s="64">
        <v>169172.95199999999</v>
      </c>
      <c r="D21" s="64">
        <f>SUM(D17:D19)</f>
        <v>46656</v>
      </c>
      <c r="E21" s="61"/>
    </row>
    <row r="22" spans="1:13" s="4" customFormat="1" x14ac:dyDescent="0.2">
      <c r="A22" s="73"/>
      <c r="B22" s="74"/>
      <c r="C22" s="75"/>
      <c r="D22" s="76"/>
      <c r="E22" s="61"/>
    </row>
    <row r="23" spans="1:13" s="4" customFormat="1" ht="13.5" thickBot="1" x14ac:dyDescent="0.25">
      <c r="A23" s="62" t="s">
        <v>72</v>
      </c>
      <c r="B23" s="63"/>
      <c r="C23" s="64">
        <v>923070.95199999982</v>
      </c>
      <c r="D23" s="64">
        <f>D15+D21</f>
        <v>755814</v>
      </c>
      <c r="E23" s="61"/>
    </row>
    <row r="24" spans="1:13" s="4" customFormat="1" x14ac:dyDescent="0.2">
      <c r="A24" s="73"/>
      <c r="B24" s="74"/>
      <c r="C24" s="75"/>
      <c r="D24" s="76"/>
      <c r="E24" s="61"/>
      <c r="J24" s="80"/>
      <c r="M24" s="81"/>
    </row>
    <row r="25" spans="1:13" s="8" customFormat="1" x14ac:dyDescent="0.2">
      <c r="A25" s="57" t="s">
        <v>73</v>
      </c>
      <c r="B25" s="69">
        <v>26</v>
      </c>
      <c r="C25" s="59">
        <v>-570111</v>
      </c>
      <c r="D25" s="60">
        <v>-204402</v>
      </c>
      <c r="E25" s="61"/>
      <c r="J25" s="80"/>
    </row>
    <row r="26" spans="1:13" s="8" customFormat="1" ht="24" customHeight="1" x14ac:dyDescent="0.2">
      <c r="A26" s="57" t="s">
        <v>74</v>
      </c>
      <c r="B26" s="69">
        <v>27</v>
      </c>
      <c r="D26" s="67">
        <v>-937</v>
      </c>
      <c r="E26" s="61"/>
      <c r="F26" s="61"/>
      <c r="J26" s="82"/>
      <c r="M26" s="83"/>
    </row>
    <row r="27" spans="1:13" s="85" customFormat="1" x14ac:dyDescent="0.2">
      <c r="A27" s="84"/>
      <c r="B27" s="77"/>
      <c r="C27" s="78"/>
      <c r="D27" s="67"/>
      <c r="E27" s="61"/>
      <c r="J27" s="80"/>
    </row>
    <row r="28" spans="1:13" s="4" customFormat="1" ht="13.5" thickBot="1" x14ac:dyDescent="0.25">
      <c r="A28" s="62" t="s">
        <v>75</v>
      </c>
      <c r="B28" s="63"/>
      <c r="C28" s="64">
        <v>352959.95199999982</v>
      </c>
      <c r="D28" s="64">
        <f>SUM(D23:D26)</f>
        <v>550475</v>
      </c>
      <c r="E28" s="61"/>
      <c r="J28" s="80"/>
    </row>
    <row r="29" spans="1:13" s="4" customFormat="1" x14ac:dyDescent="0.2">
      <c r="A29" s="73"/>
      <c r="B29" s="74"/>
      <c r="C29" s="75"/>
      <c r="D29" s="76"/>
      <c r="E29" s="61"/>
      <c r="J29" s="80"/>
    </row>
    <row r="30" spans="1:13" s="8" customFormat="1" x14ac:dyDescent="0.2">
      <c r="A30" s="57" t="s">
        <v>76</v>
      </c>
      <c r="B30" s="69"/>
      <c r="C30" s="59">
        <v>0</v>
      </c>
      <c r="D30" s="60">
        <v>0</v>
      </c>
      <c r="E30" s="61"/>
      <c r="J30" s="86"/>
    </row>
    <row r="31" spans="1:13" s="8" customFormat="1" x14ac:dyDescent="0.2">
      <c r="A31" s="57"/>
      <c r="B31" s="77"/>
      <c r="C31" s="78"/>
      <c r="D31" s="67"/>
      <c r="E31" s="61"/>
      <c r="J31" s="86"/>
    </row>
    <row r="32" spans="1:13" s="4" customFormat="1" ht="13.5" thickBot="1" x14ac:dyDescent="0.25">
      <c r="A32" s="62" t="s">
        <v>77</v>
      </c>
      <c r="B32" s="63"/>
      <c r="C32" s="64">
        <v>352959.95199999982</v>
      </c>
      <c r="D32" s="64">
        <f>D28</f>
        <v>550475</v>
      </c>
      <c r="E32" s="61"/>
      <c r="J32" s="86"/>
    </row>
    <row r="33" spans="1:12" s="4" customFormat="1" x14ac:dyDescent="0.2">
      <c r="A33" s="73"/>
      <c r="B33" s="74"/>
      <c r="C33" s="75"/>
      <c r="D33" s="76"/>
      <c r="E33" s="61"/>
      <c r="J33" s="86"/>
    </row>
    <row r="34" spans="1:12" s="8" customFormat="1" x14ac:dyDescent="0.2">
      <c r="A34" s="57" t="s">
        <v>78</v>
      </c>
      <c r="B34" s="69"/>
      <c r="C34" s="59">
        <v>0</v>
      </c>
      <c r="D34" s="60">
        <v>0</v>
      </c>
      <c r="E34" s="61"/>
      <c r="J34" s="80"/>
    </row>
    <row r="35" spans="1:12" s="4" customFormat="1" x14ac:dyDescent="0.2">
      <c r="A35" s="73"/>
      <c r="B35" s="74"/>
      <c r="C35" s="75"/>
      <c r="D35" s="76"/>
      <c r="E35" s="8"/>
      <c r="J35" s="86"/>
    </row>
    <row r="36" spans="1:12" s="4" customFormat="1" ht="13.5" thickBot="1" x14ac:dyDescent="0.25">
      <c r="A36" s="62" t="s">
        <v>79</v>
      </c>
      <c r="B36" s="63"/>
      <c r="C36" s="64">
        <v>352959.95199999982</v>
      </c>
      <c r="D36" s="64">
        <f t="shared" ref="D36" si="0">D32</f>
        <v>550475</v>
      </c>
      <c r="F36" s="61"/>
      <c r="G36" s="87"/>
      <c r="J36" s="86"/>
    </row>
    <row r="37" spans="1:12" s="4" customFormat="1" x14ac:dyDescent="0.2">
      <c r="A37" s="73"/>
      <c r="B37" s="74"/>
      <c r="C37" s="88"/>
      <c r="D37" s="89"/>
      <c r="E37" s="8"/>
      <c r="J37" s="90"/>
    </row>
    <row r="38" spans="1:12" s="4" customFormat="1" ht="13.5" thickBot="1" x14ac:dyDescent="0.25">
      <c r="A38" s="62" t="s">
        <v>80</v>
      </c>
      <c r="B38" s="63">
        <v>29</v>
      </c>
      <c r="C38" s="91">
        <v>85.438504712872373</v>
      </c>
      <c r="D38" s="91">
        <v>133.24956731017022</v>
      </c>
      <c r="E38" s="8"/>
      <c r="J38" s="80"/>
    </row>
    <row r="39" spans="1:12" x14ac:dyDescent="0.2">
      <c r="A39" s="92"/>
      <c r="B39" s="93"/>
      <c r="C39" s="94"/>
      <c r="D39" s="95"/>
      <c r="J39" s="96"/>
      <c r="K39" s="97"/>
      <c r="L39" s="97"/>
    </row>
    <row r="40" spans="1:12" x14ac:dyDescent="0.2">
      <c r="A40" s="92"/>
      <c r="B40" s="93"/>
      <c r="C40" s="94"/>
      <c r="D40" s="95"/>
      <c r="J40" s="96"/>
      <c r="K40" s="97"/>
      <c r="L40" s="97"/>
    </row>
    <row r="41" spans="1:12" x14ac:dyDescent="0.2">
      <c r="A41" s="5" t="s">
        <v>51</v>
      </c>
      <c r="B41" s="183" t="s">
        <v>51</v>
      </c>
      <c r="C41" s="184"/>
      <c r="D41" s="98"/>
    </row>
    <row r="42" spans="1:12" x14ac:dyDescent="0.2">
      <c r="A42" s="5" t="s">
        <v>52</v>
      </c>
      <c r="B42" s="181" t="s">
        <v>203</v>
      </c>
      <c r="C42" s="182"/>
    </row>
    <row r="43" spans="1:12" x14ac:dyDescent="0.2">
      <c r="A43" s="5" t="s">
        <v>54</v>
      </c>
      <c r="B43" s="6" t="s">
        <v>204</v>
      </c>
      <c r="C43" s="6"/>
      <c r="D43" s="100"/>
    </row>
    <row r="44" spans="1:12" x14ac:dyDescent="0.2">
      <c r="C44" s="101"/>
      <c r="D44" s="100"/>
    </row>
    <row r="45" spans="1:12" ht="20.25" customHeight="1" x14ac:dyDescent="0.2">
      <c r="C45" s="102"/>
      <c r="D45" s="100"/>
    </row>
    <row r="46" spans="1:12" ht="18" customHeight="1" x14ac:dyDescent="0.2">
      <c r="B46" s="181" t="s">
        <v>53</v>
      </c>
      <c r="C46" s="182"/>
      <c r="D46" s="103"/>
    </row>
    <row r="47" spans="1:12" ht="19.5" customHeight="1" x14ac:dyDescent="0.2">
      <c r="B47" s="174" t="s">
        <v>55</v>
      </c>
      <c r="C47" s="174"/>
      <c r="D47" s="104"/>
    </row>
    <row r="48" spans="1:12" x14ac:dyDescent="0.2">
      <c r="C48" s="102"/>
      <c r="D48" s="105"/>
    </row>
    <row r="49" spans="3:3" x14ac:dyDescent="0.2">
      <c r="C49" s="101"/>
    </row>
  </sheetData>
  <mergeCells count="2">
    <mergeCell ref="C5:D5"/>
    <mergeCell ref="B47:C47"/>
  </mergeCells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46192-DEE9-4F24-AD89-60C70D5E45E3}">
  <dimension ref="A1:H22"/>
  <sheetViews>
    <sheetView view="pageBreakPreview" zoomScale="60" zoomScaleNormal="100" workbookViewId="0">
      <selection activeCell="H42" sqref="H41:H42"/>
    </sheetView>
  </sheetViews>
  <sheetFormatPr defaultColWidth="9.140625" defaultRowHeight="15" x14ac:dyDescent="0.25"/>
  <cols>
    <col min="1" max="1" width="34.7109375" customWidth="1"/>
    <col min="2" max="2" width="17.7109375" customWidth="1"/>
    <col min="3" max="3" width="13.7109375" customWidth="1"/>
    <col min="4" max="4" width="14.7109375" customWidth="1"/>
    <col min="5" max="5" width="13.7109375" customWidth="1"/>
    <col min="6" max="6" width="11.85546875" hidden="1" customWidth="1"/>
    <col min="7" max="7" width="0" hidden="1" customWidth="1"/>
  </cols>
  <sheetData>
    <row r="1" spans="1:8" s="92" customFormat="1" ht="12.75" x14ac:dyDescent="0.2">
      <c r="A1" s="106" t="s">
        <v>0</v>
      </c>
      <c r="B1" s="107">
        <v>13</v>
      </c>
      <c r="C1" s="107">
        <v>13</v>
      </c>
      <c r="D1" s="107">
        <v>13</v>
      </c>
      <c r="E1" s="108">
        <v>13</v>
      </c>
      <c r="F1" s="109"/>
    </row>
    <row r="2" spans="1:8" s="5" customFormat="1" ht="12.75" x14ac:dyDescent="0.2">
      <c r="A2" s="110" t="s">
        <v>81</v>
      </c>
      <c r="E2" s="111"/>
      <c r="F2" s="111"/>
    </row>
    <row r="3" spans="1:8" s="5" customFormat="1" ht="12.75" x14ac:dyDescent="0.2">
      <c r="A3" s="5" t="s">
        <v>82</v>
      </c>
      <c r="E3" s="111"/>
      <c r="F3" s="111"/>
    </row>
    <row r="4" spans="1:8" s="5" customFormat="1" ht="12.75" x14ac:dyDescent="0.2">
      <c r="A4" s="175"/>
      <c r="B4" s="175"/>
      <c r="C4" s="175"/>
      <c r="D4" s="175"/>
      <c r="E4" s="175"/>
      <c r="F4" s="111"/>
    </row>
    <row r="5" spans="1:8" s="5" customFormat="1" ht="51" x14ac:dyDescent="0.2">
      <c r="A5" s="112"/>
      <c r="B5" s="113" t="s">
        <v>83</v>
      </c>
      <c r="C5" s="113" t="s">
        <v>31</v>
      </c>
      <c r="D5" s="113" t="s">
        <v>84</v>
      </c>
      <c r="E5" s="114" t="s">
        <v>85</v>
      </c>
      <c r="F5" s="111"/>
    </row>
    <row r="6" spans="1:8" s="5" customFormat="1" ht="12.75" x14ac:dyDescent="0.2">
      <c r="A6" s="115" t="s">
        <v>86</v>
      </c>
      <c r="B6" s="116">
        <v>17</v>
      </c>
      <c r="C6" s="116">
        <v>17</v>
      </c>
      <c r="D6" s="117"/>
      <c r="E6" s="118"/>
      <c r="F6" s="111"/>
    </row>
    <row r="7" spans="1:8" s="5" customFormat="1" ht="13.5" thickBot="1" x14ac:dyDescent="0.25">
      <c r="A7" s="119">
        <v>44927</v>
      </c>
      <c r="B7" s="120">
        <v>4131158</v>
      </c>
      <c r="C7" s="120">
        <v>98742</v>
      </c>
      <c r="D7" s="121">
        <v>2479274</v>
      </c>
      <c r="E7" s="121">
        <v>6709175</v>
      </c>
      <c r="F7" s="111"/>
    </row>
    <row r="8" spans="1:8" s="5" customFormat="1" ht="12.75" x14ac:dyDescent="0.2">
      <c r="A8" s="122" t="s">
        <v>87</v>
      </c>
      <c r="B8" s="60">
        <v>0</v>
      </c>
      <c r="C8" s="60">
        <v>0</v>
      </c>
      <c r="D8" s="123">
        <v>550475</v>
      </c>
      <c r="E8" s="60">
        <v>550475</v>
      </c>
      <c r="F8" s="111"/>
    </row>
    <row r="9" spans="1:8" s="5" customFormat="1" ht="13.5" thickBot="1" x14ac:dyDescent="0.25">
      <c r="A9" s="124" t="s">
        <v>88</v>
      </c>
      <c r="B9" s="120">
        <v>4131158</v>
      </c>
      <c r="C9" s="120">
        <v>98742</v>
      </c>
      <c r="D9" s="120">
        <v>3029749</v>
      </c>
      <c r="E9" s="120">
        <v>7259650</v>
      </c>
      <c r="F9" s="111"/>
      <c r="G9" s="125"/>
    </row>
    <row r="10" spans="1:8" s="5" customFormat="1" ht="12.75" x14ac:dyDescent="0.2">
      <c r="A10" s="122"/>
      <c r="B10" s="60"/>
      <c r="C10" s="60"/>
      <c r="D10" s="97"/>
      <c r="E10" s="97"/>
      <c r="F10" s="111"/>
    </row>
    <row r="11" spans="1:8" s="5" customFormat="1" ht="13.5" thickBot="1" x14ac:dyDescent="0.25">
      <c r="A11" s="126">
        <v>45292</v>
      </c>
      <c r="B11" s="121">
        <v>4131158</v>
      </c>
      <c r="C11" s="121">
        <v>98742</v>
      </c>
      <c r="D11" s="121">
        <v>3485665</v>
      </c>
      <c r="E11" s="121">
        <v>7715565</v>
      </c>
      <c r="F11" s="111"/>
      <c r="H11" s="97"/>
    </row>
    <row r="12" spans="1:8" s="5" customFormat="1" ht="12.75" x14ac:dyDescent="0.2">
      <c r="A12" s="122" t="s">
        <v>87</v>
      </c>
      <c r="B12" s="60"/>
      <c r="C12" s="60"/>
      <c r="D12" s="60">
        <v>352959.77991000004</v>
      </c>
      <c r="E12" s="97">
        <v>352959.77991000004</v>
      </c>
      <c r="F12" s="111"/>
    </row>
    <row r="13" spans="1:8" s="5" customFormat="1" ht="13.5" thickBot="1" x14ac:dyDescent="0.25">
      <c r="A13" s="124" t="s">
        <v>5</v>
      </c>
      <c r="B13" s="120">
        <v>4131158</v>
      </c>
      <c r="C13" s="120">
        <v>98742</v>
      </c>
      <c r="D13" s="120">
        <v>3838624.77991</v>
      </c>
      <c r="E13" s="120">
        <v>8068524.77991</v>
      </c>
      <c r="F13" s="127" t="e">
        <v>#REF!</v>
      </c>
      <c r="G13" s="128" t="e">
        <v>#REF!</v>
      </c>
    </row>
    <row r="14" spans="1:8" s="5" customFormat="1" ht="12.75" x14ac:dyDescent="0.2">
      <c r="B14" s="131"/>
      <c r="C14" s="132"/>
      <c r="D14" s="132"/>
      <c r="E14" s="130"/>
      <c r="F14" s="111"/>
    </row>
    <row r="15" spans="1:8" s="5" customFormat="1" ht="12.75" x14ac:dyDescent="0.2">
      <c r="B15" s="131"/>
      <c r="C15" s="132"/>
      <c r="D15" s="132"/>
      <c r="E15" s="130"/>
      <c r="F15" s="111"/>
    </row>
    <row r="16" spans="1:8" s="5" customFormat="1" ht="12.75" x14ac:dyDescent="0.2">
      <c r="A16" s="5" t="s">
        <v>51</v>
      </c>
      <c r="B16" s="131"/>
      <c r="C16" s="133" t="s">
        <v>51</v>
      </c>
      <c r="D16" s="133"/>
      <c r="E16" s="134"/>
    </row>
    <row r="17" spans="1:5" s="5" customFormat="1" ht="12.75" x14ac:dyDescent="0.2">
      <c r="A17" s="8" t="s">
        <v>52</v>
      </c>
      <c r="B17" s="8"/>
      <c r="C17" s="6" t="s">
        <v>203</v>
      </c>
      <c r="D17" s="6"/>
      <c r="E17" s="135"/>
    </row>
    <row r="18" spans="1:5" s="5" customFormat="1" ht="12.75" x14ac:dyDescent="0.2">
      <c r="A18" s="8" t="s">
        <v>54</v>
      </c>
      <c r="B18" s="8"/>
      <c r="C18" s="6" t="s">
        <v>204</v>
      </c>
      <c r="D18" s="6"/>
      <c r="E18" s="135"/>
    </row>
    <row r="19" spans="1:5" x14ac:dyDescent="0.25">
      <c r="A19" s="8"/>
      <c r="B19" s="8"/>
      <c r="C19" s="44"/>
      <c r="D19" s="44"/>
    </row>
    <row r="20" spans="1:5" x14ac:dyDescent="0.25">
      <c r="A20" s="8"/>
      <c r="B20" s="8"/>
      <c r="C20" s="6"/>
      <c r="D20" s="44"/>
    </row>
    <row r="21" spans="1:5" x14ac:dyDescent="0.25">
      <c r="A21" s="8"/>
      <c r="B21" s="8"/>
      <c r="C21" s="180" t="s">
        <v>53</v>
      </c>
      <c r="D21" s="180"/>
    </row>
    <row r="22" spans="1:5" x14ac:dyDescent="0.25">
      <c r="A22" s="8"/>
      <c r="B22" s="8"/>
      <c r="C22" s="172" t="s">
        <v>55</v>
      </c>
      <c r="D22" s="172"/>
    </row>
  </sheetData>
  <mergeCells count="2">
    <mergeCell ref="A4:E4"/>
    <mergeCell ref="C22:D22"/>
  </mergeCells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C1ACF-5D17-4DE3-BC38-59DC2DD78830}">
  <dimension ref="A1:N86"/>
  <sheetViews>
    <sheetView tabSelected="1" view="pageBreakPreview" topLeftCell="A61" zoomScale="60" zoomScaleNormal="100" workbookViewId="0">
      <selection activeCell="A78" sqref="A78:XFD78"/>
    </sheetView>
  </sheetViews>
  <sheetFormatPr defaultRowHeight="15" x14ac:dyDescent="0.25"/>
  <cols>
    <col min="1" max="1" width="48.7109375" style="5" customWidth="1"/>
    <col min="2" max="2" width="8.7109375" style="5" customWidth="1"/>
    <col min="3" max="3" width="15.7109375" style="97" customWidth="1"/>
    <col min="4" max="4" width="15.7109375" style="5" customWidth="1"/>
    <col min="6" max="6" width="10.140625" bestFit="1" customWidth="1"/>
    <col min="8" max="8" width="10.85546875" bestFit="1" customWidth="1"/>
  </cols>
  <sheetData>
    <row r="1" spans="1:6" x14ac:dyDescent="0.25">
      <c r="A1" s="50" t="s">
        <v>0</v>
      </c>
      <c r="B1" s="50"/>
      <c r="C1" s="136"/>
      <c r="D1" s="50"/>
    </row>
    <row r="2" spans="1:6" ht="27" customHeight="1" x14ac:dyDescent="0.25">
      <c r="A2" s="176" t="s">
        <v>89</v>
      </c>
      <c r="B2" s="176"/>
      <c r="C2" s="176"/>
      <c r="D2" s="50"/>
    </row>
    <row r="3" spans="1:6" x14ac:dyDescent="0.25">
      <c r="A3" s="50"/>
      <c r="B3" s="50"/>
      <c r="C3" s="136"/>
      <c r="D3" s="50"/>
    </row>
    <row r="4" spans="1:6" x14ac:dyDescent="0.25">
      <c r="A4" s="5" t="s">
        <v>2</v>
      </c>
      <c r="C4" s="177"/>
      <c r="D4" s="178"/>
    </row>
    <row r="5" spans="1:6" ht="25.5" x14ac:dyDescent="0.25">
      <c r="A5" s="137" t="s">
        <v>90</v>
      </c>
      <c r="B5" s="137" t="s">
        <v>91</v>
      </c>
      <c r="C5" s="138" t="s">
        <v>58</v>
      </c>
      <c r="D5" s="138" t="s">
        <v>92</v>
      </c>
    </row>
    <row r="6" spans="1:6" x14ac:dyDescent="0.25">
      <c r="A6" s="139" t="s">
        <v>93</v>
      </c>
      <c r="B6" s="140"/>
      <c r="C6" s="141"/>
      <c r="D6" s="140"/>
    </row>
    <row r="7" spans="1:6" ht="26.25" x14ac:dyDescent="0.25">
      <c r="A7" s="142" t="s">
        <v>94</v>
      </c>
      <c r="B7" s="143" t="s">
        <v>95</v>
      </c>
      <c r="C7" s="144">
        <v>7011002.4199700002</v>
      </c>
      <c r="D7" s="145">
        <v>20444958</v>
      </c>
      <c r="F7" s="146"/>
    </row>
    <row r="8" spans="1:6" x14ac:dyDescent="0.25">
      <c r="A8" s="147" t="s">
        <v>96</v>
      </c>
      <c r="B8" s="148"/>
      <c r="C8" s="149"/>
      <c r="D8" s="150"/>
      <c r="F8" s="146"/>
    </row>
    <row r="9" spans="1:6" x14ac:dyDescent="0.25">
      <c r="A9" s="147" t="s">
        <v>97</v>
      </c>
      <c r="B9" s="148" t="s">
        <v>98</v>
      </c>
      <c r="C9" s="151">
        <v>4488602.3493400002</v>
      </c>
      <c r="D9" s="152">
        <v>10021809</v>
      </c>
      <c r="F9" s="146"/>
    </row>
    <row r="10" spans="1:6" x14ac:dyDescent="0.25">
      <c r="A10" s="147" t="s">
        <v>99</v>
      </c>
      <c r="B10" s="148" t="s">
        <v>100</v>
      </c>
      <c r="C10" s="151">
        <v>0</v>
      </c>
      <c r="D10" s="152">
        <v>0</v>
      </c>
      <c r="F10" s="146"/>
    </row>
    <row r="11" spans="1:6" x14ac:dyDescent="0.25">
      <c r="A11" s="147" t="s">
        <v>101</v>
      </c>
      <c r="B11" s="148" t="s">
        <v>102</v>
      </c>
      <c r="C11" s="151">
        <v>0</v>
      </c>
      <c r="D11" s="152">
        <v>0</v>
      </c>
      <c r="F11" s="146"/>
    </row>
    <row r="12" spans="1:6" x14ac:dyDescent="0.25">
      <c r="A12" s="147" t="s">
        <v>103</v>
      </c>
      <c r="B12" s="148" t="s">
        <v>104</v>
      </c>
      <c r="C12" s="151">
        <v>0</v>
      </c>
      <c r="D12" s="152">
        <v>0</v>
      </c>
      <c r="F12" s="146"/>
    </row>
    <row r="13" spans="1:6" x14ac:dyDescent="0.25">
      <c r="A13" s="147" t="s">
        <v>105</v>
      </c>
      <c r="B13" s="148" t="s">
        <v>106</v>
      </c>
      <c r="C13" s="151">
        <v>0</v>
      </c>
      <c r="D13" s="152">
        <v>2919221</v>
      </c>
      <c r="F13" s="146"/>
    </row>
    <row r="14" spans="1:6" x14ac:dyDescent="0.25">
      <c r="A14" s="147" t="s">
        <v>107</v>
      </c>
      <c r="B14" s="148" t="s">
        <v>108</v>
      </c>
      <c r="C14" s="151">
        <v>2522400.07063</v>
      </c>
      <c r="D14" s="152">
        <v>7503928</v>
      </c>
      <c r="F14" s="146"/>
    </row>
    <row r="15" spans="1:6" ht="26.25" x14ac:dyDescent="0.25">
      <c r="A15" s="142" t="s">
        <v>109</v>
      </c>
      <c r="B15" s="143" t="s">
        <v>110</v>
      </c>
      <c r="C15" s="153">
        <v>-6813499.40735</v>
      </c>
      <c r="D15" s="153">
        <v>-21732112.934809998</v>
      </c>
      <c r="F15" s="146"/>
    </row>
    <row r="16" spans="1:6" x14ac:dyDescent="0.25">
      <c r="A16" s="147" t="s">
        <v>96</v>
      </c>
      <c r="B16" s="148"/>
      <c r="C16" s="149"/>
      <c r="D16" s="150"/>
      <c r="F16" s="146"/>
    </row>
    <row r="17" spans="1:6" x14ac:dyDescent="0.25">
      <c r="A17" s="147" t="s">
        <v>111</v>
      </c>
      <c r="B17" s="148" t="s">
        <v>112</v>
      </c>
      <c r="C17" s="152">
        <v>-3256704.0673799999</v>
      </c>
      <c r="D17" s="152">
        <v>-12397441</v>
      </c>
      <c r="F17" s="146"/>
    </row>
    <row r="18" spans="1:6" x14ac:dyDescent="0.25">
      <c r="A18" s="147" t="s">
        <v>113</v>
      </c>
      <c r="B18" s="148" t="s">
        <v>114</v>
      </c>
      <c r="C18" s="152">
        <v>0</v>
      </c>
      <c r="D18" s="152">
        <v>0</v>
      </c>
      <c r="F18" s="146"/>
    </row>
    <row r="19" spans="1:6" x14ac:dyDescent="0.25">
      <c r="A19" s="147" t="s">
        <v>115</v>
      </c>
      <c r="B19" s="148" t="s">
        <v>116</v>
      </c>
      <c r="C19" s="152">
        <v>-229879.64194999999</v>
      </c>
      <c r="D19" s="152">
        <v>-247008.18233000001</v>
      </c>
      <c r="F19" s="146"/>
    </row>
    <row r="20" spans="1:6" x14ac:dyDescent="0.25">
      <c r="A20" s="147" t="s">
        <v>117</v>
      </c>
      <c r="B20" s="148" t="s">
        <v>118</v>
      </c>
      <c r="C20" s="152">
        <v>0</v>
      </c>
      <c r="D20" s="152">
        <v>0</v>
      </c>
      <c r="F20" s="146"/>
    </row>
    <row r="21" spans="1:6" x14ac:dyDescent="0.25">
      <c r="A21" s="147" t="s">
        <v>119</v>
      </c>
      <c r="B21" s="148" t="s">
        <v>120</v>
      </c>
      <c r="C21" s="152">
        <v>0</v>
      </c>
      <c r="D21" s="152">
        <v>0</v>
      </c>
      <c r="F21" s="146"/>
    </row>
    <row r="22" spans="1:6" x14ac:dyDescent="0.25">
      <c r="A22" s="147" t="s">
        <v>121</v>
      </c>
      <c r="B22" s="148" t="s">
        <v>122</v>
      </c>
      <c r="C22" s="152">
        <v>-264135.78158000001</v>
      </c>
      <c r="D22" s="152">
        <v>-275401.75248000002</v>
      </c>
      <c r="F22" s="146"/>
    </row>
    <row r="23" spans="1:6" x14ac:dyDescent="0.25">
      <c r="A23" s="147" t="s">
        <v>123</v>
      </c>
      <c r="B23" s="148" t="s">
        <v>124</v>
      </c>
      <c r="C23" s="152">
        <v>-3062779.9164399998</v>
      </c>
      <c r="D23" s="152">
        <v>-8812262</v>
      </c>
      <c r="F23" s="146"/>
    </row>
    <row r="24" spans="1:6" ht="26.25" x14ac:dyDescent="0.25">
      <c r="A24" s="142" t="s">
        <v>125</v>
      </c>
      <c r="B24" s="143" t="s">
        <v>126</v>
      </c>
      <c r="C24" s="153">
        <v>197503.01262000017</v>
      </c>
      <c r="D24" s="153">
        <v>-1287154.9348099977</v>
      </c>
      <c r="F24" s="146"/>
    </row>
    <row r="25" spans="1:6" x14ac:dyDescent="0.25">
      <c r="C25" s="79"/>
      <c r="D25" s="154"/>
      <c r="F25" s="146"/>
    </row>
    <row r="26" spans="1:6" ht="25.5" x14ac:dyDescent="0.25">
      <c r="A26" s="137" t="s">
        <v>90</v>
      </c>
      <c r="B26" s="137" t="s">
        <v>91</v>
      </c>
      <c r="C26" s="138" t="s">
        <v>58</v>
      </c>
      <c r="D26" s="138" t="s">
        <v>92</v>
      </c>
      <c r="F26" s="146"/>
    </row>
    <row r="27" spans="1:6" x14ac:dyDescent="0.25">
      <c r="A27" s="155" t="s">
        <v>127</v>
      </c>
      <c r="B27" s="143"/>
      <c r="C27" s="141"/>
      <c r="D27" s="156"/>
      <c r="F27" s="146"/>
    </row>
    <row r="28" spans="1:6" ht="26.25" x14ac:dyDescent="0.25">
      <c r="A28" s="142" t="s">
        <v>128</v>
      </c>
      <c r="B28" s="143" t="s">
        <v>129</v>
      </c>
      <c r="C28" s="157">
        <v>3412007.91188</v>
      </c>
      <c r="D28" s="158">
        <v>1314850</v>
      </c>
      <c r="F28" s="146"/>
    </row>
    <row r="29" spans="1:6" x14ac:dyDescent="0.25">
      <c r="A29" s="147" t="s">
        <v>96</v>
      </c>
      <c r="B29" s="148"/>
      <c r="C29" s="159"/>
      <c r="D29" s="160"/>
      <c r="F29" s="146"/>
    </row>
    <row r="30" spans="1:6" x14ac:dyDescent="0.25">
      <c r="A30" s="147" t="s">
        <v>130</v>
      </c>
      <c r="B30" s="148" t="s">
        <v>131</v>
      </c>
      <c r="C30" s="152">
        <v>0</v>
      </c>
      <c r="D30" s="161">
        <v>0</v>
      </c>
      <c r="F30" s="146"/>
    </row>
    <row r="31" spans="1:6" x14ac:dyDescent="0.25">
      <c r="A31" s="147" t="s">
        <v>132</v>
      </c>
      <c r="B31" s="148" t="s">
        <v>133</v>
      </c>
      <c r="C31" s="152">
        <v>0</v>
      </c>
      <c r="D31" s="161">
        <v>0</v>
      </c>
      <c r="F31" s="146"/>
    </row>
    <row r="32" spans="1:6" x14ac:dyDescent="0.25">
      <c r="A32" s="147" t="s">
        <v>134</v>
      </c>
      <c r="B32" s="148" t="s">
        <v>135</v>
      </c>
      <c r="C32" s="152">
        <v>0</v>
      </c>
      <c r="D32" s="161">
        <v>0</v>
      </c>
      <c r="F32" s="146"/>
    </row>
    <row r="33" spans="1:6" ht="39" x14ac:dyDescent="0.25">
      <c r="A33" s="147" t="s">
        <v>136</v>
      </c>
      <c r="B33" s="148" t="s">
        <v>137</v>
      </c>
      <c r="C33" s="152">
        <v>0</v>
      </c>
      <c r="D33" s="161">
        <v>0</v>
      </c>
      <c r="F33" s="146"/>
    </row>
    <row r="34" spans="1:6" x14ac:dyDescent="0.25">
      <c r="A34" s="147" t="s">
        <v>138</v>
      </c>
      <c r="B34" s="148" t="s">
        <v>139</v>
      </c>
      <c r="C34" s="152">
        <v>233500</v>
      </c>
      <c r="D34" s="161">
        <v>65566</v>
      </c>
      <c r="F34" s="146"/>
    </row>
    <row r="35" spans="1:6" ht="26.25" x14ac:dyDescent="0.25">
      <c r="A35" s="147" t="s">
        <v>140</v>
      </c>
      <c r="B35" s="148" t="s">
        <v>141</v>
      </c>
      <c r="C35" s="152">
        <v>0</v>
      </c>
      <c r="D35" s="161">
        <v>0</v>
      </c>
      <c r="F35" s="146"/>
    </row>
    <row r="36" spans="1:6" x14ac:dyDescent="0.25">
      <c r="A36" s="147" t="s">
        <v>142</v>
      </c>
      <c r="B36" s="148" t="s">
        <v>143</v>
      </c>
      <c r="C36" s="152">
        <v>0</v>
      </c>
      <c r="D36" s="161">
        <v>0</v>
      </c>
      <c r="F36" s="146"/>
    </row>
    <row r="37" spans="1:6" x14ac:dyDescent="0.25">
      <c r="A37" s="147" t="s">
        <v>144</v>
      </c>
      <c r="B37" s="148" t="s">
        <v>145</v>
      </c>
      <c r="C37" s="152">
        <v>0</v>
      </c>
      <c r="D37" s="161">
        <v>0</v>
      </c>
      <c r="F37" s="146"/>
    </row>
    <row r="38" spans="1:6" x14ac:dyDescent="0.25">
      <c r="A38" s="147" t="s">
        <v>146</v>
      </c>
      <c r="B38" s="148" t="s">
        <v>147</v>
      </c>
      <c r="C38" s="152">
        <v>0</v>
      </c>
      <c r="D38" s="152">
        <v>0</v>
      </c>
      <c r="F38" s="146"/>
    </row>
    <row r="39" spans="1:6" x14ac:dyDescent="0.25">
      <c r="A39" s="147" t="s">
        <v>148</v>
      </c>
      <c r="B39" s="148" t="s">
        <v>149</v>
      </c>
      <c r="C39" s="152">
        <v>28871.284159999999</v>
      </c>
      <c r="D39" s="152">
        <v>0</v>
      </c>
      <c r="F39" s="146"/>
    </row>
    <row r="40" spans="1:6" x14ac:dyDescent="0.25">
      <c r="A40" s="147" t="s">
        <v>150</v>
      </c>
      <c r="B40" s="148" t="s">
        <v>151</v>
      </c>
      <c r="C40" s="152">
        <v>3149636.6277200002</v>
      </c>
      <c r="D40" s="161">
        <v>1249284</v>
      </c>
      <c r="F40" s="146"/>
    </row>
    <row r="41" spans="1:6" ht="26.25" x14ac:dyDescent="0.25">
      <c r="A41" s="142" t="s">
        <v>152</v>
      </c>
      <c r="B41" s="143" t="s">
        <v>153</v>
      </c>
      <c r="C41" s="153">
        <v>-3349073.35684</v>
      </c>
      <c r="D41" s="153">
        <v>-2486011</v>
      </c>
      <c r="F41" s="146"/>
    </row>
    <row r="42" spans="1:6" x14ac:dyDescent="0.25">
      <c r="A42" s="147" t="s">
        <v>96</v>
      </c>
      <c r="B42" s="148"/>
      <c r="C42" s="162"/>
      <c r="D42" s="153"/>
      <c r="F42" s="146"/>
    </row>
    <row r="43" spans="1:6" x14ac:dyDescent="0.25">
      <c r="A43" s="147" t="s">
        <v>154</v>
      </c>
      <c r="B43" s="148" t="s">
        <v>155</v>
      </c>
      <c r="C43" s="152">
        <v>-5213.4532199999994</v>
      </c>
      <c r="D43" s="152">
        <v>-777090</v>
      </c>
      <c r="F43" s="146"/>
    </row>
    <row r="44" spans="1:6" x14ac:dyDescent="0.25">
      <c r="A44" s="147" t="s">
        <v>156</v>
      </c>
      <c r="B44" s="148" t="s">
        <v>157</v>
      </c>
      <c r="C44" s="152">
        <v>0</v>
      </c>
      <c r="D44" s="152">
        <v>0</v>
      </c>
      <c r="F44" s="146"/>
    </row>
    <row r="45" spans="1:6" x14ac:dyDescent="0.25">
      <c r="A45" s="147" t="s">
        <v>158</v>
      </c>
      <c r="B45" s="148" t="s">
        <v>159</v>
      </c>
      <c r="C45" s="152">
        <v>0</v>
      </c>
      <c r="D45" s="152">
        <v>0</v>
      </c>
      <c r="F45" s="146"/>
    </row>
    <row r="46" spans="1:6" ht="39" x14ac:dyDescent="0.25">
      <c r="A46" s="147" t="s">
        <v>160</v>
      </c>
      <c r="B46" s="148" t="s">
        <v>161</v>
      </c>
      <c r="C46" s="152">
        <v>0</v>
      </c>
      <c r="D46" s="152">
        <v>0</v>
      </c>
      <c r="F46" s="146"/>
    </row>
    <row r="47" spans="1:6" x14ac:dyDescent="0.25">
      <c r="A47" s="163" t="s">
        <v>162</v>
      </c>
      <c r="B47" s="148" t="s">
        <v>163</v>
      </c>
      <c r="C47" s="152">
        <v>0</v>
      </c>
      <c r="D47" s="152">
        <v>-238000</v>
      </c>
      <c r="F47" s="146"/>
    </row>
    <row r="48" spans="1:6" x14ac:dyDescent="0.25">
      <c r="A48" s="147" t="s">
        <v>164</v>
      </c>
      <c r="B48" s="148" t="s">
        <v>165</v>
      </c>
      <c r="C48" s="152">
        <v>0</v>
      </c>
      <c r="D48" s="152">
        <v>0</v>
      </c>
      <c r="F48" s="146"/>
    </row>
    <row r="49" spans="1:10" x14ac:dyDescent="0.25">
      <c r="A49" s="147" t="s">
        <v>166</v>
      </c>
      <c r="B49" s="148" t="s">
        <v>167</v>
      </c>
      <c r="C49" s="152">
        <v>0</v>
      </c>
      <c r="D49" s="152">
        <v>0</v>
      </c>
      <c r="F49" s="146"/>
    </row>
    <row r="50" spans="1:10" x14ac:dyDescent="0.25">
      <c r="A50" s="147" t="s">
        <v>168</v>
      </c>
      <c r="B50" s="148" t="s">
        <v>169</v>
      </c>
      <c r="C50" s="152">
        <v>-3113100</v>
      </c>
      <c r="D50" s="152">
        <v>0</v>
      </c>
      <c r="F50" s="146"/>
    </row>
    <row r="51" spans="1:10" x14ac:dyDescent="0.25">
      <c r="A51" s="147" t="s">
        <v>144</v>
      </c>
      <c r="B51" s="148" t="s">
        <v>170</v>
      </c>
      <c r="C51" s="152">
        <v>0</v>
      </c>
      <c r="D51" s="152">
        <v>0</v>
      </c>
      <c r="F51" s="146"/>
    </row>
    <row r="52" spans="1:10" x14ac:dyDescent="0.25">
      <c r="A52" s="147" t="s">
        <v>171</v>
      </c>
      <c r="B52" s="148" t="s">
        <v>172</v>
      </c>
      <c r="C52" s="152">
        <v>0</v>
      </c>
      <c r="D52" s="152">
        <v>0</v>
      </c>
      <c r="F52" s="146"/>
    </row>
    <row r="53" spans="1:10" x14ac:dyDescent="0.25">
      <c r="A53" s="147" t="s">
        <v>173</v>
      </c>
      <c r="B53" s="148" t="s">
        <v>174</v>
      </c>
      <c r="C53" s="152">
        <v>-230759.90362</v>
      </c>
      <c r="D53" s="152">
        <v>-1470921</v>
      </c>
      <c r="F53" s="146"/>
    </row>
    <row r="54" spans="1:10" ht="26.25" x14ac:dyDescent="0.25">
      <c r="A54" s="142" t="s">
        <v>175</v>
      </c>
      <c r="B54" s="143" t="s">
        <v>176</v>
      </c>
      <c r="C54" s="153">
        <v>62934.555040000007</v>
      </c>
      <c r="D54" s="153">
        <v>-1171161</v>
      </c>
      <c r="F54" s="146"/>
    </row>
    <row r="55" spans="1:10" x14ac:dyDescent="0.25">
      <c r="C55" s="79"/>
      <c r="D55" s="164"/>
      <c r="F55" s="146"/>
    </row>
    <row r="56" spans="1:10" ht="25.5" x14ac:dyDescent="0.25">
      <c r="A56" s="137" t="s">
        <v>90</v>
      </c>
      <c r="B56" s="137" t="s">
        <v>91</v>
      </c>
      <c r="C56" s="138" t="s">
        <v>58</v>
      </c>
      <c r="D56" s="138" t="s">
        <v>92</v>
      </c>
      <c r="F56" s="146"/>
    </row>
    <row r="57" spans="1:10" x14ac:dyDescent="0.25">
      <c r="A57" s="155" t="s">
        <v>177</v>
      </c>
      <c r="B57" s="143"/>
      <c r="C57" s="165"/>
      <c r="D57" s="166"/>
      <c r="F57" s="146"/>
      <c r="J57" s="167" t="s">
        <v>178</v>
      </c>
    </row>
    <row r="58" spans="1:10" ht="26.25" x14ac:dyDescent="0.25">
      <c r="A58" s="142" t="s">
        <v>179</v>
      </c>
      <c r="B58" s="143" t="s">
        <v>180</v>
      </c>
      <c r="C58" s="162">
        <v>11711135.47126</v>
      </c>
      <c r="D58" s="153">
        <v>8571950</v>
      </c>
      <c r="F58" s="146"/>
      <c r="H58" t="s">
        <v>178</v>
      </c>
    </row>
    <row r="59" spans="1:10" x14ac:dyDescent="0.25">
      <c r="A59" s="147" t="s">
        <v>96</v>
      </c>
      <c r="B59" s="148"/>
      <c r="C59" s="168"/>
      <c r="D59" s="169"/>
      <c r="F59" s="146"/>
    </row>
    <row r="60" spans="1:10" x14ac:dyDescent="0.25">
      <c r="A60" s="147" t="s">
        <v>181</v>
      </c>
      <c r="B60" s="148" t="s">
        <v>182</v>
      </c>
      <c r="C60" s="152">
        <v>0</v>
      </c>
      <c r="D60" s="161">
        <v>459690</v>
      </c>
      <c r="F60" s="146"/>
    </row>
    <row r="61" spans="1:10" x14ac:dyDescent="0.25">
      <c r="A61" s="147" t="s">
        <v>183</v>
      </c>
      <c r="B61" s="148" t="s">
        <v>184</v>
      </c>
      <c r="C61" s="152">
        <v>300000</v>
      </c>
      <c r="D61" s="161">
        <v>8112260</v>
      </c>
      <c r="F61" s="146"/>
    </row>
    <row r="62" spans="1:10" x14ac:dyDescent="0.25">
      <c r="A62" s="147" t="s">
        <v>185</v>
      </c>
      <c r="B62" s="148" t="s">
        <v>186</v>
      </c>
      <c r="C62" s="152">
        <v>110739.05230000001</v>
      </c>
      <c r="D62" s="153"/>
      <c r="F62" s="146"/>
    </row>
    <row r="63" spans="1:10" x14ac:dyDescent="0.25">
      <c r="A63" s="147" t="s">
        <v>187</v>
      </c>
      <c r="B63" s="148" t="s">
        <v>188</v>
      </c>
      <c r="C63" s="152">
        <v>11300396.418959999</v>
      </c>
      <c r="D63" s="152">
        <v>0</v>
      </c>
      <c r="F63" s="146"/>
    </row>
    <row r="64" spans="1:10" ht="26.25" x14ac:dyDescent="0.25">
      <c r="A64" s="142" t="s">
        <v>189</v>
      </c>
      <c r="B64" s="143">
        <v>100</v>
      </c>
      <c r="C64" s="153">
        <v>-13244910.584969997</v>
      </c>
      <c r="D64" s="153">
        <v>-4353598</v>
      </c>
      <c r="F64" s="146"/>
    </row>
    <row r="65" spans="1:14" x14ac:dyDescent="0.25">
      <c r="A65" s="147" t="s">
        <v>96</v>
      </c>
      <c r="B65" s="148"/>
      <c r="C65" s="168"/>
      <c r="D65" s="169"/>
      <c r="F65" s="146"/>
    </row>
    <row r="66" spans="1:14" x14ac:dyDescent="0.25">
      <c r="A66" s="147" t="s">
        <v>190</v>
      </c>
      <c r="B66" s="148">
        <v>101</v>
      </c>
      <c r="C66" s="152">
        <v>-1215120.4213299998</v>
      </c>
      <c r="D66" s="152">
        <v>-1300844</v>
      </c>
      <c r="F66" s="146"/>
    </row>
    <row r="67" spans="1:14" x14ac:dyDescent="0.25">
      <c r="A67" s="147" t="s">
        <v>191</v>
      </c>
      <c r="B67" s="148">
        <v>102</v>
      </c>
      <c r="C67" s="152">
        <v>-840012.84233000001</v>
      </c>
      <c r="D67" s="152">
        <v>-1052754</v>
      </c>
      <c r="F67" s="146"/>
    </row>
    <row r="68" spans="1:14" x14ac:dyDescent="0.25">
      <c r="A68" s="147" t="s">
        <v>192</v>
      </c>
      <c r="B68" s="148">
        <v>103</v>
      </c>
      <c r="C68" s="152">
        <v>0</v>
      </c>
      <c r="D68" s="152">
        <v>0</v>
      </c>
      <c r="F68" s="146"/>
    </row>
    <row r="69" spans="1:14" x14ac:dyDescent="0.25">
      <c r="A69" s="147" t="s">
        <v>193</v>
      </c>
      <c r="B69" s="148">
        <v>104</v>
      </c>
      <c r="C69" s="152">
        <v>0</v>
      </c>
      <c r="D69" s="152">
        <v>0</v>
      </c>
      <c r="F69" s="146"/>
    </row>
    <row r="70" spans="1:14" x14ac:dyDescent="0.25">
      <c r="A70" s="147" t="s">
        <v>194</v>
      </c>
      <c r="B70" s="148">
        <v>105</v>
      </c>
      <c r="C70" s="152">
        <v>-11189777.321309999</v>
      </c>
      <c r="D70" s="152">
        <v>-2000000</v>
      </c>
      <c r="F70" s="146"/>
    </row>
    <row r="71" spans="1:14" ht="26.25" x14ac:dyDescent="0.25">
      <c r="A71" s="142" t="s">
        <v>195</v>
      </c>
      <c r="B71" s="143">
        <v>110</v>
      </c>
      <c r="C71" s="162">
        <v>-1533775.1137099974</v>
      </c>
      <c r="D71" s="153">
        <v>4218352</v>
      </c>
      <c r="F71" s="146"/>
    </row>
    <row r="72" spans="1:14" x14ac:dyDescent="0.25">
      <c r="A72" s="147" t="s">
        <v>196</v>
      </c>
      <c r="B72" s="148">
        <v>120</v>
      </c>
      <c r="C72" s="152">
        <v>2691</v>
      </c>
      <c r="D72" s="169"/>
      <c r="F72" s="146"/>
    </row>
    <row r="73" spans="1:14" ht="26.25" x14ac:dyDescent="0.25">
      <c r="A73" s="147" t="s">
        <v>197</v>
      </c>
      <c r="B73" s="148">
        <v>130</v>
      </c>
      <c r="C73" s="151">
        <v>-1270646.5460499972</v>
      </c>
      <c r="D73" s="152">
        <v>1760036.0651900023</v>
      </c>
      <c r="F73" s="146"/>
    </row>
    <row r="74" spans="1:14" ht="26.25" x14ac:dyDescent="0.25">
      <c r="A74" s="147" t="s">
        <v>198</v>
      </c>
      <c r="B74" s="148"/>
      <c r="C74" s="152">
        <v>-4782.0570300000009</v>
      </c>
      <c r="D74" s="169">
        <v>-2724</v>
      </c>
      <c r="F74" s="146"/>
    </row>
    <row r="75" spans="1:14" ht="26.25" x14ac:dyDescent="0.25">
      <c r="A75" s="147" t="s">
        <v>199</v>
      </c>
      <c r="B75" s="148">
        <v>140</v>
      </c>
      <c r="C75" s="151">
        <v>2466005.0651900023</v>
      </c>
      <c r="D75" s="152">
        <v>708693</v>
      </c>
      <c r="F75" s="146"/>
    </row>
    <row r="76" spans="1:14" ht="26.25" x14ac:dyDescent="0.25">
      <c r="A76" s="147" t="s">
        <v>200</v>
      </c>
      <c r="B76" s="148">
        <v>150</v>
      </c>
      <c r="C76" s="170">
        <v>1190576.4621100051</v>
      </c>
      <c r="D76" s="161">
        <v>2466005.0651900023</v>
      </c>
      <c r="F76" s="146"/>
      <c r="H76" s="171"/>
      <c r="K76" s="167" t="s">
        <v>178</v>
      </c>
    </row>
    <row r="77" spans="1:14" x14ac:dyDescent="0.25">
      <c r="C77" s="129"/>
      <c r="D77" s="129"/>
    </row>
    <row r="78" spans="1:14" x14ac:dyDescent="0.25">
      <c r="C78" s="129"/>
      <c r="D78" s="129"/>
    </row>
    <row r="79" spans="1:14" x14ac:dyDescent="0.25">
      <c r="A79" s="5" t="s">
        <v>201</v>
      </c>
      <c r="C79" s="179" t="s">
        <v>202</v>
      </c>
      <c r="D79" s="179"/>
      <c r="N79" s="167" t="s">
        <v>178</v>
      </c>
    </row>
    <row r="80" spans="1:14" x14ac:dyDescent="0.25">
      <c r="A80" s="8" t="s">
        <v>52</v>
      </c>
      <c r="B80" s="8"/>
      <c r="C80" s="6" t="s">
        <v>203</v>
      </c>
      <c r="D80" s="6"/>
    </row>
    <row r="81" spans="1:4" x14ac:dyDescent="0.25">
      <c r="A81" s="8" t="s">
        <v>54</v>
      </c>
      <c r="B81" s="8"/>
      <c r="C81" s="6" t="s">
        <v>204</v>
      </c>
      <c r="D81" s="6"/>
    </row>
    <row r="82" spans="1:4" x14ac:dyDescent="0.25">
      <c r="A82" s="8"/>
      <c r="B82" s="8"/>
      <c r="C82" s="44"/>
      <c r="D82" s="44"/>
    </row>
    <row r="83" spans="1:4" x14ac:dyDescent="0.25">
      <c r="A83" s="8"/>
      <c r="B83" s="8"/>
      <c r="C83" s="6"/>
      <c r="D83" s="44"/>
    </row>
    <row r="84" spans="1:4" x14ac:dyDescent="0.25">
      <c r="A84" s="8"/>
      <c r="B84" s="8"/>
      <c r="C84" s="180" t="s">
        <v>53</v>
      </c>
      <c r="D84" s="180"/>
    </row>
    <row r="85" spans="1:4" x14ac:dyDescent="0.25">
      <c r="A85" s="8"/>
      <c r="B85" s="8"/>
      <c r="C85" s="172" t="s">
        <v>55</v>
      </c>
      <c r="D85" s="172"/>
    </row>
    <row r="86" spans="1:4" x14ac:dyDescent="0.25">
      <c r="D86" s="125"/>
    </row>
  </sheetData>
  <mergeCells count="4">
    <mergeCell ref="A2:C2"/>
    <mergeCell ref="C4:D4"/>
    <mergeCell ref="C79:D79"/>
    <mergeCell ref="C85:D85"/>
  </mergeCell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Баланс</vt:lpstr>
      <vt:lpstr>ОСД</vt:lpstr>
      <vt:lpstr>Капитал</vt:lpstr>
      <vt:lpstr>ОДДС</vt:lpstr>
      <vt:lpstr>Баланс!Область_печати</vt:lpstr>
      <vt:lpstr>Капитал!Область_печати</vt:lpstr>
      <vt:lpstr>ОДДС!Область_печати</vt:lpstr>
      <vt:lpstr>ОСД!Область_печати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Акмарал Шакиржанова</dc:creator>
  <cp:lastModifiedBy>Акмарал Шакиржанова</cp:lastModifiedBy>
  <cp:lastPrinted>2024-07-30T10:34:26Z</cp:lastPrinted>
  <dcterms:created xsi:type="dcterms:W3CDTF">2015-06-05T18:19:34Z</dcterms:created>
  <dcterms:modified xsi:type="dcterms:W3CDTF">2024-07-30T10:36:22Z</dcterms:modified>
</cp:coreProperties>
</file>