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8505"/>
  </bookViews>
  <sheets>
    <sheet name="ф1" sheetId="4" r:id="rId1"/>
    <sheet name="ф2" sheetId="3" r:id="rId2"/>
    <sheet name="ф3" sheetId="2" r:id="rId3"/>
    <sheet name="ф4" sheetId="1" r:id="rId4"/>
  </sheets>
  <definedNames>
    <definedName name="_xlnm.Print_Area" localSheetId="0">ф1!$A$1:$E$52</definedName>
    <definedName name="_xlnm.Print_Area" localSheetId="2">ф3!$A$1:$C$63</definedName>
  </definedNames>
  <calcPr calcId="145621"/>
</workbook>
</file>

<file path=xl/calcChain.xml><?xml version="1.0" encoding="utf-8"?>
<calcChain xmlns="http://schemas.openxmlformats.org/spreadsheetml/2006/main">
  <c r="E34" i="3" l="1"/>
  <c r="C34" i="3"/>
  <c r="E15" i="3"/>
  <c r="C15" i="3"/>
  <c r="E12" i="3"/>
  <c r="E21" i="3" s="1"/>
  <c r="E25" i="3" s="1"/>
  <c r="E27" i="3" s="1"/>
  <c r="E35" i="3" s="1"/>
  <c r="C12" i="3"/>
  <c r="C21" i="3" s="1"/>
  <c r="C25" i="3" s="1"/>
  <c r="C27" i="3" s="1"/>
  <c r="C35" i="3" s="1"/>
  <c r="C9" i="3"/>
  <c r="E44" i="4"/>
  <c r="E45" i="4" s="1"/>
  <c r="C44" i="4"/>
  <c r="C45" i="4" s="1"/>
  <c r="E35" i="4"/>
  <c r="C35" i="4"/>
  <c r="E25" i="4"/>
  <c r="C25" i="4"/>
  <c r="C52" i="2" l="1"/>
  <c r="B52" i="2"/>
  <c r="C44" i="2"/>
  <c r="B44" i="2"/>
  <c r="B38" i="2"/>
  <c r="B54" i="2" s="1"/>
  <c r="B57" i="2" s="1"/>
  <c r="C36" i="2"/>
  <c r="C38" i="2" s="1"/>
  <c r="C54" i="2" s="1"/>
  <c r="C57" i="2" s="1"/>
  <c r="B36" i="2"/>
  <c r="P24" i="1" l="1"/>
  <c r="P23" i="1"/>
  <c r="N22" i="1"/>
  <c r="N25" i="1" s="1"/>
  <c r="L22" i="1"/>
  <c r="L25" i="1" s="1"/>
  <c r="J22" i="1"/>
  <c r="J25" i="1" s="1"/>
  <c r="H22" i="1"/>
  <c r="H25" i="1" s="1"/>
  <c r="F22" i="1"/>
  <c r="F25" i="1" s="1"/>
  <c r="D22" i="1"/>
  <c r="D25" i="1" s="1"/>
  <c r="B22" i="1"/>
  <c r="B25" i="1" s="1"/>
  <c r="P21" i="1"/>
  <c r="P22" i="1" s="1"/>
  <c r="P25" i="1" s="1"/>
  <c r="P20" i="1"/>
  <c r="O16" i="1"/>
  <c r="M16" i="1"/>
  <c r="K16" i="1"/>
  <c r="I16" i="1"/>
  <c r="G16" i="1"/>
  <c r="E16" i="1"/>
  <c r="C16" i="1"/>
  <c r="B16" i="1"/>
  <c r="P14" i="1"/>
  <c r="N13" i="1"/>
  <c r="N16" i="1" s="1"/>
  <c r="L13" i="1"/>
  <c r="L16" i="1" s="1"/>
  <c r="J13" i="1"/>
  <c r="J16" i="1" s="1"/>
  <c r="H13" i="1"/>
  <c r="H16" i="1" s="1"/>
  <c r="F13" i="1"/>
  <c r="F16" i="1" s="1"/>
  <c r="D13" i="1"/>
  <c r="D16" i="1" s="1"/>
  <c r="B13" i="1"/>
  <c r="P12" i="1"/>
  <c r="P11" i="1"/>
  <c r="P13" i="1" s="1"/>
  <c r="P16" i="1" s="1"/>
</calcChain>
</file>

<file path=xl/sharedStrings.xml><?xml version="1.0" encoding="utf-8"?>
<sst xmlns="http://schemas.openxmlformats.org/spreadsheetml/2006/main" count="166" uniqueCount="136">
  <si>
    <t xml:space="preserve">                                                                        Отчет об изменениях капитала</t>
  </si>
  <si>
    <t xml:space="preserve">                                                                                         АО "АsiaCredit Bank (АзияКредит Банк)"</t>
  </si>
  <si>
    <t xml:space="preserve">за  три месяца, закончившихся 31 марта 2016 года  (не аудировано)   
</t>
  </si>
  <si>
    <t>тыс тенге</t>
  </si>
  <si>
    <t>Акционерный капитал</t>
  </si>
  <si>
    <t>Эмиссионный  доход</t>
  </si>
  <si>
    <t xml:space="preserve">Дефицит переоценки  активов, имеющихся в наличии для продажи </t>
  </si>
  <si>
    <t>Резерв переоценки зданий и земельных участков</t>
  </si>
  <si>
    <t xml:space="preserve">Резерв по общим банковским рискам </t>
  </si>
  <si>
    <t>Специальные резервы</t>
  </si>
  <si>
    <t xml:space="preserve">Нераспре-деленная прибыль </t>
  </si>
  <si>
    <t>Итого</t>
  </si>
  <si>
    <t>Остаток на 1 января 2015 г.</t>
  </si>
  <si>
    <t>Прибыль за период</t>
  </si>
  <si>
    <t>Прочий совокупный расход</t>
  </si>
  <si>
    <t>Итого совокупный (расход)/ доход за период</t>
  </si>
  <si>
    <t>Выпуск простых акций</t>
  </si>
  <si>
    <t>Остаток на 31 марта 2015  г. (не аудировано)</t>
  </si>
  <si>
    <t>Остаток на 1 января 2016 г.</t>
  </si>
  <si>
    <t>Выкуп собственных акций</t>
  </si>
  <si>
    <t>Остаток на 31 марта 2016 г. (не аудировано)</t>
  </si>
  <si>
    <t>И.о. Председателя Правления</t>
  </si>
  <si>
    <t>Главный бухгалтер</t>
  </si>
  <si>
    <t>Мусагалиева Н.М.</t>
  </si>
  <si>
    <t>Копешов Б.Б.</t>
  </si>
  <si>
    <t xml:space="preserve">                      Отчет о движении денежных средств</t>
  </si>
  <si>
    <t>АО "АsiaCredit Bank (АзияКредит Банк)"</t>
  </si>
  <si>
    <t>Наименование статьи</t>
  </si>
  <si>
    <t xml:space="preserve">за  три месяца, закончившихся 31 марта 2016 года  (не аудировано)   </t>
  </si>
  <si>
    <t xml:space="preserve">за  три месяца, закончившихся 31 марта 2015 года  (не аудировано)   </t>
  </si>
  <si>
    <t>ДВИЖЕНИЕ ДЕНЕЖНЫХ СРЕДСТВ ОТ ОПЕРАЦИОННОЙ ДЕЯТЕЛЬНОСТИ</t>
  </si>
  <si>
    <t>Процентные доходы полученные</t>
  </si>
  <si>
    <t>Процентные расходы уплаченные</t>
  </si>
  <si>
    <t>Комиссионные доходы полученные</t>
  </si>
  <si>
    <t>Комиссионные расходы уплаченные</t>
  </si>
  <si>
    <t xml:space="preserve">Чистые поступления от операций с производными финансовыми инструментами </t>
  </si>
  <si>
    <t xml:space="preserve">Чистые поступления по операциям с иностранной валютой </t>
  </si>
  <si>
    <t>Доход от выкупленных собственных облигаций</t>
  </si>
  <si>
    <t xml:space="preserve">Прочие полученные доходы </t>
  </si>
  <si>
    <t>Расходы на персонал и прочие общие административные расходы уплаченные</t>
  </si>
  <si>
    <t>(Увеличение)/ уменьшение операционных активов</t>
  </si>
  <si>
    <t>Счета и депозиты в банках и прочих финансовых учреждениях</t>
  </si>
  <si>
    <t>Ссуды, выданные по соглашениям обратное РЕПО</t>
  </si>
  <si>
    <t xml:space="preserve">Финансовые активы, имеющиеся в наличии для продажи </t>
  </si>
  <si>
    <t xml:space="preserve">Кредиты, выданные клиентам </t>
  </si>
  <si>
    <t>Производные финансовые инструменты</t>
  </si>
  <si>
    <t xml:space="preserve">Прочие активы </t>
  </si>
  <si>
    <t>Увеличение/(уменьшение) операционных обязательств</t>
  </si>
  <si>
    <t xml:space="preserve">Счета и депозиты банков </t>
  </si>
  <si>
    <t xml:space="preserve">Текущие счета и депозиты клиентов </t>
  </si>
  <si>
    <t>Ссуды, полученные по соглашениям РЕПО</t>
  </si>
  <si>
    <t>Прочие обязательства</t>
  </si>
  <si>
    <t xml:space="preserve">Чистое поступление/(использование) денежных средств от операционной деятельности до уплаты подоходного налога </t>
  </si>
  <si>
    <t>Подоходный налог уплаченный</t>
  </si>
  <si>
    <t xml:space="preserve">Поступление/(использование)движение денежных средств от операционной деятельности </t>
  </si>
  <si>
    <t xml:space="preserve">ДВИЖЕНИЕ ДЕНЕЖНЫХ СРЕДСТВ ОТ ИНВЕСТИЦИОННОЙ ДЕЯТЕЛЬНОСТИ </t>
  </si>
  <si>
    <t xml:space="preserve">Приобретения основных средств и нематериальных активов </t>
  </si>
  <si>
    <t>Выручка/убыток от реализации основных средств</t>
  </si>
  <si>
    <t>Финансовые активы, удерживаемые до погашения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</si>
  <si>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</si>
  <si>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</si>
  <si>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Поступления от выпущенных долговых ценных бумаг</t>
  </si>
  <si>
    <t>Выкуп выпущенных долговых ценных бумаг</t>
  </si>
  <si>
    <t>Поступления от прочих заемных средств</t>
  </si>
  <si>
    <t>Погашение прочих заемных средств</t>
  </si>
  <si>
    <t>Выкуп простых акций</t>
  </si>
  <si>
    <t>Поступление денежных средств от финансовой деятельности</t>
  </si>
  <si>
    <t xml:space="preserve">Чистое увеличение/(уменьшение) денежных средств и их эквивалентов </t>
  </si>
  <si>
    <t>Влияние изменений валютных курсов на величину денежных средств и их эквивалентов</t>
  </si>
  <si>
    <t>Денежные средства и их эквиваленты на начало года</t>
  </si>
  <si>
    <t xml:space="preserve">Денежные средства и их эквиваленты на конец года </t>
  </si>
  <si>
    <t>Отчет о финансовом положении</t>
  </si>
  <si>
    <t>АО "AsiaCredit Bank (АзияКредит Банк)"</t>
  </si>
  <si>
    <t xml:space="preserve">по состоянию на 31 марта 2016 года  (не аудировано)  
</t>
  </si>
  <si>
    <t xml:space="preserve">               тыс. тенге</t>
  </si>
  <si>
    <t>Наименование статей</t>
  </si>
  <si>
    <t>31 марта 2016 года (не аудировано)</t>
  </si>
  <si>
    <t>31 декабря 2015 года</t>
  </si>
  <si>
    <t>Активы</t>
  </si>
  <si>
    <t>Денежные средства и их эквиваленты</t>
  </si>
  <si>
    <t>Ссуды, выданные по соглашениям обратного РЕПО</t>
  </si>
  <si>
    <t>Финансовые активы, имеющиеся в наличии для продажи</t>
  </si>
  <si>
    <t>Инвестиции, удерживаемые до погашения</t>
  </si>
  <si>
    <t>Кредиты, выданные клиентам</t>
  </si>
  <si>
    <t>Текущий налоговый актив</t>
  </si>
  <si>
    <t xml:space="preserve">Активы, , изъятые в результате взыскания </t>
  </si>
  <si>
    <t>Основные средства и нематериальные активы</t>
  </si>
  <si>
    <t xml:space="preserve">Итого активов: </t>
  </si>
  <si>
    <t>Обязательства</t>
  </si>
  <si>
    <t>Счета и депозиты банков</t>
  </si>
  <si>
    <t>Прочие заемные средства</t>
  </si>
  <si>
    <t>Текущие счета и депозиты клиентов</t>
  </si>
  <si>
    <t>Выпущенные долговые ценные бумаги</t>
  </si>
  <si>
    <t>Отложенное налоговое обязательство</t>
  </si>
  <si>
    <t xml:space="preserve">Итого обязательств: </t>
  </si>
  <si>
    <t>Капитал</t>
  </si>
  <si>
    <t>Эмиссионный доход</t>
  </si>
  <si>
    <t>Резерв переоценки зданий и земельного участка</t>
  </si>
  <si>
    <t>Резервы по общим банковским рискам</t>
  </si>
  <si>
    <t>Нераспределенная прибыль</t>
  </si>
  <si>
    <t>Итого капитала:</t>
  </si>
  <si>
    <t xml:space="preserve">Итого обязательств и капитала: </t>
  </si>
  <si>
    <t>Базовая стоимость одной простой акции, тенге</t>
  </si>
  <si>
    <t>1448.51</t>
  </si>
  <si>
    <t>1413.67</t>
  </si>
  <si>
    <t>Отчет прибылях и убытках и прочем совокупном доходе</t>
  </si>
  <si>
    <t>АО ''AsiaCredit Bank (АзияКредит Банк)"</t>
  </si>
  <si>
    <t>за три месяца закончившиеся 31 марта 2016 года (не аудировано)</t>
  </si>
  <si>
    <t>тыс. тенге</t>
  </si>
  <si>
    <t>за три месяца закончившиеся 31 марта 2015 года (не аудировано)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</si>
  <si>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</si>
  <si>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</si>
  <si>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</si>
  <si>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</si>
  <si>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</si>
  <si>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</si>
  <si>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 xml:space="preserve">Чистая (убыток)/прибыль от операций с производными финансовыми инструментами </t>
  </si>
  <si>
    <t>Чистая (убыток)/прибыль от операций с иностранной валютой</t>
  </si>
  <si>
    <t>Чистая реализованная прибыль/(убыток) от операций с финансовыми активами, имеющимися в наличии для продажи</t>
  </si>
  <si>
    <t>Прочие операционные доходы</t>
  </si>
  <si>
    <t>Операционные доходы</t>
  </si>
  <si>
    <t>Убытки от обесценения</t>
  </si>
  <si>
    <t>Расходы на персонал</t>
  </si>
  <si>
    <t>Прочие общие административные расходы</t>
  </si>
  <si>
    <t>Прибыль до налогообложения</t>
  </si>
  <si>
    <t>(Расход)/экономия по подоходному налогу</t>
  </si>
  <si>
    <t>Прочий совокупный (убыток)/доход, за вычетом подоходного налога</t>
  </si>
  <si>
    <t>Статьи, которые впоследствии могут быть реклассифицированы в состав прибылей или убытков:</t>
  </si>
  <si>
    <t>Резерв по переоценке финансовых активов, имеющихся в наличии для продажи:</t>
  </si>
  <si>
    <t>- чистое изменение справедливой стоимости</t>
  </si>
  <si>
    <t>- чистое изменение справедливой стоимости, перенесенное в состав прибыли или убытка при выбытии</t>
  </si>
  <si>
    <t>Прочий совокупный (убыток)/ доход, за вычетом подоходного налога</t>
  </si>
  <si>
    <t>Итого совокупного дохода за период</t>
  </si>
  <si>
    <t>Прибыль на акцию - базовая и разводненная (тенге)</t>
  </si>
  <si>
    <t>51.05</t>
  </si>
  <si>
    <t>64.84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</si>
</sst>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_);_(* \(#,##0\);_(* &quot;-&quot;_);_(@_)"/>
    <numFmt numFmtId="165" formatCode="* #,##0_);* \(#,##0\);&quot;-&quot;??_);@"/>
    <numFmt numFmtId="166" formatCode="_-* #,##0_р_._-;\-* #,##0_р_._-;_-* &quot;-&quot;??_р_._-;_-@_-"/>
    <numFmt numFmtId="167" formatCode="_(* #,##0_);_(* \(#,##0\);_(* &quot;-&quot;??_);_(@_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Arial Narrow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8"/>
      <name val="Arial Narrow"/>
      <family val="2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1" fillId="0" borderId="0"/>
  </cellStyleXfs>
  <cellXfs count="117">
    <xf numFmtId="0" fontId="0" fillId="0" borderId="0" xfId="0"/>
    <xf numFmtId="0" fontId="2" fillId="0" borderId="0" xfId="0" applyFont="1" applyFill="1" applyBorder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2" applyFont="1" applyFill="1" applyBorder="1"/>
    <xf numFmtId="164" fontId="6" fillId="0" borderId="2" xfId="2" applyNumberFormat="1" applyFont="1" applyFill="1" applyBorder="1"/>
    <xf numFmtId="164" fontId="6" fillId="0" borderId="0" xfId="2" applyNumberFormat="1" applyFont="1" applyFill="1" applyBorder="1"/>
    <xf numFmtId="0" fontId="6" fillId="0" borderId="0" xfId="0" applyFont="1" applyFill="1" applyBorder="1"/>
    <xf numFmtId="164" fontId="6" fillId="0" borderId="0" xfId="0" applyNumberFormat="1" applyFont="1" applyFill="1"/>
    <xf numFmtId="0" fontId="6" fillId="0" borderId="0" xfId="2" applyFont="1" applyFill="1" applyBorder="1" applyAlignment="1">
      <alignment wrapText="1"/>
    </xf>
    <xf numFmtId="164" fontId="3" fillId="0" borderId="0" xfId="0" applyNumberFormat="1" applyFont="1" applyFill="1"/>
    <xf numFmtId="0" fontId="2" fillId="0" borderId="0" xfId="2" applyFont="1" applyFill="1" applyBorder="1" applyAlignment="1">
      <alignment wrapText="1"/>
    </xf>
    <xf numFmtId="164" fontId="2" fillId="0" borderId="0" xfId="2" applyNumberFormat="1" applyFont="1" applyFill="1" applyBorder="1"/>
    <xf numFmtId="164" fontId="6" fillId="0" borderId="3" xfId="2" applyNumberFormat="1" applyFont="1" applyFill="1" applyBorder="1"/>
    <xf numFmtId="164" fontId="6" fillId="0" borderId="4" xfId="2" applyNumberFormat="1" applyFont="1" applyFill="1" applyBorder="1"/>
    <xf numFmtId="0" fontId="7" fillId="0" borderId="0" xfId="3" applyFont="1" applyFill="1" applyBorder="1" applyAlignment="1">
      <alignment horizontal="right"/>
    </xf>
    <xf numFmtId="164" fontId="10" fillId="0" borderId="0" xfId="3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0" borderId="0" xfId="0" applyFont="1" applyAlignment="1">
      <alignment horizontal="left" indent="2"/>
    </xf>
    <xf numFmtId="0" fontId="2" fillId="0" borderId="0" xfId="0" applyFont="1"/>
    <xf numFmtId="0" fontId="6" fillId="0" borderId="0" xfId="0" applyFont="1" applyFill="1" applyAlignment="1">
      <alignment vertical="top" wrapText="1"/>
    </xf>
    <xf numFmtId="0" fontId="0" fillId="0" borderId="0" xfId="0" applyFill="1"/>
    <xf numFmtId="0" fontId="12" fillId="0" borderId="0" xfId="4" applyFont="1" applyFill="1" applyAlignment="1">
      <alignment vertical="top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4" applyFont="1" applyFill="1" applyBorder="1" applyAlignment="1">
      <alignment horizontal="left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0" fillId="0" borderId="0" xfId="0" applyFill="1" applyBorder="1"/>
    <xf numFmtId="0" fontId="13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right" vertical="top" wrapText="1" indent="1"/>
    </xf>
    <xf numFmtId="3" fontId="0" fillId="0" borderId="0" xfId="0" applyNumberFormat="1" applyFill="1"/>
    <xf numFmtId="3" fontId="0" fillId="0" borderId="0" xfId="0" applyNumberFormat="1" applyFill="1" applyBorder="1"/>
    <xf numFmtId="0" fontId="2" fillId="0" borderId="0" xfId="4" applyFont="1" applyFill="1" applyBorder="1" applyAlignment="1">
      <alignment horizontal="left" vertical="top" wrapText="1" indent="2"/>
    </xf>
    <xf numFmtId="165" fontId="6" fillId="0" borderId="0" xfId="0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right" vertical="center"/>
    </xf>
    <xf numFmtId="3" fontId="3" fillId="0" borderId="0" xfId="5" applyNumberFormat="1" applyFont="1" applyFill="1" applyAlignment="1">
      <alignment wrapText="1"/>
    </xf>
    <xf numFmtId="165" fontId="2" fillId="0" borderId="0" xfId="2" applyNumberFormat="1" applyFont="1" applyFill="1" applyBorder="1" applyAlignment="1">
      <alignment horizontal="right" vertical="center"/>
    </xf>
    <xf numFmtId="3" fontId="3" fillId="0" borderId="0" xfId="5" applyNumberFormat="1" applyFont="1" applyFill="1"/>
    <xf numFmtId="3" fontId="3" fillId="0" borderId="0" xfId="5" applyNumberFormat="1" applyFont="1" applyFill="1" applyBorder="1" applyAlignment="1">
      <alignment wrapText="1"/>
    </xf>
    <xf numFmtId="0" fontId="2" fillId="0" borderId="0" xfId="4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right" vertical="top" wrapText="1" indent="1"/>
    </xf>
    <xf numFmtId="0" fontId="13" fillId="0" borderId="0" xfId="0" applyFont="1" applyFill="1" applyBorder="1" applyAlignment="1">
      <alignment wrapText="1"/>
    </xf>
    <xf numFmtId="165" fontId="6" fillId="0" borderId="3" xfId="0" applyNumberFormat="1" applyFont="1" applyFill="1" applyBorder="1" applyAlignment="1">
      <alignment horizontal="right" vertical="top" wrapText="1" indent="1"/>
    </xf>
    <xf numFmtId="165" fontId="6" fillId="0" borderId="0" xfId="0" applyNumberFormat="1" applyFont="1" applyFill="1" applyBorder="1" applyAlignment="1">
      <alignment horizontal="right" vertical="top" wrapText="1" indent="1"/>
    </xf>
    <xf numFmtId="165" fontId="6" fillId="0" borderId="1" xfId="0" applyNumberFormat="1" applyFont="1" applyFill="1" applyBorder="1" applyAlignment="1">
      <alignment horizontal="right" vertical="top" wrapText="1" indent="1"/>
    </xf>
    <xf numFmtId="0" fontId="1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indent="2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166" fontId="2" fillId="0" borderId="0" xfId="1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0" fillId="0" borderId="0" xfId="0" applyBorder="1"/>
    <xf numFmtId="166" fontId="6" fillId="0" borderId="3" xfId="1" applyNumberFormat="1" applyFont="1" applyFill="1" applyBorder="1" applyAlignment="1">
      <alignment horizontal="left" vertical="top" wrapText="1"/>
    </xf>
    <xf numFmtId="166" fontId="6" fillId="0" borderId="0" xfId="1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164" fontId="2" fillId="0" borderId="0" xfId="1" applyNumberFormat="1" applyFont="1" applyFill="1" applyBorder="1" applyAlignment="1">
      <alignment horizontal="left" vertical="top" wrapText="1"/>
    </xf>
    <xf numFmtId="165" fontId="2" fillId="0" borderId="0" xfId="1" applyNumberFormat="1" applyFont="1" applyFill="1" applyBorder="1" applyAlignment="1">
      <alignment horizontal="left" vertical="top" wrapText="1"/>
    </xf>
    <xf numFmtId="166" fontId="6" fillId="0" borderId="2" xfId="1" applyNumberFormat="1" applyFont="1" applyFill="1" applyBorder="1" applyAlignment="1">
      <alignment horizontal="left" vertical="top" wrapText="1"/>
    </xf>
    <xf numFmtId="166" fontId="6" fillId="0" borderId="5" xfId="1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66" fontId="2" fillId="0" borderId="0" xfId="1" applyNumberFormat="1" applyFont="1" applyFill="1" applyBorder="1" applyAlignment="1">
      <alignment horizontal="center" vertical="top" wrapText="1"/>
    </xf>
    <xf numFmtId="0" fontId="0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167" fontId="17" fillId="0" borderId="0" xfId="0" applyNumberFormat="1" applyFont="1" applyFill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left" vertical="center" indent="1"/>
    </xf>
    <xf numFmtId="3" fontId="6" fillId="0" borderId="0" xfId="0" applyNumberFormat="1" applyFont="1" applyBorder="1" applyAlignment="1">
      <alignment horizontal="left"/>
    </xf>
    <xf numFmtId="167" fontId="6" fillId="0" borderId="3" xfId="0" applyNumberFormat="1" applyFont="1" applyFill="1" applyBorder="1" applyAlignment="1">
      <alignment horizontal="left" vertical="center" indent="1"/>
    </xf>
    <xf numFmtId="167" fontId="6" fillId="0" borderId="0" xfId="0" applyNumberFormat="1" applyFont="1" applyFill="1" applyBorder="1" applyAlignment="1">
      <alignment horizontal="left" vertical="center" indent="1"/>
    </xf>
    <xf numFmtId="167" fontId="2" fillId="0" borderId="1" xfId="0" applyNumberFormat="1" applyFont="1" applyFill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 vertical="center" wrapText="1"/>
    </xf>
    <xf numFmtId="167" fontId="6" fillId="0" borderId="2" xfId="0" applyNumberFormat="1" applyFont="1" applyFill="1" applyBorder="1" applyAlignment="1">
      <alignment horizontal="left" vertical="center" indent="1"/>
    </xf>
    <xf numFmtId="167" fontId="6" fillId="0" borderId="4" xfId="0" applyNumberFormat="1" applyFont="1" applyFill="1" applyBorder="1" applyAlignment="1">
      <alignment horizontal="left" vertical="center" indent="1"/>
    </xf>
    <xf numFmtId="0" fontId="15" fillId="0" borderId="0" xfId="0" applyFont="1"/>
    <xf numFmtId="164" fontId="0" fillId="0" borderId="0" xfId="0" applyNumberFormat="1" applyFill="1"/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164" fontId="2" fillId="0" borderId="0" xfId="0" applyNumberFormat="1" applyFont="1" applyFill="1"/>
    <xf numFmtId="164" fontId="15" fillId="0" borderId="0" xfId="0" applyNumberFormat="1" applyFont="1" applyFill="1"/>
    <xf numFmtId="164" fontId="15" fillId="0" borderId="0" xfId="0" applyNumberFormat="1" applyFont="1" applyFill="1" applyBorder="1"/>
    <xf numFmtId="164" fontId="15" fillId="0" borderId="4" xfId="0" applyNumberFormat="1" applyFont="1" applyFill="1" applyBorder="1"/>
    <xf numFmtId="164" fontId="17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 2 3 3" xfId="3"/>
    <cellStyle name="Обычный" xfId="0" builtinId="0"/>
    <cellStyle name="Обычный 10 6" xfId="2"/>
    <cellStyle name="Обычный 2" xfId="5"/>
    <cellStyle name="Обычный_God_Формы фин.отчетности_BWU_09_11_03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85725</xdr:rowOff>
    </xdr:from>
    <xdr:to>
      <xdr:col>1</xdr:col>
      <xdr:colOff>2628900</xdr:colOff>
      <xdr:row>2</xdr:row>
      <xdr:rowOff>133350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42876" y="85725"/>
          <a:ext cx="30956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1</xdr:col>
      <xdr:colOff>1000897</xdr:colOff>
      <xdr:row>2</xdr:row>
      <xdr:rowOff>38100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04775"/>
          <a:ext cx="1610497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0</xdr:col>
      <xdr:colOff>2828925</xdr:colOff>
      <xdr:row>4</xdr:row>
      <xdr:rowOff>9526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90501"/>
          <a:ext cx="28289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2828925</xdr:colOff>
      <xdr:row>3</xdr:row>
      <xdr:rowOff>95250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61925"/>
          <a:ext cx="28289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2828925</xdr:colOff>
      <xdr:row>3</xdr:row>
      <xdr:rowOff>95250</xdr:rowOff>
    </xdr:to>
    <xdr:pic>
      <xdr:nvPicPr>
        <xdr:cNvPr id="3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61925"/>
          <a:ext cx="28289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52"/>
  <sheetViews>
    <sheetView tabSelected="1" topLeftCell="A31" zoomScaleNormal="100" workbookViewId="0">
      <selection activeCell="G13" sqref="G13"/>
    </sheetView>
  </sheetViews>
  <sheetFormatPr defaultRowHeight="15" x14ac:dyDescent="0.25"/>
  <cols>
    <col min="2" max="2" width="53.42578125" customWidth="1"/>
    <col min="3" max="3" width="15.140625" customWidth="1"/>
    <col min="4" max="4" width="3.7109375" customWidth="1"/>
    <col min="5" max="5" width="16.7109375" customWidth="1"/>
  </cols>
  <sheetData>
    <row r="5" spans="2:7" ht="15.75" customHeight="1" x14ac:dyDescent="0.25">
      <c r="B5" s="109" t="s">
        <v>71</v>
      </c>
      <c r="C5" s="109"/>
      <c r="D5" s="109"/>
      <c r="E5" s="60"/>
      <c r="F5" s="60"/>
      <c r="G5" s="60"/>
    </row>
    <row r="6" spans="2:7" x14ac:dyDescent="0.25">
      <c r="D6" s="61"/>
      <c r="E6" s="62"/>
      <c r="F6" s="62"/>
    </row>
    <row r="7" spans="2:7" ht="15" customHeight="1" x14ac:dyDescent="0.25">
      <c r="B7" s="110" t="s">
        <v>72</v>
      </c>
      <c r="C7" s="110"/>
      <c r="D7" s="110"/>
      <c r="E7" s="63"/>
      <c r="F7" s="63"/>
      <c r="G7" s="63"/>
    </row>
    <row r="8" spans="2:7" x14ac:dyDescent="0.25">
      <c r="D8" s="64"/>
      <c r="E8" s="64"/>
      <c r="F8" s="64"/>
      <c r="G8" s="64"/>
    </row>
    <row r="9" spans="2:7" ht="15" customHeight="1" x14ac:dyDescent="0.25">
      <c r="B9" s="111" t="s">
        <v>73</v>
      </c>
      <c r="C9" s="111"/>
      <c r="D9" s="111"/>
      <c r="E9" s="29"/>
      <c r="F9" s="29"/>
      <c r="G9" s="29"/>
    </row>
    <row r="11" spans="2:7" x14ac:dyDescent="0.25">
      <c r="B11" s="65"/>
      <c r="C11" s="65"/>
      <c r="D11" s="65"/>
      <c r="E11" s="66" t="s">
        <v>74</v>
      </c>
    </row>
    <row r="12" spans="2:7" ht="38.25" x14ac:dyDescent="0.25">
      <c r="B12" s="10" t="s">
        <v>75</v>
      </c>
      <c r="C12" s="34" t="s">
        <v>76</v>
      </c>
      <c r="D12" s="10"/>
      <c r="E12" s="34" t="s">
        <v>77</v>
      </c>
    </row>
    <row r="13" spans="2:7" x14ac:dyDescent="0.25">
      <c r="B13" s="67" t="s">
        <v>78</v>
      </c>
    </row>
    <row r="14" spans="2:7" x14ac:dyDescent="0.25">
      <c r="B14" s="1" t="s">
        <v>79</v>
      </c>
      <c r="C14" s="68">
        <v>10345564</v>
      </c>
      <c r="E14" s="68">
        <v>32288582</v>
      </c>
    </row>
    <row r="15" spans="2:7" x14ac:dyDescent="0.25">
      <c r="B15" s="1" t="s">
        <v>41</v>
      </c>
      <c r="C15" s="68">
        <v>10155234</v>
      </c>
      <c r="E15" s="68">
        <v>18890530</v>
      </c>
    </row>
    <row r="16" spans="2:7" x14ac:dyDescent="0.25">
      <c r="B16" s="1" t="s">
        <v>80</v>
      </c>
      <c r="C16" s="68">
        <v>1999999</v>
      </c>
      <c r="E16" s="68">
        <v>0</v>
      </c>
    </row>
    <row r="17" spans="2:5" x14ac:dyDescent="0.25">
      <c r="B17" s="69" t="s">
        <v>81</v>
      </c>
      <c r="C17" s="68">
        <v>60418304</v>
      </c>
      <c r="E17" s="68">
        <v>13834683</v>
      </c>
    </row>
    <row r="18" spans="2:5" x14ac:dyDescent="0.25">
      <c r="B18" s="69" t="s">
        <v>82</v>
      </c>
      <c r="C18" s="68">
        <v>28375567</v>
      </c>
      <c r="E18" s="68">
        <v>27728472</v>
      </c>
    </row>
    <row r="19" spans="2:5" x14ac:dyDescent="0.25">
      <c r="B19" s="69" t="s">
        <v>45</v>
      </c>
      <c r="C19" s="68">
        <v>8404251</v>
      </c>
      <c r="E19" s="68">
        <v>9500441</v>
      </c>
    </row>
    <row r="20" spans="2:5" x14ac:dyDescent="0.25">
      <c r="B20" s="69" t="s">
        <v>83</v>
      </c>
      <c r="C20" s="68">
        <v>126775356</v>
      </c>
      <c r="E20" s="68">
        <v>125594815</v>
      </c>
    </row>
    <row r="21" spans="2:5" x14ac:dyDescent="0.25">
      <c r="B21" s="69" t="s">
        <v>84</v>
      </c>
      <c r="C21" s="68">
        <v>3164</v>
      </c>
      <c r="E21" s="68">
        <v>37006</v>
      </c>
    </row>
    <row r="22" spans="2:5" x14ac:dyDescent="0.25">
      <c r="B22" s="69" t="s">
        <v>85</v>
      </c>
      <c r="C22" s="68">
        <v>1707439</v>
      </c>
      <c r="E22" s="68">
        <v>1707439</v>
      </c>
    </row>
    <row r="23" spans="2:5" x14ac:dyDescent="0.25">
      <c r="B23" s="69" t="s">
        <v>86</v>
      </c>
      <c r="C23" s="68">
        <v>5048856</v>
      </c>
      <c r="E23" s="68">
        <v>5142954</v>
      </c>
    </row>
    <row r="24" spans="2:5" x14ac:dyDescent="0.25">
      <c r="B24" s="69" t="s">
        <v>46</v>
      </c>
      <c r="C24" s="68">
        <v>2524921</v>
      </c>
      <c r="D24" s="70"/>
      <c r="E24" s="68">
        <v>4374011</v>
      </c>
    </row>
    <row r="25" spans="2:5" x14ac:dyDescent="0.25">
      <c r="B25" s="67" t="s">
        <v>87</v>
      </c>
      <c r="C25" s="71">
        <f>SUM(C14:C24)</f>
        <v>255758655</v>
      </c>
      <c r="D25" s="72"/>
      <c r="E25" s="71">
        <f>SUM(E14:E24)</f>
        <v>239098933</v>
      </c>
    </row>
    <row r="26" spans="2:5" x14ac:dyDescent="0.25">
      <c r="B26" s="67" t="s">
        <v>88</v>
      </c>
      <c r="D26" s="70"/>
      <c r="E26" s="68"/>
    </row>
    <row r="27" spans="2:5" x14ac:dyDescent="0.25">
      <c r="B27" s="69" t="s">
        <v>89</v>
      </c>
      <c r="C27" s="68">
        <v>17348589</v>
      </c>
      <c r="E27" s="68">
        <v>22076376</v>
      </c>
    </row>
    <row r="28" spans="2:5" x14ac:dyDescent="0.25">
      <c r="B28" s="69" t="s">
        <v>90</v>
      </c>
      <c r="C28" s="68">
        <v>20051744</v>
      </c>
      <c r="E28" s="68">
        <v>20552814</v>
      </c>
    </row>
    <row r="29" spans="2:5" x14ac:dyDescent="0.25">
      <c r="B29" s="69" t="s">
        <v>50</v>
      </c>
      <c r="C29" s="68">
        <v>20874443</v>
      </c>
      <c r="E29" s="68">
        <v>7000</v>
      </c>
    </row>
    <row r="30" spans="2:5" x14ac:dyDescent="0.25">
      <c r="B30" s="69" t="s">
        <v>91</v>
      </c>
      <c r="C30" s="68">
        <v>143431902</v>
      </c>
      <c r="E30" s="68">
        <v>146694267</v>
      </c>
    </row>
    <row r="31" spans="2:5" x14ac:dyDescent="0.25">
      <c r="B31" s="69" t="s">
        <v>45</v>
      </c>
      <c r="C31" s="68">
        <v>1227867</v>
      </c>
      <c r="E31" s="68">
        <v>75317</v>
      </c>
    </row>
    <row r="32" spans="2:5" x14ac:dyDescent="0.25">
      <c r="B32" s="69" t="s">
        <v>92</v>
      </c>
      <c r="C32" s="68">
        <v>25056003</v>
      </c>
      <c r="E32" s="68">
        <v>22421964</v>
      </c>
    </row>
    <row r="33" spans="2:5" x14ac:dyDescent="0.25">
      <c r="B33" s="69" t="s">
        <v>93</v>
      </c>
      <c r="C33" s="68">
        <v>1174581</v>
      </c>
      <c r="E33" s="68">
        <v>1174581</v>
      </c>
    </row>
    <row r="34" spans="2:5" x14ac:dyDescent="0.25">
      <c r="B34" s="69" t="s">
        <v>51</v>
      </c>
      <c r="C34" s="68">
        <v>1734740</v>
      </c>
      <c r="E34" s="68">
        <v>1802570</v>
      </c>
    </row>
    <row r="35" spans="2:5" x14ac:dyDescent="0.25">
      <c r="B35" s="67" t="s">
        <v>94</v>
      </c>
      <c r="C35" s="71">
        <f>SUM(C27:C34)</f>
        <v>230899869</v>
      </c>
      <c r="E35" s="71">
        <f>SUM(E27:E34)</f>
        <v>214804889</v>
      </c>
    </row>
    <row r="36" spans="2:5" x14ac:dyDescent="0.25">
      <c r="B36" s="73" t="s">
        <v>95</v>
      </c>
      <c r="E36" s="68"/>
    </row>
    <row r="37" spans="2:5" x14ac:dyDescent="0.25">
      <c r="B37" s="69" t="s">
        <v>4</v>
      </c>
      <c r="C37" s="68">
        <v>16888993</v>
      </c>
      <c r="E37" s="68">
        <v>16904064</v>
      </c>
    </row>
    <row r="38" spans="2:5" x14ac:dyDescent="0.25">
      <c r="B38" s="69" t="s">
        <v>96</v>
      </c>
      <c r="C38" s="68">
        <v>2333</v>
      </c>
      <c r="E38" s="68">
        <v>2333</v>
      </c>
    </row>
    <row r="39" spans="2:5" ht="25.5" x14ac:dyDescent="0.25">
      <c r="B39" s="69" t="s">
        <v>6</v>
      </c>
      <c r="C39" s="74">
        <v>-1261734</v>
      </c>
      <c r="E39" s="75">
        <v>-978537</v>
      </c>
    </row>
    <row r="40" spans="2:5" x14ac:dyDescent="0.25">
      <c r="B40" s="69" t="s">
        <v>97</v>
      </c>
      <c r="C40" s="68">
        <v>615601</v>
      </c>
      <c r="E40" s="68">
        <v>615601</v>
      </c>
    </row>
    <row r="41" spans="2:5" x14ac:dyDescent="0.25">
      <c r="B41" s="69" t="s">
        <v>98</v>
      </c>
      <c r="C41" s="68">
        <v>282513</v>
      </c>
      <c r="E41" s="68">
        <v>282513</v>
      </c>
    </row>
    <row r="42" spans="2:5" x14ac:dyDescent="0.25">
      <c r="B42" s="69" t="s">
        <v>9</v>
      </c>
      <c r="C42" s="68">
        <v>3312707</v>
      </c>
      <c r="E42" s="68">
        <v>3312707</v>
      </c>
    </row>
    <row r="43" spans="2:5" x14ac:dyDescent="0.25">
      <c r="B43" s="69" t="s">
        <v>99</v>
      </c>
      <c r="C43" s="68">
        <v>5018373</v>
      </c>
      <c r="E43" s="68">
        <v>4155363</v>
      </c>
    </row>
    <row r="44" spans="2:5" x14ac:dyDescent="0.25">
      <c r="B44" s="67" t="s">
        <v>100</v>
      </c>
      <c r="C44" s="76">
        <f>SUM(C37:C43)</f>
        <v>24858786</v>
      </c>
      <c r="E44" s="76">
        <f>SUM(E37:E43)</f>
        <v>24294044</v>
      </c>
    </row>
    <row r="45" spans="2:5" ht="15.75" thickBot="1" x14ac:dyDescent="0.3">
      <c r="B45" s="67" t="s">
        <v>101</v>
      </c>
      <c r="C45" s="77">
        <f>C44+C35</f>
        <v>255758655</v>
      </c>
      <c r="E45" s="77">
        <f>E44+E35</f>
        <v>239098933</v>
      </c>
    </row>
    <row r="46" spans="2:5" x14ac:dyDescent="0.25">
      <c r="B46" s="67"/>
      <c r="C46" s="72"/>
      <c r="E46" s="72"/>
    </row>
    <row r="47" spans="2:5" x14ac:dyDescent="0.25">
      <c r="B47" s="78" t="s">
        <v>102</v>
      </c>
      <c r="C47" s="79" t="s">
        <v>103</v>
      </c>
      <c r="D47" s="80"/>
      <c r="E47" s="79" t="s">
        <v>104</v>
      </c>
    </row>
    <row r="48" spans="2:5" x14ac:dyDescent="0.25">
      <c r="B48" s="67"/>
      <c r="C48" s="72"/>
      <c r="E48" s="72"/>
    </row>
    <row r="49" spans="2:3" x14ac:dyDescent="0.25">
      <c r="B49" s="27" t="s">
        <v>21</v>
      </c>
      <c r="C49" s="28" t="s">
        <v>24</v>
      </c>
    </row>
    <row r="50" spans="2:3" x14ac:dyDescent="0.25">
      <c r="B50" s="27"/>
      <c r="C50" s="28"/>
    </row>
    <row r="51" spans="2:3" x14ac:dyDescent="0.25">
      <c r="B51" s="27"/>
      <c r="C51" s="28"/>
    </row>
    <row r="52" spans="2:3" x14ac:dyDescent="0.25">
      <c r="B52" s="27" t="s">
        <v>22</v>
      </c>
      <c r="C52" s="28" t="s">
        <v>23</v>
      </c>
    </row>
  </sheetData>
  <mergeCells count="3">
    <mergeCell ref="B5:D5"/>
    <mergeCell ref="B7:D7"/>
    <mergeCell ref="B9:D9"/>
  </mergeCells>
  <pageMargins left="0.7" right="0.7" top="0.75" bottom="0.75" header="0.3" footer="0.3"/>
  <pageSetup paperSize="9" scale="89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zoomScaleNormal="100" workbookViewId="0">
      <selection activeCell="C39" sqref="C39"/>
    </sheetView>
  </sheetViews>
  <sheetFormatPr defaultRowHeight="15" x14ac:dyDescent="0.25"/>
  <cols>
    <col min="2" max="2" width="57.85546875" bestFit="1" customWidth="1"/>
    <col min="3" max="3" width="17.7109375" customWidth="1"/>
    <col min="4" max="4" width="3" customWidth="1"/>
    <col min="5" max="5" width="18.5703125" customWidth="1"/>
  </cols>
  <sheetData>
    <row r="2" spans="2:5" ht="15.75" x14ac:dyDescent="0.25">
      <c r="B2" s="112" t="s">
        <v>105</v>
      </c>
      <c r="C2" s="112"/>
      <c r="D2" s="112"/>
      <c r="E2" s="112"/>
    </row>
    <row r="3" spans="2:5" ht="15.75" x14ac:dyDescent="0.25">
      <c r="B3" s="81"/>
      <c r="C3" s="81"/>
      <c r="D3" s="81"/>
      <c r="E3" s="82"/>
    </row>
    <row r="4" spans="2:5" x14ac:dyDescent="0.25">
      <c r="B4" s="113" t="s">
        <v>106</v>
      </c>
      <c r="C4" s="113"/>
      <c r="D4" s="113"/>
      <c r="E4" s="113"/>
    </row>
    <row r="5" spans="2:5" x14ac:dyDescent="0.25">
      <c r="B5" s="83"/>
      <c r="C5" s="83"/>
      <c r="D5" s="83"/>
      <c r="E5" s="83"/>
    </row>
    <row r="6" spans="2:5" x14ac:dyDescent="0.25">
      <c r="B6" s="111" t="s">
        <v>107</v>
      </c>
      <c r="C6" s="111"/>
      <c r="D6" s="111"/>
      <c r="E6" s="111"/>
    </row>
    <row r="7" spans="2:5" x14ac:dyDescent="0.25">
      <c r="B7" s="114"/>
      <c r="C7" s="114"/>
      <c r="D7" s="114"/>
      <c r="E7" s="114"/>
    </row>
    <row r="8" spans="2:5" x14ac:dyDescent="0.25">
      <c r="B8" s="84"/>
      <c r="C8" s="84"/>
      <c r="D8" s="84"/>
      <c r="E8" s="85" t="s">
        <v>108</v>
      </c>
    </row>
    <row r="9" spans="2:5" ht="51" x14ac:dyDescent="0.25">
      <c r="B9" s="86" t="s">
        <v>75</v>
      </c>
      <c r="C9" s="34" t="str">
        <f>B6</f>
        <v>за три месяца закончившиеся 31 марта 2016 года (не аудировано)</v>
      </c>
      <c r="D9" s="35"/>
      <c r="E9" s="34" t="s">
        <v>109</v>
      </c>
    </row>
    <row r="10" spans="2:5" x14ac:dyDescent="0.25">
      <c r="B10" s="87" t="s">
        <v>110</v>
      </c>
      <c r="C10" s="88">
        <v>5731624</v>
      </c>
      <c r="D10" s="88"/>
      <c r="E10" s="88">
        <v>4960040</v>
      </c>
    </row>
    <row r="11" spans="2:5" x14ac:dyDescent="0.25">
      <c r="B11" s="89" t="s">
        <v>111</v>
      </c>
      <c r="C11" s="88">
        <v>-4520974</v>
      </c>
      <c r="D11" s="90"/>
      <c r="E11" s="88">
        <v>-2736726</v>
      </c>
    </row>
    <row r="12" spans="2:5" x14ac:dyDescent="0.25">
      <c r="B12" s="91" t="s">
        <v>112</v>
      </c>
      <c r="C12" s="92">
        <f>SUM(C10:C11)</f>
        <v>1210650</v>
      </c>
      <c r="D12" s="93"/>
      <c r="E12" s="92">
        <f>SUM(E10:E11)</f>
        <v>2223314</v>
      </c>
    </row>
    <row r="13" spans="2:5" x14ac:dyDescent="0.25">
      <c r="B13" s="89" t="s">
        <v>113</v>
      </c>
      <c r="C13" s="88">
        <v>419500</v>
      </c>
      <c r="D13" s="90"/>
      <c r="E13" s="88">
        <v>408337</v>
      </c>
    </row>
    <row r="14" spans="2:5" x14ac:dyDescent="0.25">
      <c r="B14" s="89" t="s">
        <v>114</v>
      </c>
      <c r="C14" s="94">
        <v>-224324</v>
      </c>
      <c r="D14" s="90"/>
      <c r="E14" s="94">
        <v>-181878</v>
      </c>
    </row>
    <row r="15" spans="2:5" x14ac:dyDescent="0.25">
      <c r="B15" s="95" t="s">
        <v>115</v>
      </c>
      <c r="C15" s="92">
        <f>SUM(C13:C14)</f>
        <v>195176</v>
      </c>
      <c r="D15" s="93"/>
      <c r="E15" s="92">
        <f>SUM(E13:E14)</f>
        <v>226459</v>
      </c>
    </row>
    <row r="16" spans="2:5" ht="25.5" x14ac:dyDescent="0.25">
      <c r="B16" s="89" t="s">
        <v>116</v>
      </c>
      <c r="C16" s="90">
        <v>771634</v>
      </c>
      <c r="D16" s="90"/>
      <c r="E16" s="90">
        <v>519363</v>
      </c>
    </row>
    <row r="17" spans="2:5" x14ac:dyDescent="0.25">
      <c r="B17" s="89" t="s">
        <v>117</v>
      </c>
      <c r="C17" s="90">
        <v>375679</v>
      </c>
      <c r="D17" s="90"/>
      <c r="E17" s="90">
        <v>-6590</v>
      </c>
    </row>
    <row r="18" spans="2:5" ht="25.5" x14ac:dyDescent="0.25">
      <c r="B18" s="89" t="s">
        <v>118</v>
      </c>
      <c r="C18" s="96">
        <v>1500</v>
      </c>
      <c r="D18" s="96"/>
      <c r="E18" s="96">
        <v>342712</v>
      </c>
    </row>
    <row r="19" spans="2:5" hidden="1" x14ac:dyDescent="0.25">
      <c r="B19" s="97" t="s">
        <v>37</v>
      </c>
      <c r="C19" s="96"/>
      <c r="D19" s="96"/>
      <c r="E19" s="96">
        <v>0</v>
      </c>
    </row>
    <row r="20" spans="2:5" x14ac:dyDescent="0.25">
      <c r="B20" s="89" t="s">
        <v>119</v>
      </c>
      <c r="C20" s="90">
        <v>70844</v>
      </c>
      <c r="D20" s="90"/>
      <c r="E20" s="90">
        <v>225572</v>
      </c>
    </row>
    <row r="21" spans="2:5" x14ac:dyDescent="0.25">
      <c r="B21" s="95" t="s">
        <v>120</v>
      </c>
      <c r="C21" s="92">
        <f>C12+C15+C16+C17+C18+C20+C19</f>
        <v>2625483</v>
      </c>
      <c r="D21" s="93"/>
      <c r="E21" s="92">
        <f>E12+E15+E16+E17+E18+E20+E19</f>
        <v>3530830</v>
      </c>
    </row>
    <row r="22" spans="2:5" x14ac:dyDescent="0.25">
      <c r="B22" s="89" t="s">
        <v>121</v>
      </c>
      <c r="C22" s="90">
        <v>-270827</v>
      </c>
      <c r="D22" s="90"/>
      <c r="E22" s="90">
        <v>-1199100</v>
      </c>
    </row>
    <row r="23" spans="2:5" x14ac:dyDescent="0.25">
      <c r="B23" s="89" t="s">
        <v>122</v>
      </c>
      <c r="C23" s="90">
        <v>-595900</v>
      </c>
      <c r="D23" s="90"/>
      <c r="E23" s="90">
        <v>-624045</v>
      </c>
    </row>
    <row r="24" spans="2:5" x14ac:dyDescent="0.25">
      <c r="B24" s="89" t="s">
        <v>123</v>
      </c>
      <c r="C24" s="90">
        <v>-695220</v>
      </c>
      <c r="D24" s="90"/>
      <c r="E24" s="90">
        <v>-511024</v>
      </c>
    </row>
    <row r="25" spans="2:5" x14ac:dyDescent="0.25">
      <c r="B25" s="95" t="s">
        <v>124</v>
      </c>
      <c r="C25" s="98">
        <f>SUM(C21:C24)</f>
        <v>1063536</v>
      </c>
      <c r="D25" s="93"/>
      <c r="E25" s="98">
        <f>SUM(E21:E24)</f>
        <v>1196661</v>
      </c>
    </row>
    <row r="26" spans="2:5" x14ac:dyDescent="0.25">
      <c r="B26" s="89" t="s">
        <v>125</v>
      </c>
      <c r="C26" s="90">
        <v>-200526</v>
      </c>
      <c r="D26" s="90"/>
      <c r="E26" s="90">
        <v>-100594</v>
      </c>
    </row>
    <row r="27" spans="2:5" ht="15.75" thickBot="1" x14ac:dyDescent="0.3">
      <c r="B27" s="95" t="s">
        <v>13</v>
      </c>
      <c r="C27" s="99">
        <f>SUM(C25:C26)</f>
        <v>863010</v>
      </c>
      <c r="D27" s="93"/>
      <c r="E27" s="99">
        <f>SUM(E25:E26)</f>
        <v>1096067</v>
      </c>
    </row>
    <row r="28" spans="2:5" ht="15.75" thickTop="1" x14ac:dyDescent="0.25">
      <c r="C28" s="30"/>
      <c r="D28" s="30"/>
      <c r="E28" s="30"/>
    </row>
    <row r="29" spans="2:5" x14ac:dyDescent="0.25">
      <c r="B29" s="100" t="s">
        <v>126</v>
      </c>
      <c r="C29" s="101"/>
      <c r="D29" s="101"/>
      <c r="E29" s="101"/>
    </row>
    <row r="30" spans="2:5" ht="26.25" x14ac:dyDescent="0.25">
      <c r="B30" s="102" t="s">
        <v>127</v>
      </c>
      <c r="C30" s="101"/>
      <c r="D30" s="101"/>
      <c r="E30" s="101"/>
    </row>
    <row r="31" spans="2:5" ht="26.25" x14ac:dyDescent="0.25">
      <c r="B31" s="103" t="s">
        <v>128</v>
      </c>
      <c r="C31" s="101"/>
      <c r="D31" s="101"/>
      <c r="E31" s="101"/>
    </row>
    <row r="32" spans="2:5" x14ac:dyDescent="0.25">
      <c r="B32" s="103" t="s">
        <v>129</v>
      </c>
      <c r="C32" s="90">
        <v>-281697</v>
      </c>
      <c r="D32" s="104"/>
      <c r="E32" s="90">
        <v>230342</v>
      </c>
    </row>
    <row r="33" spans="2:5" ht="26.25" x14ac:dyDescent="0.25">
      <c r="B33" s="103" t="s">
        <v>130</v>
      </c>
      <c r="C33" s="94">
        <v>-1500</v>
      </c>
      <c r="D33" s="104"/>
      <c r="E33" s="94">
        <v>-342712</v>
      </c>
    </row>
    <row r="34" spans="2:5" ht="26.25" x14ac:dyDescent="0.25">
      <c r="B34" s="102" t="s">
        <v>131</v>
      </c>
      <c r="C34" s="105">
        <f>SUM(C32:C33)</f>
        <v>-283197</v>
      </c>
      <c r="D34" s="106"/>
      <c r="E34" s="105">
        <f>SUM(E32:E33)</f>
        <v>-112370</v>
      </c>
    </row>
    <row r="35" spans="2:5" ht="15.75" thickBot="1" x14ac:dyDescent="0.3">
      <c r="B35" s="102" t="s">
        <v>132</v>
      </c>
      <c r="C35" s="107">
        <f>C27+C34</f>
        <v>579813</v>
      </c>
      <c r="D35" s="106"/>
      <c r="E35" s="107">
        <f>E27+E34</f>
        <v>983697</v>
      </c>
    </row>
    <row r="36" spans="2:5" ht="15.75" thickTop="1" x14ac:dyDescent="0.25">
      <c r="B36" s="102"/>
      <c r="C36" s="106"/>
      <c r="D36" s="106"/>
      <c r="E36" s="106"/>
    </row>
    <row r="37" spans="2:5" x14ac:dyDescent="0.25">
      <c r="B37" s="103" t="s">
        <v>133</v>
      </c>
      <c r="C37" s="108" t="s">
        <v>134</v>
      </c>
      <c r="D37" s="106"/>
      <c r="E37" s="108" t="s">
        <v>135</v>
      </c>
    </row>
    <row r="39" spans="2:5" x14ac:dyDescent="0.25">
      <c r="B39" s="27" t="s">
        <v>21</v>
      </c>
      <c r="C39" s="28" t="s">
        <v>24</v>
      </c>
    </row>
    <row r="40" spans="2:5" x14ac:dyDescent="0.25">
      <c r="B40" s="27"/>
      <c r="C40" s="28"/>
    </row>
    <row r="41" spans="2:5" x14ac:dyDescent="0.25">
      <c r="B41" s="27"/>
      <c r="C41" s="28"/>
    </row>
    <row r="42" spans="2:5" x14ac:dyDescent="0.25">
      <c r="B42" s="27" t="s">
        <v>22</v>
      </c>
      <c r="C42" s="28" t="s">
        <v>23</v>
      </c>
    </row>
  </sheetData>
  <mergeCells count="4">
    <mergeCell ref="B2:E2"/>
    <mergeCell ref="B4:E4"/>
    <mergeCell ref="B6:E6"/>
    <mergeCell ref="B7:E7"/>
  </mergeCells>
  <pageMargins left="0.7" right="0.7" top="0.75" bottom="0.75" header="0.3" footer="0.3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64"/>
  <sheetViews>
    <sheetView zoomScaleNormal="100" workbookViewId="0">
      <selection activeCell="A4" sqref="A4"/>
    </sheetView>
  </sheetViews>
  <sheetFormatPr defaultRowHeight="15" outlineLevelRow="1" x14ac:dyDescent="0.25"/>
  <cols>
    <col min="1" max="1" width="70" style="30" customWidth="1"/>
    <col min="2" max="2" width="22.140625" style="30" customWidth="1"/>
    <col min="3" max="3" width="22.85546875" style="30" customWidth="1"/>
    <col min="4" max="4" width="18.7109375" style="30" customWidth="1"/>
    <col min="5" max="5" width="9.7109375" style="30" bestFit="1" customWidth="1"/>
    <col min="6" max="6" width="9.140625" style="30"/>
    <col min="7" max="8" width="10.42578125" style="42" bestFit="1" customWidth="1"/>
    <col min="9" max="9" width="9.140625" style="42"/>
    <col min="10" max="10" width="10.42578125" style="42" bestFit="1" customWidth="1"/>
    <col min="11" max="16384" width="9.140625" style="30"/>
  </cols>
  <sheetData>
    <row r="5" spans="1:10" x14ac:dyDescent="0.25">
      <c r="A5" s="111" t="s">
        <v>25</v>
      </c>
      <c r="B5" s="111"/>
      <c r="C5" s="111"/>
      <c r="D5" s="29"/>
      <c r="G5" s="30"/>
      <c r="H5" s="30"/>
      <c r="I5" s="30"/>
      <c r="J5" s="30"/>
    </row>
    <row r="6" spans="1:10" x14ac:dyDescent="0.25">
      <c r="A6" s="111" t="s">
        <v>26</v>
      </c>
      <c r="B6" s="111"/>
      <c r="C6" s="111"/>
      <c r="D6" s="111"/>
      <c r="G6" s="30"/>
      <c r="H6" s="30"/>
      <c r="I6" s="30"/>
      <c r="J6" s="30"/>
    </row>
    <row r="7" spans="1:10" ht="15" customHeight="1" x14ac:dyDescent="0.25">
      <c r="A7" s="111" t="s">
        <v>2</v>
      </c>
      <c r="B7" s="111"/>
      <c r="C7" s="111"/>
      <c r="D7" s="111"/>
      <c r="G7" s="30"/>
      <c r="H7" s="30"/>
      <c r="I7" s="30"/>
      <c r="J7" s="30"/>
    </row>
    <row r="8" spans="1:10" x14ac:dyDescent="0.25">
      <c r="A8" s="114"/>
      <c r="B8" s="114"/>
      <c r="C8" s="114"/>
      <c r="D8" s="114"/>
      <c r="G8" s="30"/>
      <c r="H8" s="30"/>
      <c r="I8" s="30"/>
      <c r="J8" s="30"/>
    </row>
    <row r="9" spans="1:10" x14ac:dyDescent="0.25">
      <c r="A9" s="31"/>
      <c r="B9" s="32"/>
      <c r="C9" s="32"/>
      <c r="D9" s="32"/>
      <c r="G9" s="30"/>
      <c r="H9" s="30"/>
      <c r="I9" s="30"/>
      <c r="J9" s="30"/>
    </row>
    <row r="10" spans="1:10" ht="51" x14ac:dyDescent="0.25">
      <c r="A10" s="33" t="s">
        <v>27</v>
      </c>
      <c r="B10" s="34" t="s">
        <v>28</v>
      </c>
      <c r="C10" s="34" t="s">
        <v>29</v>
      </c>
      <c r="D10" s="35"/>
      <c r="E10" s="36"/>
      <c r="G10" s="30"/>
      <c r="H10" s="30"/>
      <c r="I10" s="30"/>
      <c r="J10" s="30"/>
    </row>
    <row r="11" spans="1:10" x14ac:dyDescent="0.25">
      <c r="A11" s="37" t="s">
        <v>30</v>
      </c>
      <c r="B11" s="38"/>
      <c r="C11" s="38"/>
      <c r="D11" s="39"/>
      <c r="E11" s="36"/>
      <c r="G11" s="30"/>
      <c r="H11" s="30"/>
      <c r="I11" s="30"/>
      <c r="J11" s="30"/>
    </row>
    <row r="12" spans="1:10" x14ac:dyDescent="0.25">
      <c r="A12" s="40" t="s">
        <v>31</v>
      </c>
      <c r="B12" s="41">
        <v>3155627</v>
      </c>
      <c r="C12" s="41">
        <v>3474999</v>
      </c>
      <c r="D12" s="41"/>
      <c r="E12" s="36"/>
      <c r="G12" s="30"/>
      <c r="H12" s="30"/>
      <c r="I12" s="30"/>
      <c r="J12" s="30"/>
    </row>
    <row r="13" spans="1:10" x14ac:dyDescent="0.25">
      <c r="A13" s="40" t="s">
        <v>32</v>
      </c>
      <c r="B13" s="41">
        <v>-3870468</v>
      </c>
      <c r="C13" s="41">
        <v>-2742875</v>
      </c>
      <c r="D13" s="41"/>
      <c r="E13" s="36"/>
      <c r="G13" s="30"/>
      <c r="H13" s="30"/>
      <c r="I13" s="30"/>
      <c r="J13" s="30"/>
    </row>
    <row r="14" spans="1:10" x14ac:dyDescent="0.25">
      <c r="A14" s="40" t="s">
        <v>33</v>
      </c>
      <c r="B14" s="38">
        <v>414529</v>
      </c>
      <c r="C14" s="38">
        <v>447652</v>
      </c>
      <c r="D14" s="38"/>
      <c r="E14" s="36"/>
      <c r="G14" s="30"/>
      <c r="H14" s="30"/>
      <c r="I14" s="30"/>
      <c r="J14" s="30"/>
    </row>
    <row r="15" spans="1:10" x14ac:dyDescent="0.25">
      <c r="A15" s="40" t="s">
        <v>34</v>
      </c>
      <c r="B15" s="41">
        <v>-60324</v>
      </c>
      <c r="C15" s="41">
        <v>-111272</v>
      </c>
      <c r="D15" s="41"/>
      <c r="E15" s="36"/>
      <c r="G15" s="30"/>
      <c r="H15" s="30"/>
      <c r="I15" s="30"/>
      <c r="J15" s="30"/>
    </row>
    <row r="16" spans="1:10" ht="13.5" customHeight="1" x14ac:dyDescent="0.25">
      <c r="A16" s="40" t="s">
        <v>35</v>
      </c>
      <c r="B16" s="41">
        <v>667187</v>
      </c>
      <c r="C16" s="41">
        <v>-151202</v>
      </c>
      <c r="D16" s="41"/>
      <c r="E16" s="36"/>
      <c r="H16" s="30"/>
      <c r="I16" s="30"/>
      <c r="J16" s="30"/>
    </row>
    <row r="17" spans="1:10" x14ac:dyDescent="0.25">
      <c r="A17" s="40" t="s">
        <v>36</v>
      </c>
      <c r="B17" s="41">
        <v>584101</v>
      </c>
      <c r="C17" s="41">
        <v>492123</v>
      </c>
      <c r="D17" s="41"/>
      <c r="E17" s="36"/>
      <c r="H17" s="30"/>
      <c r="I17" s="30"/>
      <c r="J17" s="30"/>
    </row>
    <row r="18" spans="1:10" hidden="1" outlineLevel="1" x14ac:dyDescent="0.25">
      <c r="A18" s="40" t="s">
        <v>37</v>
      </c>
      <c r="B18" s="41">
        <v>0</v>
      </c>
      <c r="C18" s="41">
        <v>0</v>
      </c>
      <c r="D18" s="36"/>
      <c r="E18" s="36"/>
      <c r="H18" s="30"/>
      <c r="I18" s="30"/>
      <c r="J18" s="30"/>
    </row>
    <row r="19" spans="1:10" collapsed="1" x14ac:dyDescent="0.25">
      <c r="A19" s="40" t="s">
        <v>38</v>
      </c>
      <c r="B19" s="38">
        <v>70844</v>
      </c>
      <c r="C19" s="38">
        <v>3239</v>
      </c>
      <c r="D19" s="41"/>
      <c r="E19" s="36"/>
      <c r="H19" s="30"/>
      <c r="I19" s="30"/>
      <c r="J19" s="30"/>
    </row>
    <row r="20" spans="1:10" x14ac:dyDescent="0.25">
      <c r="A20" s="40" t="s">
        <v>39</v>
      </c>
      <c r="B20" s="41">
        <v>-1181025.8562799999</v>
      </c>
      <c r="C20" s="41">
        <v>-1039672</v>
      </c>
      <c r="D20" s="41"/>
      <c r="E20" s="43"/>
      <c r="H20" s="30"/>
      <c r="I20" s="30"/>
      <c r="J20" s="30"/>
    </row>
    <row r="21" spans="1:10" ht="9" customHeight="1" x14ac:dyDescent="0.25">
      <c r="A21" s="44"/>
      <c r="B21" s="41"/>
      <c r="C21" s="41"/>
      <c r="D21" s="45"/>
      <c r="E21" s="36"/>
      <c r="H21" s="30"/>
      <c r="I21" s="30"/>
      <c r="J21" s="30"/>
    </row>
    <row r="22" spans="1:10" x14ac:dyDescent="0.25">
      <c r="A22" s="46" t="s">
        <v>40</v>
      </c>
      <c r="B22" s="41"/>
      <c r="C22" s="41"/>
      <c r="D22" s="47"/>
      <c r="E22" s="36"/>
      <c r="G22" s="48"/>
      <c r="H22" s="30"/>
      <c r="I22" s="30"/>
      <c r="J22" s="30"/>
    </row>
    <row r="23" spans="1:10" x14ac:dyDescent="0.25">
      <c r="A23" s="40" t="s">
        <v>41</v>
      </c>
      <c r="B23" s="41">
        <v>8872621</v>
      </c>
      <c r="C23" s="41">
        <v>-1604180</v>
      </c>
      <c r="D23" s="41"/>
      <c r="E23" s="36"/>
      <c r="G23" s="48"/>
      <c r="H23" s="30"/>
      <c r="I23" s="30"/>
      <c r="J23" s="30"/>
    </row>
    <row r="24" spans="1:10" x14ac:dyDescent="0.25">
      <c r="A24" s="40" t="s">
        <v>42</v>
      </c>
      <c r="B24" s="41">
        <v>-1999999</v>
      </c>
      <c r="C24" s="41">
        <v>13099079</v>
      </c>
      <c r="D24" s="41"/>
      <c r="E24" s="36"/>
      <c r="G24" s="48"/>
      <c r="H24" s="30"/>
      <c r="I24" s="30"/>
      <c r="J24" s="30"/>
    </row>
    <row r="25" spans="1:10" x14ac:dyDescent="0.25">
      <c r="A25" s="40" t="s">
        <v>43</v>
      </c>
      <c r="B25" s="49">
        <v>-46250799</v>
      </c>
      <c r="C25" s="41">
        <v>342712</v>
      </c>
      <c r="D25" s="41"/>
      <c r="E25" s="36"/>
      <c r="G25" s="50"/>
      <c r="H25" s="30"/>
      <c r="I25" s="30"/>
      <c r="J25" s="30"/>
    </row>
    <row r="26" spans="1:10" ht="15" customHeight="1" x14ac:dyDescent="0.25">
      <c r="A26" s="40" t="s">
        <v>44</v>
      </c>
      <c r="B26" s="41">
        <v>833414</v>
      </c>
      <c r="C26" s="41">
        <v>-21364933</v>
      </c>
      <c r="D26" s="41"/>
      <c r="E26" s="36"/>
      <c r="G26" s="48"/>
      <c r="H26" s="30"/>
      <c r="I26" s="30"/>
      <c r="J26" s="30"/>
    </row>
    <row r="27" spans="1:10" outlineLevel="1" x14ac:dyDescent="0.25">
      <c r="A27" s="40" t="s">
        <v>45</v>
      </c>
      <c r="B27" s="41">
        <v>2251980</v>
      </c>
      <c r="C27" s="41">
        <v>0</v>
      </c>
      <c r="D27" s="36"/>
      <c r="E27" s="36"/>
      <c r="G27" s="48"/>
      <c r="H27" s="30"/>
      <c r="I27" s="30"/>
      <c r="J27" s="30"/>
    </row>
    <row r="28" spans="1:10" x14ac:dyDescent="0.25">
      <c r="A28" s="40" t="s">
        <v>46</v>
      </c>
      <c r="B28" s="41">
        <v>2127815</v>
      </c>
      <c r="C28" s="41">
        <v>-218299</v>
      </c>
      <c r="D28" s="41"/>
      <c r="E28" s="36"/>
      <c r="G28" s="48"/>
      <c r="H28" s="30"/>
      <c r="I28" s="30"/>
      <c r="J28" s="30"/>
    </row>
    <row r="29" spans="1:10" ht="9.75" customHeight="1" x14ac:dyDescent="0.25">
      <c r="A29" s="40"/>
      <c r="B29" s="41"/>
      <c r="C29" s="41"/>
      <c r="D29" s="38"/>
      <c r="E29" s="36"/>
      <c r="G29" s="48"/>
      <c r="H29" s="30"/>
      <c r="I29" s="30"/>
      <c r="J29" s="30"/>
    </row>
    <row r="30" spans="1:10" x14ac:dyDescent="0.25">
      <c r="A30" s="46" t="s">
        <v>47</v>
      </c>
      <c r="D30" s="41"/>
      <c r="E30" s="36"/>
      <c r="G30" s="48"/>
      <c r="H30" s="30"/>
      <c r="I30" s="30"/>
      <c r="J30" s="30"/>
    </row>
    <row r="31" spans="1:10" x14ac:dyDescent="0.25">
      <c r="A31" s="40" t="s">
        <v>48</v>
      </c>
      <c r="B31" s="41">
        <v>-4980232.3333299998</v>
      </c>
      <c r="C31" s="41">
        <v>1976378</v>
      </c>
      <c r="D31" s="41"/>
      <c r="E31" s="36"/>
      <c r="G31" s="51"/>
      <c r="H31" s="30"/>
      <c r="I31" s="30"/>
      <c r="J31" s="30"/>
    </row>
    <row r="32" spans="1:10" x14ac:dyDescent="0.25">
      <c r="A32" s="40" t="s">
        <v>49</v>
      </c>
      <c r="B32" s="41">
        <v>-5547827</v>
      </c>
      <c r="C32" s="41">
        <v>-18212228</v>
      </c>
      <c r="D32" s="41"/>
      <c r="E32" s="36"/>
      <c r="H32" s="30"/>
      <c r="I32" s="30"/>
      <c r="J32" s="30"/>
    </row>
    <row r="33" spans="1:10" ht="15" customHeight="1" x14ac:dyDescent="0.25">
      <c r="A33" s="52" t="s">
        <v>50</v>
      </c>
      <c r="B33" s="41">
        <v>20822011</v>
      </c>
      <c r="C33" s="41">
        <v>300002</v>
      </c>
      <c r="D33" s="41"/>
      <c r="E33" s="36"/>
      <c r="H33" s="30"/>
      <c r="I33" s="30"/>
      <c r="J33" s="30"/>
    </row>
    <row r="34" spans="1:10" ht="15" hidden="1" customHeight="1" outlineLevel="1" x14ac:dyDescent="0.25">
      <c r="A34" s="52" t="s">
        <v>45</v>
      </c>
      <c r="D34" s="47"/>
      <c r="E34" s="36"/>
      <c r="H34" s="30"/>
      <c r="I34" s="30"/>
      <c r="J34" s="30"/>
    </row>
    <row r="35" spans="1:10" collapsed="1" x14ac:dyDescent="0.25">
      <c r="A35" s="40" t="s">
        <v>51</v>
      </c>
      <c r="B35" s="53">
        <v>-229720.14371999999</v>
      </c>
      <c r="C35" s="53">
        <v>48167</v>
      </c>
      <c r="D35" s="41"/>
      <c r="E35" s="43"/>
      <c r="H35" s="30"/>
      <c r="I35" s="30"/>
      <c r="J35" s="30"/>
    </row>
    <row r="36" spans="1:10" ht="26.25" x14ac:dyDescent="0.25">
      <c r="A36" s="54" t="s">
        <v>52</v>
      </c>
      <c r="B36" s="55">
        <f>SUM(B12:B35)</f>
        <v>-24320266.333329998</v>
      </c>
      <c r="C36" s="55">
        <f>SUM(C12:C35)</f>
        <v>-25260310</v>
      </c>
      <c r="D36" s="56"/>
      <c r="E36" s="36"/>
      <c r="H36" s="30"/>
      <c r="I36" s="30"/>
      <c r="J36" s="30"/>
    </row>
    <row r="37" spans="1:10" x14ac:dyDescent="0.25">
      <c r="A37" s="52" t="s">
        <v>53</v>
      </c>
      <c r="B37" s="41">
        <v>-166684</v>
      </c>
      <c r="C37" s="41">
        <v>-84000</v>
      </c>
      <c r="D37" s="41"/>
      <c r="E37" s="43"/>
      <c r="H37" s="30"/>
      <c r="I37" s="30"/>
      <c r="J37" s="30"/>
    </row>
    <row r="38" spans="1:10" ht="26.25" x14ac:dyDescent="0.25">
      <c r="A38" s="54" t="s">
        <v>54</v>
      </c>
      <c r="B38" s="55">
        <f>SUM(B36:B37)</f>
        <v>-24486950.333329998</v>
      </c>
      <c r="C38" s="55">
        <f>SUM(C36:C37)</f>
        <v>-25344310</v>
      </c>
      <c r="D38" s="56"/>
      <c r="E38" s="36"/>
      <c r="H38" s="30"/>
      <c r="I38" s="30"/>
      <c r="J38" s="30"/>
    </row>
    <row r="39" spans="1:10" ht="10.5" customHeight="1" x14ac:dyDescent="0.25">
      <c r="A39" s="54"/>
      <c r="B39" s="47"/>
      <c r="C39" s="47"/>
      <c r="D39" s="47"/>
      <c r="E39" s="36"/>
      <c r="H39" s="30"/>
      <c r="I39" s="30"/>
      <c r="J39" s="30"/>
    </row>
    <row r="40" spans="1:10" ht="15" customHeight="1" x14ac:dyDescent="0.25">
      <c r="A40" s="37" t="s">
        <v>55</v>
      </c>
      <c r="B40" s="47"/>
      <c r="C40" s="47"/>
      <c r="D40" s="47"/>
      <c r="E40" s="36"/>
      <c r="H40" s="30"/>
      <c r="I40" s="30"/>
      <c r="J40" s="30"/>
    </row>
    <row r="41" spans="1:10" x14ac:dyDescent="0.25">
      <c r="A41" s="40" t="s">
        <v>56</v>
      </c>
      <c r="B41" s="41">
        <v>-101157</v>
      </c>
      <c r="C41" s="41">
        <v>-143614</v>
      </c>
      <c r="D41" s="41"/>
      <c r="E41" s="36"/>
      <c r="H41" s="30"/>
      <c r="I41" s="30"/>
      <c r="J41" s="30"/>
    </row>
    <row r="42" spans="1:10" hidden="1" x14ac:dyDescent="0.25">
      <c r="A42" s="40" t="s">
        <v>57</v>
      </c>
      <c r="B42" s="41">
        <v>0</v>
      </c>
      <c r="C42" s="41">
        <v>0</v>
      </c>
      <c r="D42" s="41"/>
      <c r="E42" s="36"/>
      <c r="H42" s="30"/>
      <c r="I42" s="30"/>
      <c r="J42" s="30"/>
    </row>
    <row r="43" spans="1:10" outlineLevel="1" x14ac:dyDescent="0.25">
      <c r="A43" s="40" t="s">
        <v>58</v>
      </c>
      <c r="B43" s="53">
        <v>-11486</v>
      </c>
      <c r="C43" s="57">
        <v>0</v>
      </c>
      <c r="D43" s="56"/>
      <c r="E43" s="43"/>
      <c r="H43" s="30"/>
      <c r="I43" s="30"/>
      <c r="J43" s="30"/>
    </row>
    <row r="44" spans="1:10" x14ac:dyDescent="0.25">
      <c r="A44" s="54" t="s">
        <v>59</v>
      </c>
      <c r="B44" s="55">
        <f>SUM(B41:B43)</f>
        <v>-112643</v>
      </c>
      <c r="C44" s="55">
        <f>SUM(C41:C43)</f>
        <v>-143614</v>
      </c>
      <c r="D44" s="56"/>
      <c r="E44" s="36"/>
      <c r="H44" s="30"/>
      <c r="I44" s="30"/>
      <c r="J44" s="30"/>
    </row>
    <row r="45" spans="1:10" ht="11.25" customHeight="1" x14ac:dyDescent="0.25">
      <c r="A45" s="54"/>
      <c r="B45" s="47"/>
      <c r="C45" s="47"/>
      <c r="D45" s="47"/>
      <c r="E45" s="36"/>
      <c r="H45" s="30"/>
      <c r="I45" s="30"/>
      <c r="J45" s="30"/>
    </row>
    <row r="46" spans="1:10" x14ac:dyDescent="0.25">
      <c r="A46" s="58" t="s">
        <v>60</v>
      </c>
      <c r="B46" s="47"/>
      <c r="C46" s="47"/>
      <c r="D46" s="47"/>
      <c r="E46" s="36"/>
      <c r="G46" s="30"/>
      <c r="H46" s="30"/>
      <c r="I46" s="30"/>
      <c r="J46" s="30"/>
    </row>
    <row r="47" spans="1:10" x14ac:dyDescent="0.25">
      <c r="A47" s="40" t="s">
        <v>61</v>
      </c>
      <c r="B47" s="41">
        <v>2363019</v>
      </c>
      <c r="C47" s="41">
        <v>7245468</v>
      </c>
      <c r="D47" s="41"/>
      <c r="E47" s="36"/>
      <c r="G47" s="30"/>
      <c r="H47" s="30"/>
      <c r="I47" s="30"/>
      <c r="J47" s="30"/>
    </row>
    <row r="48" spans="1:10" x14ac:dyDescent="0.25">
      <c r="A48" s="40" t="s">
        <v>62</v>
      </c>
      <c r="B48" s="41">
        <v>0</v>
      </c>
      <c r="C48" s="41">
        <v>-6996571</v>
      </c>
      <c r="D48" s="41"/>
      <c r="E48" s="36"/>
      <c r="G48" s="30"/>
      <c r="H48" s="30"/>
      <c r="I48" s="30"/>
      <c r="J48" s="30"/>
    </row>
    <row r="49" spans="1:10" x14ac:dyDescent="0.25">
      <c r="A49" s="40" t="s">
        <v>63</v>
      </c>
      <c r="B49" s="41">
        <v>0</v>
      </c>
      <c r="C49" s="41">
        <v>5675000</v>
      </c>
      <c r="D49" s="41"/>
      <c r="E49" s="36"/>
      <c r="G49" s="30"/>
      <c r="H49" s="30"/>
      <c r="I49" s="30"/>
      <c r="J49" s="30"/>
    </row>
    <row r="50" spans="1:10" x14ac:dyDescent="0.25">
      <c r="A50" s="40" t="s">
        <v>64</v>
      </c>
      <c r="B50" s="41">
        <v>-583909</v>
      </c>
      <c r="C50" s="41">
        <v>-545176</v>
      </c>
      <c r="D50" s="41"/>
      <c r="E50" s="36"/>
      <c r="F50" s="42"/>
      <c r="G50" s="30"/>
      <c r="H50" s="30"/>
      <c r="I50" s="30"/>
      <c r="J50" s="30"/>
    </row>
    <row r="51" spans="1:10" x14ac:dyDescent="0.25">
      <c r="A51" s="40" t="s">
        <v>65</v>
      </c>
      <c r="B51" s="53">
        <v>-15071</v>
      </c>
      <c r="C51" s="53">
        <v>0</v>
      </c>
      <c r="D51" s="41"/>
      <c r="E51" s="36"/>
      <c r="F51" s="42"/>
      <c r="G51" s="30"/>
      <c r="H51" s="30"/>
      <c r="I51" s="30"/>
      <c r="J51" s="30"/>
    </row>
    <row r="52" spans="1:10" x14ac:dyDescent="0.25">
      <c r="A52" s="54" t="s">
        <v>66</v>
      </c>
      <c r="B52" s="55">
        <f>SUM(B47:B51)</f>
        <v>1764039</v>
      </c>
      <c r="C52" s="55">
        <f>SUM(C47:C51)</f>
        <v>5378721</v>
      </c>
      <c r="D52" s="56"/>
      <c r="E52" s="36"/>
      <c r="G52" s="30"/>
      <c r="H52" s="30"/>
      <c r="I52" s="30"/>
      <c r="J52" s="30"/>
    </row>
    <row r="53" spans="1:10" x14ac:dyDescent="0.25">
      <c r="A53" s="54"/>
      <c r="B53" s="47"/>
      <c r="C53" s="47"/>
      <c r="D53" s="47"/>
      <c r="E53" s="36"/>
      <c r="G53" s="30"/>
      <c r="H53" s="30"/>
      <c r="I53" s="30"/>
      <c r="J53" s="30"/>
    </row>
    <row r="54" spans="1:10" x14ac:dyDescent="0.25">
      <c r="A54" s="54" t="s">
        <v>67</v>
      </c>
      <c r="B54" s="41">
        <f>B38+B44+B52</f>
        <v>-22835554.333329998</v>
      </c>
      <c r="C54" s="41">
        <f>C38+C44+C52</f>
        <v>-20109203</v>
      </c>
      <c r="D54" s="41"/>
      <c r="E54" s="36"/>
      <c r="G54" s="30"/>
      <c r="H54" s="30"/>
      <c r="I54" s="30"/>
      <c r="J54" s="30"/>
    </row>
    <row r="55" spans="1:10" ht="26.25" x14ac:dyDescent="0.25">
      <c r="A55" s="40" t="s">
        <v>68</v>
      </c>
      <c r="B55" s="41">
        <v>892536</v>
      </c>
      <c r="C55" s="41">
        <v>-386298</v>
      </c>
      <c r="D55" s="41"/>
      <c r="E55" s="36"/>
      <c r="G55" s="30"/>
      <c r="H55" s="30"/>
      <c r="I55" s="30"/>
      <c r="J55" s="30"/>
    </row>
    <row r="56" spans="1:10" x14ac:dyDescent="0.25">
      <c r="A56" s="40" t="s">
        <v>69</v>
      </c>
      <c r="B56" s="41">
        <v>32288582</v>
      </c>
      <c r="C56" s="41">
        <v>24777220</v>
      </c>
      <c r="D56" s="41"/>
      <c r="E56" s="36"/>
    </row>
    <row r="57" spans="1:10" x14ac:dyDescent="0.25">
      <c r="A57" s="54" t="s">
        <v>70</v>
      </c>
      <c r="B57" s="55">
        <f>SUM(B54:B56)</f>
        <v>10345563.666670002</v>
      </c>
      <c r="C57" s="55">
        <f>SUM(C54:C56)</f>
        <v>4281719</v>
      </c>
      <c r="D57" s="56"/>
      <c r="E57" s="36"/>
      <c r="G57" s="30"/>
      <c r="H57" s="30"/>
      <c r="I57" s="30"/>
      <c r="J57" s="30"/>
    </row>
    <row r="58" spans="1:10" x14ac:dyDescent="0.25">
      <c r="D58" s="36"/>
      <c r="E58" s="36"/>
    </row>
    <row r="59" spans="1:10" x14ac:dyDescent="0.25">
      <c r="D59" s="36"/>
      <c r="E59" s="36"/>
    </row>
    <row r="60" spans="1:10" x14ac:dyDescent="0.25">
      <c r="A60" s="27" t="s">
        <v>21</v>
      </c>
      <c r="B60" s="28" t="s">
        <v>24</v>
      </c>
      <c r="C60" s="28"/>
      <c r="D60" s="28"/>
      <c r="G60" s="30"/>
      <c r="H60" s="30"/>
      <c r="I60" s="30"/>
      <c r="J60" s="30"/>
    </row>
    <row r="61" spans="1:10" x14ac:dyDescent="0.25">
      <c r="A61" s="27"/>
      <c r="B61" s="28"/>
      <c r="C61" s="28"/>
      <c r="D61" s="28"/>
      <c r="G61" s="30"/>
      <c r="H61" s="30"/>
      <c r="I61" s="30"/>
      <c r="J61" s="30"/>
    </row>
    <row r="62" spans="1:10" x14ac:dyDescent="0.25">
      <c r="A62" s="27"/>
      <c r="B62" s="28"/>
      <c r="C62" s="28"/>
      <c r="G62" s="30"/>
      <c r="H62" s="30"/>
      <c r="I62" s="30"/>
      <c r="J62" s="30"/>
    </row>
    <row r="63" spans="1:10" x14ac:dyDescent="0.25">
      <c r="A63" s="27" t="s">
        <v>22</v>
      </c>
      <c r="B63" s="28" t="s">
        <v>23</v>
      </c>
      <c r="C63" s="28"/>
      <c r="G63" s="30"/>
      <c r="H63" s="30"/>
      <c r="I63" s="30"/>
      <c r="J63" s="30"/>
    </row>
    <row r="64" spans="1:10" x14ac:dyDescent="0.25">
      <c r="A64" s="59"/>
      <c r="G64" s="30"/>
      <c r="H64" s="30"/>
      <c r="I64" s="30"/>
      <c r="J64" s="30"/>
    </row>
  </sheetData>
  <mergeCells count="4">
    <mergeCell ref="A5:C5"/>
    <mergeCell ref="A6:D6"/>
    <mergeCell ref="A7:D7"/>
    <mergeCell ref="A8:D8"/>
  </mergeCells>
  <pageMargins left="0.7" right="0.7" top="0.75" bottom="0.75" header="0.3" footer="0.3"/>
  <pageSetup paperSize="9" scale="76" orientation="portrait" r:id="rId1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zoomScaleNormal="100" workbookViewId="0">
      <selection activeCell="D29" sqref="D29"/>
    </sheetView>
  </sheetViews>
  <sheetFormatPr defaultRowHeight="12.75" x14ac:dyDescent="0.2"/>
  <cols>
    <col min="1" max="1" width="62" style="2" customWidth="1"/>
    <col min="2" max="2" width="15.85546875" style="2" bestFit="1" customWidth="1"/>
    <col min="3" max="3" width="2.140625" style="2" customWidth="1"/>
    <col min="4" max="4" width="14.42578125" style="2" customWidth="1"/>
    <col min="5" max="5" width="1.7109375" style="2" customWidth="1"/>
    <col min="6" max="6" width="12.140625" style="2" bestFit="1" customWidth="1"/>
    <col min="7" max="7" width="2.140625" style="2" customWidth="1"/>
    <col min="8" max="8" width="12.28515625" style="2" customWidth="1"/>
    <col min="9" max="9" width="1.85546875" style="2" customWidth="1"/>
    <col min="10" max="10" width="10.7109375" style="2" bestFit="1" customWidth="1"/>
    <col min="11" max="11" width="2.42578125" style="2" customWidth="1"/>
    <col min="12" max="12" width="12.42578125" style="2" bestFit="1" customWidth="1"/>
    <col min="13" max="13" width="2.42578125" style="2" customWidth="1"/>
    <col min="14" max="14" width="11.140625" style="2" customWidth="1"/>
    <col min="15" max="15" width="2.28515625" style="2" customWidth="1"/>
    <col min="16" max="16" width="12.5703125" style="2" customWidth="1"/>
    <col min="17" max="17" width="9.140625" style="2"/>
    <col min="18" max="18" width="10" style="2" bestFit="1" customWidth="1"/>
    <col min="19" max="19" width="9.140625" style="2"/>
    <col min="20" max="20" width="9.85546875" style="2" bestFit="1" customWidth="1"/>
    <col min="21" max="16384" width="9.140625" style="2"/>
  </cols>
  <sheetData>
    <row r="2" spans="1:2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5.75" x14ac:dyDescent="0.25">
      <c r="A3" s="115" t="s">
        <v>0</v>
      </c>
      <c r="B3" s="115"/>
      <c r="C3" s="115"/>
      <c r="D3" s="115"/>
      <c r="E3" s="115"/>
      <c r="F3" s="115"/>
      <c r="G3" s="115"/>
      <c r="H3" s="115"/>
      <c r="I3" s="3"/>
      <c r="J3" s="1"/>
      <c r="K3" s="1"/>
      <c r="L3" s="1"/>
      <c r="M3" s="1"/>
      <c r="N3" s="1"/>
      <c r="O3" s="1"/>
      <c r="P3" s="1"/>
    </row>
    <row r="4" spans="1:21" ht="15.75" x14ac:dyDescent="0.25">
      <c r="A4" s="116" t="s">
        <v>1</v>
      </c>
      <c r="B4" s="116"/>
      <c r="C4" s="116"/>
      <c r="D4" s="116"/>
      <c r="E4" s="116"/>
      <c r="F4" s="116"/>
      <c r="G4" s="116"/>
      <c r="H4" s="116"/>
      <c r="I4" s="4"/>
      <c r="J4" s="1"/>
      <c r="K4" s="1"/>
      <c r="L4" s="1"/>
      <c r="M4" s="1"/>
      <c r="N4" s="1"/>
      <c r="O4" s="1"/>
      <c r="P4" s="1"/>
    </row>
    <row r="5" spans="1:21" ht="12.75" customHeight="1" x14ac:dyDescent="0.2">
      <c r="A5" s="111" t="s">
        <v>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21" x14ac:dyDescent="0.2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1" ht="13.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6"/>
      <c r="P7" s="7" t="s">
        <v>3</v>
      </c>
    </row>
    <row r="8" spans="1:21" s="11" customFormat="1" ht="76.5" x14ac:dyDescent="0.25">
      <c r="A8" s="8"/>
      <c r="B8" s="9" t="s">
        <v>4</v>
      </c>
      <c r="C8" s="10"/>
      <c r="D8" s="9" t="s">
        <v>5</v>
      </c>
      <c r="E8" s="10"/>
      <c r="F8" s="9" t="s">
        <v>6</v>
      </c>
      <c r="G8" s="10"/>
      <c r="H8" s="9" t="s">
        <v>7</v>
      </c>
      <c r="I8" s="10"/>
      <c r="J8" s="9" t="s">
        <v>8</v>
      </c>
      <c r="K8" s="10"/>
      <c r="L8" s="9" t="s">
        <v>9</v>
      </c>
      <c r="M8" s="10"/>
      <c r="N8" s="9" t="s">
        <v>10</v>
      </c>
      <c r="O8" s="10"/>
      <c r="P8" s="9" t="s">
        <v>11</v>
      </c>
    </row>
    <row r="9" spans="1:21" s="5" customFormat="1" x14ac:dyDescent="0.2">
      <c r="A9" s="12" t="s">
        <v>12</v>
      </c>
      <c r="B9" s="13">
        <v>16904064</v>
      </c>
      <c r="C9" s="14"/>
      <c r="D9" s="13">
        <v>2333</v>
      </c>
      <c r="E9" s="14"/>
      <c r="F9" s="13">
        <v>-312843</v>
      </c>
      <c r="G9" s="14"/>
      <c r="H9" s="13">
        <v>618842</v>
      </c>
      <c r="I9" s="14"/>
      <c r="J9" s="13">
        <v>282513</v>
      </c>
      <c r="K9" s="14"/>
      <c r="L9" s="13">
        <v>3312707</v>
      </c>
      <c r="M9" s="14"/>
      <c r="N9" s="13">
        <v>1631482</v>
      </c>
      <c r="O9" s="14"/>
      <c r="P9" s="13">
        <v>22439098</v>
      </c>
      <c r="Q9" s="15"/>
      <c r="S9" s="16"/>
      <c r="U9" s="16"/>
    </row>
    <row r="10" spans="1:21" x14ac:dyDescent="0.2">
      <c r="A10" s="17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S10" s="18"/>
      <c r="U10" s="18"/>
    </row>
    <row r="11" spans="1:21" x14ac:dyDescent="0.2">
      <c r="A11" s="19" t="s">
        <v>13</v>
      </c>
      <c r="B11" s="20">
        <v>0</v>
      </c>
      <c r="C11" s="20"/>
      <c r="D11" s="20">
        <v>0</v>
      </c>
      <c r="E11" s="20"/>
      <c r="F11" s="20">
        <v>0</v>
      </c>
      <c r="G11" s="20"/>
      <c r="H11" s="20">
        <v>0</v>
      </c>
      <c r="I11" s="20"/>
      <c r="J11" s="20">
        <v>0</v>
      </c>
      <c r="K11" s="20"/>
      <c r="L11" s="20">
        <v>0</v>
      </c>
      <c r="M11" s="20"/>
      <c r="N11" s="20">
        <v>1096067</v>
      </c>
      <c r="O11" s="20"/>
      <c r="P11" s="14">
        <f>N11</f>
        <v>1096067</v>
      </c>
      <c r="S11" s="18"/>
      <c r="U11" s="18"/>
    </row>
    <row r="12" spans="1:21" ht="12.75" customHeight="1" x14ac:dyDescent="0.2">
      <c r="A12" s="19" t="s">
        <v>14</v>
      </c>
      <c r="B12" s="20">
        <v>0</v>
      </c>
      <c r="C12" s="20"/>
      <c r="D12" s="20">
        <v>0</v>
      </c>
      <c r="E12" s="20"/>
      <c r="F12" s="20">
        <v>-112370</v>
      </c>
      <c r="G12" s="20"/>
      <c r="H12" s="20">
        <v>0</v>
      </c>
      <c r="I12" s="20"/>
      <c r="J12" s="20">
        <v>0</v>
      </c>
      <c r="K12" s="20"/>
      <c r="L12" s="20">
        <v>0</v>
      </c>
      <c r="M12" s="20"/>
      <c r="N12" s="20">
        <v>0</v>
      </c>
      <c r="O12" s="20"/>
      <c r="P12" s="14">
        <f>F12</f>
        <v>-112370</v>
      </c>
      <c r="S12" s="18"/>
      <c r="U12" s="18"/>
    </row>
    <row r="13" spans="1:21" collapsed="1" x14ac:dyDescent="0.2">
      <c r="A13" s="17" t="s">
        <v>15</v>
      </c>
      <c r="B13" s="21">
        <f>SUM(B11:B11)</f>
        <v>0</v>
      </c>
      <c r="C13" s="14"/>
      <c r="D13" s="21">
        <f>SUM(D11:D11)</f>
        <v>0</v>
      </c>
      <c r="E13" s="14"/>
      <c r="F13" s="21">
        <f>SUM(F11:F12)</f>
        <v>-112370</v>
      </c>
      <c r="G13" s="14"/>
      <c r="H13" s="21">
        <f>SUM(H11:H11)</f>
        <v>0</v>
      </c>
      <c r="I13" s="14"/>
      <c r="J13" s="21">
        <f>SUM(J11:J11)</f>
        <v>0</v>
      </c>
      <c r="K13" s="14"/>
      <c r="L13" s="21">
        <f>SUM(L11:L11)</f>
        <v>0</v>
      </c>
      <c r="M13" s="14"/>
      <c r="N13" s="21">
        <f>SUM(N11:N11)</f>
        <v>1096067</v>
      </c>
      <c r="O13" s="14"/>
      <c r="P13" s="21">
        <f>SUM(P11:P12)</f>
        <v>983697</v>
      </c>
      <c r="S13" s="18"/>
      <c r="U13" s="18"/>
    </row>
    <row r="14" spans="1:21" x14ac:dyDescent="0.2">
      <c r="A14" s="19" t="s">
        <v>16</v>
      </c>
      <c r="B14" s="20">
        <v>0</v>
      </c>
      <c r="C14" s="20"/>
      <c r="D14" s="20">
        <v>0</v>
      </c>
      <c r="E14" s="20"/>
      <c r="F14" s="20">
        <v>0</v>
      </c>
      <c r="G14" s="20"/>
      <c r="H14" s="20">
        <v>0</v>
      </c>
      <c r="I14" s="20"/>
      <c r="J14" s="20">
        <v>0</v>
      </c>
      <c r="K14" s="20"/>
      <c r="L14" s="20">
        <v>0</v>
      </c>
      <c r="M14" s="20"/>
      <c r="N14" s="20">
        <v>0</v>
      </c>
      <c r="O14" s="20"/>
      <c r="P14" s="14">
        <f>SUM(B14:O14)</f>
        <v>0</v>
      </c>
      <c r="S14" s="18"/>
      <c r="U14" s="18"/>
    </row>
    <row r="15" spans="1:21" hidden="1" x14ac:dyDescent="0.2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4"/>
      <c r="S15" s="18"/>
      <c r="U15" s="18"/>
    </row>
    <row r="16" spans="1:21" ht="13.5" thickBot="1" x14ac:dyDescent="0.25">
      <c r="A16" s="17" t="s">
        <v>17</v>
      </c>
      <c r="B16" s="22">
        <f>B9+B13+B14+B15</f>
        <v>16904064</v>
      </c>
      <c r="C16" s="22">
        <f t="shared" ref="C16:P16" si="0">C9+C13+C14+C15</f>
        <v>0</v>
      </c>
      <c r="D16" s="22">
        <f t="shared" si="0"/>
        <v>2333</v>
      </c>
      <c r="E16" s="22">
        <f t="shared" si="0"/>
        <v>0</v>
      </c>
      <c r="F16" s="22">
        <f t="shared" si="0"/>
        <v>-425213</v>
      </c>
      <c r="G16" s="22">
        <f t="shared" si="0"/>
        <v>0</v>
      </c>
      <c r="H16" s="22">
        <f t="shared" si="0"/>
        <v>618842</v>
      </c>
      <c r="I16" s="22">
        <f t="shared" si="0"/>
        <v>0</v>
      </c>
      <c r="J16" s="22">
        <f t="shared" si="0"/>
        <v>282513</v>
      </c>
      <c r="K16" s="22">
        <f t="shared" si="0"/>
        <v>0</v>
      </c>
      <c r="L16" s="22">
        <f t="shared" si="0"/>
        <v>3312707</v>
      </c>
      <c r="M16" s="22">
        <f t="shared" si="0"/>
        <v>0</v>
      </c>
      <c r="N16" s="22">
        <f>N9+N13+N14+N15</f>
        <v>2727549</v>
      </c>
      <c r="O16" s="22">
        <f t="shared" si="0"/>
        <v>0</v>
      </c>
      <c r="P16" s="22">
        <f t="shared" si="0"/>
        <v>23422795</v>
      </c>
    </row>
    <row r="17" spans="1:21" ht="14.25" thickTop="1" x14ac:dyDescent="0.2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4"/>
      <c r="Q17" s="1"/>
      <c r="S17" s="18"/>
      <c r="U17" s="18"/>
    </row>
    <row r="18" spans="1:21" x14ac:dyDescent="0.2">
      <c r="A18" s="12" t="s">
        <v>18</v>
      </c>
      <c r="B18" s="13">
        <v>16904064</v>
      </c>
      <c r="C18" s="14"/>
      <c r="D18" s="13">
        <v>2333</v>
      </c>
      <c r="E18" s="14"/>
      <c r="F18" s="13">
        <v>-978537</v>
      </c>
      <c r="G18" s="14"/>
      <c r="H18" s="13">
        <v>615601</v>
      </c>
      <c r="I18" s="14"/>
      <c r="J18" s="13">
        <v>282513</v>
      </c>
      <c r="K18" s="14"/>
      <c r="L18" s="13">
        <v>3312707</v>
      </c>
      <c r="M18" s="14"/>
      <c r="N18" s="13">
        <v>4155363</v>
      </c>
      <c r="O18" s="14"/>
      <c r="P18" s="13">
        <v>24294044</v>
      </c>
    </row>
    <row r="19" spans="1:21" x14ac:dyDescent="0.2">
      <c r="A19" s="1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21" x14ac:dyDescent="0.2">
      <c r="A20" s="19" t="s">
        <v>13</v>
      </c>
      <c r="B20" s="20">
        <v>0</v>
      </c>
      <c r="C20" s="20"/>
      <c r="D20" s="20">
        <v>0</v>
      </c>
      <c r="E20" s="20"/>
      <c r="F20" s="20">
        <v>0</v>
      </c>
      <c r="G20" s="20"/>
      <c r="H20" s="20">
        <v>0</v>
      </c>
      <c r="I20" s="20"/>
      <c r="J20" s="20">
        <v>0</v>
      </c>
      <c r="K20" s="20"/>
      <c r="L20" s="20">
        <v>0</v>
      </c>
      <c r="M20" s="20"/>
      <c r="N20" s="20">
        <v>863010</v>
      </c>
      <c r="O20" s="20"/>
      <c r="P20" s="14">
        <f>N20</f>
        <v>863010</v>
      </c>
      <c r="Q20" s="25"/>
    </row>
    <row r="21" spans="1:21" x14ac:dyDescent="0.2">
      <c r="A21" s="19" t="s">
        <v>14</v>
      </c>
      <c r="B21" s="20">
        <v>0</v>
      </c>
      <c r="C21" s="20"/>
      <c r="D21" s="20">
        <v>0</v>
      </c>
      <c r="E21" s="20"/>
      <c r="F21" s="20">
        <v>-283197</v>
      </c>
      <c r="G21" s="20"/>
      <c r="H21" s="20">
        <v>0</v>
      </c>
      <c r="I21" s="20"/>
      <c r="J21" s="20">
        <v>0</v>
      </c>
      <c r="K21" s="20"/>
      <c r="L21" s="20">
        <v>0</v>
      </c>
      <c r="M21" s="20"/>
      <c r="N21" s="20">
        <v>0</v>
      </c>
      <c r="O21" s="20"/>
      <c r="P21" s="14">
        <f>B21+D21+F21+H21+J21+L21+N21</f>
        <v>-283197</v>
      </c>
      <c r="Q21" s="25"/>
    </row>
    <row r="22" spans="1:21" x14ac:dyDescent="0.2">
      <c r="A22" s="17" t="s">
        <v>15</v>
      </c>
      <c r="B22" s="21">
        <f>SUM(B20:B21)</f>
        <v>0</v>
      </c>
      <c r="C22" s="14"/>
      <c r="D22" s="21">
        <f>SUM(D20:D21)</f>
        <v>0</v>
      </c>
      <c r="E22" s="14"/>
      <c r="F22" s="21">
        <f>SUM(F20:F21)</f>
        <v>-283197</v>
      </c>
      <c r="G22" s="14"/>
      <c r="H22" s="21">
        <f>SUM(H20:H21)</f>
        <v>0</v>
      </c>
      <c r="I22" s="14"/>
      <c r="J22" s="21">
        <f>SUM(J20:J21)</f>
        <v>0</v>
      </c>
      <c r="K22" s="14"/>
      <c r="L22" s="21">
        <f>SUM(L20:L21)</f>
        <v>0</v>
      </c>
      <c r="M22" s="14"/>
      <c r="N22" s="21">
        <f>SUM(N20:N21)</f>
        <v>863010</v>
      </c>
      <c r="O22" s="14"/>
      <c r="P22" s="21">
        <f>SUM(P20:P21)</f>
        <v>579813</v>
      </c>
      <c r="Q22" s="25"/>
    </row>
    <row r="23" spans="1:21" x14ac:dyDescent="0.2">
      <c r="A23" s="19" t="s">
        <v>16</v>
      </c>
      <c r="B23" s="20">
        <v>0</v>
      </c>
      <c r="C23" s="20"/>
      <c r="D23" s="20">
        <v>0</v>
      </c>
      <c r="E23" s="20"/>
      <c r="F23" s="20">
        <v>0</v>
      </c>
      <c r="G23" s="20"/>
      <c r="H23" s="20">
        <v>0</v>
      </c>
      <c r="I23" s="20"/>
      <c r="J23" s="20">
        <v>0</v>
      </c>
      <c r="K23" s="20"/>
      <c r="L23" s="20">
        <v>0</v>
      </c>
      <c r="M23" s="20"/>
      <c r="N23" s="20">
        <v>0</v>
      </c>
      <c r="O23" s="20"/>
      <c r="P23" s="14">
        <f>B23+D23+F23+H23+J23+L23+N23</f>
        <v>0</v>
      </c>
      <c r="Q23" s="25"/>
    </row>
    <row r="24" spans="1:21" x14ac:dyDescent="0.2">
      <c r="A24" s="19" t="s">
        <v>19</v>
      </c>
      <c r="B24" s="20">
        <v>-15071</v>
      </c>
      <c r="C24" s="20"/>
      <c r="D24" s="20">
        <v>0</v>
      </c>
      <c r="E24" s="20"/>
      <c r="F24" s="20">
        <v>0</v>
      </c>
      <c r="G24" s="20"/>
      <c r="H24" s="20">
        <v>0</v>
      </c>
      <c r="I24" s="20"/>
      <c r="J24" s="20">
        <v>0</v>
      </c>
      <c r="K24" s="20"/>
      <c r="L24" s="20">
        <v>0</v>
      </c>
      <c r="M24" s="20"/>
      <c r="N24" s="20">
        <v>0</v>
      </c>
      <c r="O24" s="20"/>
      <c r="P24" s="14">
        <f>B24+D24+F24+H24+J24+L24+N24</f>
        <v>-15071</v>
      </c>
      <c r="Q24" s="25"/>
    </row>
    <row r="25" spans="1:21" ht="13.5" thickBot="1" x14ac:dyDescent="0.25">
      <c r="A25" s="17" t="s">
        <v>20</v>
      </c>
      <c r="B25" s="22">
        <f>SUM(B22:B24)+B18</f>
        <v>16888993</v>
      </c>
      <c r="C25" s="14"/>
      <c r="D25" s="22">
        <f>SUM(D22:D24)+D18</f>
        <v>2333</v>
      </c>
      <c r="E25" s="14"/>
      <c r="F25" s="22">
        <f>SUM(F22:F24)+F18</f>
        <v>-1261734</v>
      </c>
      <c r="G25" s="14"/>
      <c r="H25" s="22">
        <f>SUM(H22:H24)+H18</f>
        <v>615601</v>
      </c>
      <c r="I25" s="14"/>
      <c r="J25" s="22">
        <f>SUM(J22:J24)+J18</f>
        <v>282513</v>
      </c>
      <c r="K25" s="14"/>
      <c r="L25" s="22">
        <f>SUM(L22:L24)+L18</f>
        <v>3312707</v>
      </c>
      <c r="M25" s="14"/>
      <c r="N25" s="22">
        <f>SUM(N22:N24)+N18</f>
        <v>5018373</v>
      </c>
      <c r="O25" s="14"/>
      <c r="P25" s="22">
        <f>SUM(P22:P24)+P18</f>
        <v>24858786</v>
      </c>
      <c r="Q25" s="25"/>
    </row>
    <row r="26" spans="1:21" ht="13.5" thickTop="1" x14ac:dyDescent="0.2"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21" x14ac:dyDescent="0.2">
      <c r="F27" s="25"/>
      <c r="G27" s="25"/>
      <c r="H27" s="25"/>
      <c r="I27" s="25"/>
      <c r="J27" s="25"/>
      <c r="K27" s="25"/>
      <c r="L27" s="25"/>
      <c r="M27" s="25"/>
      <c r="N27" s="26"/>
      <c r="O27" s="25"/>
      <c r="P27" s="25"/>
      <c r="Q27" s="25"/>
    </row>
    <row r="28" spans="1:21" x14ac:dyDescent="0.2"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30" spans="1:21" x14ac:dyDescent="0.2">
      <c r="A30" s="27" t="s">
        <v>21</v>
      </c>
      <c r="B30" s="28" t="s">
        <v>24</v>
      </c>
    </row>
    <row r="31" spans="1:21" x14ac:dyDescent="0.2">
      <c r="A31" s="27"/>
      <c r="B31" s="28"/>
    </row>
    <row r="32" spans="1:21" x14ac:dyDescent="0.2">
      <c r="A32" s="27"/>
      <c r="B32" s="28"/>
    </row>
    <row r="33" spans="1:2" x14ac:dyDescent="0.2">
      <c r="A33" s="27" t="s">
        <v>22</v>
      </c>
      <c r="B33" s="28" t="s">
        <v>23</v>
      </c>
    </row>
  </sheetData>
  <mergeCells count="3">
    <mergeCell ref="A3:H3"/>
    <mergeCell ref="A4:H4"/>
    <mergeCell ref="A5:P5"/>
  </mergeCells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ф1!Область_печати</vt:lpstr>
      <vt:lpstr>ф3!Область_печати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Арай Игликова</dc:creator>
  <cp:lastModifiedBy>Илья Масюра</cp:lastModifiedBy>
  <dcterms:created xsi:type="dcterms:W3CDTF">2016-05-13T04:54:59Z</dcterms:created>
  <dcterms:modified xsi:type="dcterms:W3CDTF">2016-05-13T08:14:46Z</dcterms:modified>
</cp:coreProperties>
</file>