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ByOrder" localSheetId="1">'[2]Hidden'!$A$42,'[2]Hidden'!$A$43,'[2]Hidden'!$A$44,'[2]Hidden'!$A$45,'[2]Hidden'!$A$46,'[2]Hidden'!$A$3:$A$39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>#REF!</definedName>
    <definedName name="sMonthGen">'[1]Hidden'!$I$20</definedName>
    <definedName name="sMonthNarast">'[2]Hidden'!$J$20</definedName>
    <definedName name="sVMONTH" localSheetId="1">'[2]Hidden'!$H$20</definedName>
    <definedName name="sVMONTH">'[1]Hidden'!$H$20</definedName>
    <definedName name="sYear" localSheetId="1">'[2]Hidden'!$F$19</definedName>
    <definedName name="sYear">'[1]Hidden'!$F$19</definedName>
    <definedName name="VPODR">#REF!</definedName>
    <definedName name="VYEAR" localSheetId="1">'[2]Hidden'!$F$20</definedName>
    <definedName name="VYEAR">#REF!</definedName>
    <definedName name="VYEAR4">'[1]Hidden'!$F$19</definedName>
    <definedName name="YEARPrev4" localSheetId="1">'[2]Hidden'!$F$21</definedName>
    <definedName name="YEARPrev4">'[1]Hidden'!$F$21</definedName>
    <definedName name="_xlnm.Print_Area" localSheetId="1">'Ф2'!$A$1:$F$70</definedName>
  </definedNames>
  <calcPr fullCalcOnLoad="1"/>
</workbook>
</file>

<file path=xl/sharedStrings.xml><?xml version="1.0" encoding="utf-8"?>
<sst xmlns="http://schemas.openxmlformats.org/spreadsheetml/2006/main" count="248" uniqueCount="200">
  <si>
    <t>Формы</t>
  </si>
  <si>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</si>
  <si>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</si>
  <si>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</si>
  <si>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</si>
  <si>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Форма</t>
  </si>
  <si>
    <t>подготовленный в соответствии с МСФО</t>
  </si>
  <si>
    <t>в тыс.тенге</t>
  </si>
  <si>
    <t>АКТИВЫ</t>
  </si>
  <si>
    <t>Код стр.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</si>
  <si>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</si>
  <si>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</si>
  <si>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</si>
  <si>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</si>
  <si>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</si>
  <si>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</si>
  <si>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</si>
  <si>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</si>
  <si>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</si>
  <si>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</si>
  <si>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</si>
  <si>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</si>
  <si>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</si>
  <si>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</si>
  <si>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</si>
  <si>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</si>
  <si>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</si>
  <si>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</si>
  <si>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</si>
  <si>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</si>
  <si>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</si>
  <si>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</si>
  <si>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</si>
  <si>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</si>
  <si>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</si>
  <si>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</si>
  <si>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</si>
  <si>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</si>
  <si>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</si>
  <si>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</si>
  <si>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</si>
  <si>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</si>
  <si>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</si>
  <si>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</si>
  <si>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</si>
  <si>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</si>
  <si>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</si>
  <si>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</si>
  <si>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</si>
  <si>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</si>
  <si>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</si>
  <si>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</si>
  <si>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</si>
  <si>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</si>
  <si>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</si>
  <si>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</si>
  <si>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</si>
  <si>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</si>
  <si>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</si>
  <si>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</si>
  <si>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</si>
  <si>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</si>
  <si>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</si>
  <si>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Забалансовое сальдо счета 000-641 Дебет*</t>
  </si>
  <si>
    <t>300</t>
  </si>
  <si>
    <t>Забалансовое сальдо счета 1240 Дебет*</t>
  </si>
  <si>
    <t>Итого баланс с учетом забалансового счета 000-641</t>
  </si>
  <si>
    <t>400</t>
  </si>
  <si>
    <t xml:space="preserve">*Примечание: сумма забалансового счета 000-641 в валюту баланса не включается  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</si>
  <si>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</si>
  <si>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</si>
  <si>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</si>
  <si>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</si>
  <si>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</si>
  <si>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</si>
  <si>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</si>
  <si>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</si>
  <si>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</si>
  <si>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</si>
  <si>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</si>
  <si>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</si>
  <si>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</si>
  <si>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</si>
  <si>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</si>
  <si>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</si>
  <si>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</si>
  <si>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</si>
  <si>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</si>
  <si>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</si>
  <si>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</si>
  <si>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</si>
  <si>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</si>
  <si>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</si>
  <si>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</si>
  <si>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</si>
  <si>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</si>
  <si>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</si>
  <si>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</si>
  <si>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</si>
  <si>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</si>
  <si>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</si>
  <si>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</si>
  <si>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</si>
  <si>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</si>
  <si>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</si>
  <si>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</si>
  <si>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</si>
  <si>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</si>
  <si>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</si>
  <si>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</si>
  <si>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</si>
  <si>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</si>
  <si>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</si>
  <si>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</si>
  <si>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</si>
  <si>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</si>
  <si>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</si>
  <si>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</si>
  <si>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</si>
  <si>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</si>
  <si>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строка301+ строка400+ строка500 )</t>
  </si>
  <si>
    <t>Забалансовое сальдо счета 000-641 Кредит*</t>
  </si>
  <si>
    <t>600</t>
  </si>
  <si>
    <t>Забалансовое сальдо счета 3340 Кредит*</t>
  </si>
  <si>
    <t>700</t>
  </si>
  <si>
    <t xml:space="preserve">Главный финансовый директор </t>
  </si>
  <si>
    <t>Нуркеева А.Н.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</si>
  <si>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</si>
  <si>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</si>
  <si>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Жуманова М.А.</t>
  </si>
  <si>
    <t xml:space="preserve">                                                        (фамилия, имя, отчество)                 (подпись)</t>
  </si>
  <si>
    <t>Место печати</t>
  </si>
  <si>
    <r>
      <t xml:space="preserve"> БУХГАЛТЕРСКИЙ БАЛАНС </t>
    </r>
    <r>
      <rPr>
        <b/>
        <sz val="10"/>
        <rFont val="Arial Cyr"/>
        <family val="2"/>
      </rPr>
      <t>АО "Казахтелеком"</t>
    </r>
  </si>
  <si>
    <t>dz</t>
  </si>
  <si>
    <t xml:space="preserve">                                         Приложение 3</t>
  </si>
  <si>
    <t>Отчет о прибылях и убытках 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</si>
  <si>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</si>
  <si>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</si>
  <si>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</si>
  <si>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</si>
  <si>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</si>
  <si>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</si>
  <si>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</si>
  <si>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</si>
  <si>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</si>
  <si>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</si>
  <si>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</si>
  <si>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</si>
  <si>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</si>
  <si>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</si>
  <si>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</si>
  <si>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</si>
  <si>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</si>
  <si>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</si>
  <si>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</si>
  <si>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</si>
  <si>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</si>
  <si>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</si>
  <si>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</si>
  <si>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</si>
  <si>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</si>
  <si>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</si>
  <si>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</si>
  <si>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</si>
  <si>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</si>
  <si>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</si>
  <si>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</si>
  <si>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</si>
  <si>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</si>
  <si>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</si>
  <si>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</si>
  <si>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</si>
  <si>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</si>
  <si>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</si>
  <si>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</si>
  <si>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</si>
  <si>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</si>
  <si>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</si>
  <si>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</si>
  <si>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</si>
  <si>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</si>
  <si>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</si>
  <si>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</si>
  <si>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</si>
  <si>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</si>
  <si>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</si>
  <si>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</si>
  <si>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</si>
  <si>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</si>
  <si>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</si>
  <si>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</si>
  <si>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</si>
  <si>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>по состоянию на 31 декабря 2015 г.</t>
  </si>
  <si>
    <t>на 31 декабря 2015 г.</t>
  </si>
  <si>
    <t>на 31 декабря 2014 г.</t>
  </si>
  <si>
    <t xml:space="preserve"> с января по декабрь 2015 г.,</t>
  </si>
  <si>
    <t>за отчетный период с начало года (с января по декабрь 2015 г.)</t>
  </si>
  <si>
    <t>за отчетный период (декабрь 2015 г.)</t>
  </si>
  <si>
    <t>за предыдущий период с начала года (с января по декабрь 2014 г.)</t>
  </si>
  <si>
    <t>за предыдущий период (декабрь 2014 г.)</t>
  </si>
</sst>
</file>

<file path=xl/styles.xml><?xml version="1.0" encoding="utf-8"?>
<styleSheet xmlns="http://schemas.openxmlformats.org/spreadsheetml/2006/main">
  <numFmts count="7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.&quot;;\-#,##0&quot;т.&quot;"/>
    <numFmt numFmtId="173" formatCode="#,##0&quot;т.&quot;;[Red]\-#,##0&quot;т.&quot;"/>
    <numFmt numFmtId="174" formatCode="#,##0.00&quot;т.&quot;;\-#,##0.00&quot;т.&quot;"/>
    <numFmt numFmtId="175" formatCode="#,##0.00&quot;т.&quot;;[Red]\-#,##0.00&quot;т.&quot;"/>
    <numFmt numFmtId="176" formatCode="_-* #,##0&quot;т.&quot;_-;\-* #,##0&quot;т.&quot;_-;_-* &quot;-&quot;&quot;т.&quot;_-;_-@_-"/>
    <numFmt numFmtId="177" formatCode="_-* #,##0_т_._-;\-* #,##0_т_._-;_-* &quot;-&quot;_т_._-;_-@_-"/>
    <numFmt numFmtId="178" formatCode="_-* #,##0.00&quot;т.&quot;_-;\-* #,##0.00&quot;т.&quot;_-;_-* &quot;-&quot;??&quot;т.&quot;_-;_-@_-"/>
    <numFmt numFmtId="179" formatCode="_-* #,##0.00_т_._-;\-* #,##0.00_т_._-;_-* &quot;-&quot;??_т_._-;_-@_-"/>
    <numFmt numFmtId="180" formatCode="#,##0\ &quot;т.&quot;;\-#,##0\ &quot;т.&quot;"/>
    <numFmt numFmtId="181" formatCode="#,##0\ &quot;т.&quot;;[Red]\-#,##0\ &quot;т.&quot;"/>
    <numFmt numFmtId="182" formatCode="#,##0.00\ &quot;т.&quot;;\-#,##0.00\ &quot;т.&quot;"/>
    <numFmt numFmtId="183" formatCode="#,##0.00\ &quot;т.&quot;;[Red]\-#,##0.00\ &quot;т.&quot;"/>
    <numFmt numFmtId="184" formatCode="_-* #,##0\ &quot;т.&quot;_-;\-* #,##0\ &quot;т.&quot;_-;_-* &quot;-&quot;\ &quot;т.&quot;_-;_-@_-"/>
    <numFmt numFmtId="185" formatCode="_-* #,##0\ _т_._-;\-* #,##0\ _т_._-;_-* &quot;-&quot;\ _т_._-;_-@_-"/>
    <numFmt numFmtId="186" formatCode="_-* #,##0.00\ &quot;т.&quot;_-;\-* #,##0.00\ &quot;т.&quot;_-;_-* &quot;-&quot;??\ &quot;т.&quot;_-;_-@_-"/>
    <numFmt numFmtId="187" formatCode="_-* #,##0.00\ _т_._-;\-* #,##0.00\ _т_._-;_-* &quot;-&quot;??\ _т_._-;_-@_-"/>
    <numFmt numFmtId="188" formatCode="#,##0&quot;тг&quot;;\-#,##0&quot;тг&quot;"/>
    <numFmt numFmtId="189" formatCode="#,##0&quot;тг&quot;;[Red]\-#,##0&quot;тг&quot;"/>
    <numFmt numFmtId="190" formatCode="#,##0.00&quot;тг&quot;;\-#,##0.00&quot;тг&quot;"/>
    <numFmt numFmtId="191" formatCode="#,##0.00&quot;тг&quot;;[Red]\-#,##0.00&quot;тг&quot;"/>
    <numFmt numFmtId="192" formatCode="_-* #,##0&quot;тг&quot;_-;\-* #,##0&quot;тг&quot;_-;_-* &quot;-&quot;&quot;тг&quot;_-;_-@_-"/>
    <numFmt numFmtId="193" formatCode="_-* #,##0_т_г_-;\-* #,##0_т_г_-;_-* &quot;-&quot;_т_г_-;_-@_-"/>
    <numFmt numFmtId="194" formatCode="_-* #,##0.00&quot;тг&quot;_-;\-* #,##0.00&quot;тг&quot;_-;_-* &quot;-&quot;??&quot;тг&quot;_-;_-@_-"/>
    <numFmt numFmtId="195" formatCode="_-* #,##0.00_т_г_-;\-* #,##0.00_т_г_-;_-* &quot;-&quot;??_т_г_-;_-@_-"/>
    <numFmt numFmtId="196" formatCode="_-* #,##0\ _р_._-;\-* #,##0\ _р_._-;_-* &quot;-&quot;??\ _р_._-;_-@_-"/>
    <numFmt numFmtId="197" formatCode="_-* #,##0\ _р_._-;\-* #,##0\ _р_._-;_-* &quot;-&quot;\ _р_._-;_-@_-"/>
    <numFmt numFmtId="198" formatCode="_-* #,##0&quot;руб&quot;_-;\-* #,##0&quot;руб&quot;_-;_-* &quot;-&quot;&quot;руб&quot;_-;_-@_-"/>
    <numFmt numFmtId="199" formatCode="_-* #,##0_р_у_б_-;\-* #,##0_р_у_б_-;_-* &quot;-&quot;_р_у_б_-;_-@_-"/>
    <numFmt numFmtId="200" formatCode="_-* #,##0.00&quot;руб&quot;_-;\-* #,##0.00&quot;руб&quot;_-;_-* &quot;-&quot;??&quot;руб&quot;_-;_-@_-"/>
    <numFmt numFmtId="201" formatCode="_-* #,##0.00_р_у_б_-;\-* #,##0.00_р_у_б_-;_-* &quot;-&quot;??_р_у_б_-;_-@_-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.00\ &quot;р.&quot;_-;\-* #,##0.00\ &quot;р.&quot;_-;_-* &quot;-&quot;??\ &quot;р.&quot;_-;_-@_-"/>
    <numFmt numFmtId="208" formatCode="_-* #,##0.00\ _р_._-;\-* #,##0.00\ _р_._-;_-* &quot;-&quot;??\ _р_._-;_-@_-"/>
    <numFmt numFmtId="209" formatCode="#,##0.00&quot;р.&quot;;[Red]#,##0.00&quot;р.&quot;"/>
    <numFmt numFmtId="210" formatCode="mmmm\ yy"/>
    <numFmt numFmtId="211" formatCode="d/m"/>
    <numFmt numFmtId="212" formatCode="0.0"/>
    <numFmt numFmtId="213" formatCode="#,##0.0"/>
    <numFmt numFmtId="214" formatCode="#,##0.00_ ;[Red]\-#,##0.00\ "/>
    <numFmt numFmtId="215" formatCode="#,##0_р_."/>
    <numFmt numFmtId="216" formatCode="_-* #,##0.0_т_г_-;\-* #,##0.0_т_г_-;_-* &quot;-&quot;??_т_г_-;_-@_-"/>
    <numFmt numFmtId="217" formatCode="_-* #,##0_т_г_-;\-* #,##0_т_г_-;_-* &quot;-&quot;??_т_г_-;_-@_-"/>
    <numFmt numFmtId="218" formatCode="_-* #,##0.0_р_._-;\-* #,##0.0_р_._-;_-* &quot;-&quot;??_р_._-;_-@_-"/>
    <numFmt numFmtId="219" formatCode="_-* #,##0_р_._-;\-* #,##0_р_._-;_-* &quot;-&quot;??_р_._-;_-@_-"/>
    <numFmt numFmtId="220" formatCode="000000"/>
    <numFmt numFmtId="221" formatCode="_-* #,##0_р_у_б_-;\-* #,##0_р_у_б_-;_-* &quot;-&quot;??_р_у_б_-;_-@_-"/>
    <numFmt numFmtId="222" formatCode="_-* #,##0.0_р_._-;\-* #,##0.0_р_._-;_-* &quot;-&quot;?_р_._-;_-@_-"/>
    <numFmt numFmtId="223" formatCode="#,##0_ ;\-#,##0\ "/>
    <numFmt numFmtId="224" formatCode="0.000%"/>
    <numFmt numFmtId="225" formatCode="0.000"/>
    <numFmt numFmtId="226" formatCode="[$-FC19]d\ mmmm\ yyyy\ &quot;г.&quot;"/>
    <numFmt numFmtId="227" formatCode="_-* #,##0_ð_ó_á_-;\-* #,##0_ð_ó_á_-;_-* &quot;-&quot;??_ð_ó_á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2"/>
    </font>
    <font>
      <b/>
      <sz val="10"/>
      <color indexed="9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0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14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3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0" fillId="0" borderId="0" xfId="0" applyNumberFormat="1" applyFont="1" applyAlignment="1" applyProtection="1" quotePrefix="1">
      <alignment horizontal="right"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169" fontId="0" fillId="0" borderId="0" xfId="0" applyNumberFormat="1" applyFont="1" applyAlignment="1" applyProtection="1">
      <alignment horizontal="centerContinuous" vertical="center" wrapText="1"/>
      <protection locked="0"/>
    </xf>
    <xf numFmtId="169" fontId="0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vertical="center" wrapText="1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Continuous" vertical="center" wrapText="1"/>
      <protection/>
    </xf>
    <xf numFmtId="0" fontId="24" fillId="0" borderId="0" xfId="0" applyFont="1" applyAlignment="1" applyProtection="1">
      <alignment horizontal="centerContinuous" vertical="center"/>
      <protection locked="0"/>
    </xf>
    <xf numFmtId="169" fontId="24" fillId="0" borderId="0" xfId="0" applyNumberFormat="1" applyFont="1" applyAlignment="1" applyProtection="1">
      <alignment horizontal="centerContinuous" vertical="center" wrapText="1"/>
      <protection locked="0"/>
    </xf>
    <xf numFmtId="169" fontId="24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horizontal="right" vertical="center" wrapText="1"/>
      <protection locked="0"/>
    </xf>
    <xf numFmtId="49" fontId="23" fillId="4" borderId="10" xfId="0" applyNumberFormat="1" applyFont="1" applyFill="1" applyBorder="1" applyAlignment="1" applyProtection="1">
      <alignment horizontal="center" vertical="center" wrapText="1"/>
      <protection/>
    </xf>
    <xf numFmtId="14" fontId="23" fillId="4" borderId="11" xfId="58" applyNumberFormat="1" applyFont="1" applyFill="1" applyBorder="1" applyAlignment="1" applyProtection="1">
      <alignment horizontal="center" vertical="center" wrapText="1"/>
      <protection/>
    </xf>
    <xf numFmtId="169" fontId="23" fillId="4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169" fontId="0" fillId="0" borderId="15" xfId="0" applyNumberFormat="1" applyFont="1" applyBorder="1" applyAlignment="1" applyProtection="1">
      <alignment vertical="center"/>
      <protection/>
    </xf>
    <xf numFmtId="169" fontId="0" fillId="0" borderId="16" xfId="0" applyNumberFormat="1" applyFont="1" applyBorder="1" applyAlignment="1" applyProtection="1">
      <alignment vertical="center" wrapText="1"/>
      <protection/>
    </xf>
    <xf numFmtId="3" fontId="20" fillId="0" borderId="0" xfId="0" applyNumberFormat="1" applyFont="1" applyAlignment="1" applyProtection="1">
      <alignment wrapText="1"/>
      <protection locked="0"/>
    </xf>
    <xf numFmtId="0" fontId="0" fillId="0" borderId="13" xfId="0" applyFont="1" applyBorder="1" applyAlignment="1" applyProtection="1">
      <alignment vertical="center"/>
      <protection/>
    </xf>
    <xf numFmtId="169" fontId="0" fillId="0" borderId="16" xfId="6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49" fontId="23" fillId="24" borderId="13" xfId="0" applyNumberFormat="1" applyFont="1" applyFill="1" applyBorder="1" applyAlignment="1" applyProtection="1">
      <alignment vertical="center" wrapText="1"/>
      <protection/>
    </xf>
    <xf numFmtId="49" fontId="23" fillId="24" borderId="14" xfId="0" applyNumberFormat="1" applyFont="1" applyFill="1" applyBorder="1" applyAlignment="1" applyProtection="1">
      <alignment horizontal="center" vertical="center" wrapText="1"/>
      <protection/>
    </xf>
    <xf numFmtId="169" fontId="23" fillId="24" borderId="16" xfId="69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49" fontId="23" fillId="0" borderId="14" xfId="0" applyNumberFormat="1" applyFont="1" applyBorder="1" applyAlignment="1" applyProtection="1">
      <alignment horizontal="center" vertical="center" wrapText="1"/>
      <protection/>
    </xf>
    <xf numFmtId="169" fontId="0" fillId="0" borderId="16" xfId="69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 applyProtection="1">
      <alignment vertical="center" wrapText="1"/>
      <protection/>
    </xf>
    <xf numFmtId="49" fontId="0" fillId="0" borderId="17" xfId="0" applyNumberFormat="1" applyFont="1" applyBorder="1" applyAlignment="1" applyProtection="1">
      <alignment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23" fillId="24" borderId="17" xfId="0" applyNumberFormat="1" applyFont="1" applyFill="1" applyBorder="1" applyAlignment="1" applyProtection="1">
      <alignment vertical="center" wrapText="1"/>
      <protection/>
    </xf>
    <xf numFmtId="49" fontId="23" fillId="24" borderId="18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Alignment="1" applyProtection="1">
      <alignment wrapText="1"/>
      <protection locked="0"/>
    </xf>
    <xf numFmtId="0" fontId="25" fillId="0" borderId="0" xfId="0" applyFont="1" applyAlignment="1" applyProtection="1">
      <alignment/>
      <protection locked="0"/>
    </xf>
    <xf numFmtId="49" fontId="23" fillId="24" borderId="19" xfId="0" applyNumberFormat="1" applyFont="1" applyFill="1" applyBorder="1" applyAlignment="1" applyProtection="1">
      <alignment vertical="center" wrapText="1"/>
      <protection/>
    </xf>
    <xf numFmtId="49" fontId="26" fillId="24" borderId="20" xfId="0" applyNumberFormat="1" applyFont="1" applyFill="1" applyBorder="1" applyAlignment="1" applyProtection="1">
      <alignment horizontal="center" vertical="center" wrapText="1"/>
      <protection/>
    </xf>
    <xf numFmtId="169" fontId="23" fillId="24" borderId="21" xfId="69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Alignment="1" applyProtection="1">
      <alignment wrapText="1"/>
      <protection locked="0"/>
    </xf>
    <xf numFmtId="0" fontId="25" fillId="0" borderId="0" xfId="0" applyFont="1" applyAlignment="1" applyProtection="1">
      <alignment/>
      <protection locked="0"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169" fontId="0" fillId="0" borderId="15" xfId="69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23" fillId="24" borderId="2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Border="1" applyAlignment="1" applyProtection="1">
      <alignment vertical="center" wrapText="1"/>
      <protection/>
    </xf>
    <xf numFmtId="49" fontId="0" fillId="0" borderId="24" xfId="0" applyNumberFormat="1" applyFont="1" applyBorder="1" applyAlignment="1" applyProtection="1">
      <alignment horizontal="center" vertical="center" wrapText="1"/>
      <protection/>
    </xf>
    <xf numFmtId="169" fontId="23" fillId="0" borderId="24" xfId="69" applyNumberFormat="1" applyFont="1" applyBorder="1" applyAlignment="1" applyProtection="1">
      <alignment horizontal="center" vertical="center" wrapText="1"/>
      <protection/>
    </xf>
    <xf numFmtId="0" fontId="23" fillId="0" borderId="0" xfId="57" applyFont="1" applyAlignment="1" applyProtection="1">
      <alignment horizontal="left" vertical="center"/>
      <protection/>
    </xf>
    <xf numFmtId="0" fontId="0" fillId="0" borderId="0" xfId="57" applyFont="1" applyAlignment="1" applyProtection="1">
      <alignment vertical="center"/>
      <protection/>
    </xf>
    <xf numFmtId="169" fontId="0" fillId="0" borderId="0" xfId="0" applyNumberFormat="1" applyFont="1" applyAlignment="1" applyProtection="1">
      <alignment vertical="center" wrapText="1"/>
      <protection/>
    </xf>
    <xf numFmtId="169" fontId="23" fillId="0" borderId="0" xfId="0" applyNumberFormat="1" applyFont="1" applyAlignment="1" applyProtection="1">
      <alignment horizontal="right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 quotePrefix="1">
      <alignment horizontal="left" vertical="center" wrapText="1"/>
      <protection/>
    </xf>
    <xf numFmtId="49" fontId="23" fillId="24" borderId="13" xfId="0" applyNumberFormat="1" applyFont="1" applyFill="1" applyBorder="1" applyAlignment="1" applyProtection="1">
      <alignment horizontal="left" vertical="center" wrapText="1"/>
      <protection/>
    </xf>
    <xf numFmtId="49" fontId="23" fillId="24" borderId="2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Alignment="1" applyProtection="1">
      <alignment wrapText="1"/>
      <protection locked="0"/>
    </xf>
    <xf numFmtId="0" fontId="20" fillId="0" borderId="0" xfId="0" applyFont="1" applyAlignment="1" applyProtection="1">
      <alignment/>
      <protection locked="0"/>
    </xf>
    <xf numFmtId="49" fontId="23" fillId="24" borderId="25" xfId="0" applyNumberFormat="1" applyFont="1" applyFill="1" applyBorder="1" applyAlignment="1" applyProtection="1">
      <alignment horizontal="center" vertical="center" wrapText="1"/>
      <protection/>
    </xf>
    <xf numFmtId="49" fontId="23" fillId="0" borderId="17" xfId="0" applyNumberFormat="1" applyFont="1" applyBorder="1" applyAlignment="1" applyProtection="1">
      <alignment horizontal="left" vertical="center" wrapText="1"/>
      <protection/>
    </xf>
    <xf numFmtId="49" fontId="23" fillId="0" borderId="18" xfId="0" applyNumberFormat="1" applyFont="1" applyBorder="1" applyAlignment="1" applyProtection="1">
      <alignment horizontal="center" vertical="center" wrapText="1"/>
      <protection/>
    </xf>
    <xf numFmtId="169" fontId="23" fillId="0" borderId="16" xfId="69" applyNumberFormat="1" applyFont="1" applyBorder="1" applyAlignment="1" applyProtection="1">
      <alignment horizontal="center" vertical="center" wrapText="1"/>
      <protection/>
    </xf>
    <xf numFmtId="49" fontId="23" fillId="24" borderId="17" xfId="0" applyNumberFormat="1" applyFont="1" applyFill="1" applyBorder="1" applyAlignment="1" applyProtection="1">
      <alignment vertical="center" wrapText="1"/>
      <protection/>
    </xf>
    <xf numFmtId="49" fontId="23" fillId="24" borderId="18" xfId="0" applyNumberFormat="1" applyFont="1" applyFill="1" applyBorder="1" applyAlignment="1" applyProtection="1">
      <alignment horizontal="center" vertical="center" wrapText="1"/>
      <protection/>
    </xf>
    <xf numFmtId="49" fontId="23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169" fontId="23" fillId="24" borderId="21" xfId="69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169" fontId="23" fillId="0" borderId="0" xfId="69" applyNumberFormat="1" applyFont="1" applyBorder="1" applyAlignment="1" applyProtection="1">
      <alignment horizontal="center" vertical="center" wrapText="1"/>
      <protection/>
    </xf>
    <xf numFmtId="0" fontId="23" fillId="0" borderId="27" xfId="0" applyFont="1" applyBorder="1" applyAlignment="1" applyProtection="1">
      <alignment/>
      <protection locked="0"/>
    </xf>
    <xf numFmtId="0" fontId="23" fillId="0" borderId="27" xfId="0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 wrapText="1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vertical="center" wrapTex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3" fontId="20" fillId="0" borderId="0" xfId="0" applyNumberFormat="1" applyFont="1" applyAlignment="1" applyProtection="1">
      <alignment vertical="center" wrapText="1"/>
      <protection locked="0"/>
    </xf>
    <xf numFmtId="3" fontId="20" fillId="0" borderId="0" xfId="0" applyNumberFormat="1" applyFont="1" applyAlignment="1" applyProtection="1">
      <alignment vertical="center"/>
      <protection locked="0"/>
    </xf>
    <xf numFmtId="169" fontId="20" fillId="0" borderId="0" xfId="0" applyNumberFormat="1" applyFont="1" applyAlignment="1" applyProtection="1">
      <alignment vertical="center"/>
      <protection locked="0"/>
    </xf>
    <xf numFmtId="169" fontId="20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3" fontId="20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2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20" fillId="0" borderId="0" xfId="0" applyNumberFormat="1" applyFont="1" applyAlignment="1" applyProtection="1">
      <alignment horizontal="left" wrapText="1"/>
      <protection locked="0"/>
    </xf>
    <xf numFmtId="3" fontId="25" fillId="0" borderId="0" xfId="0" applyNumberFormat="1" applyFont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0" fillId="0" borderId="0" xfId="57" applyAlignment="1" applyProtection="1">
      <alignment horizontal="center"/>
      <protection locked="0"/>
    </xf>
    <xf numFmtId="3" fontId="0" fillId="0" borderId="0" xfId="57" applyNumberFormat="1" applyFont="1" applyAlignment="1" applyProtection="1">
      <alignment horizontal="center"/>
      <protection locked="0"/>
    </xf>
    <xf numFmtId="3" fontId="0" fillId="0" borderId="0" xfId="57" applyNumberFormat="1" applyAlignment="1" applyProtection="1">
      <alignment horizontal="center"/>
      <protection locked="0"/>
    </xf>
    <xf numFmtId="214" fontId="30" fillId="0" borderId="0" xfId="59" applyFont="1" applyAlignment="1" applyProtection="1">
      <alignment/>
      <protection locked="0"/>
    </xf>
    <xf numFmtId="214" fontId="30" fillId="0" borderId="0" xfId="59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 horizontal="right" wrapText="1"/>
      <protection locked="0"/>
    </xf>
    <xf numFmtId="49" fontId="23" fillId="4" borderId="25" xfId="59" applyNumberFormat="1" applyFont="1" applyFill="1" applyBorder="1" applyAlignment="1" applyProtection="1">
      <alignment horizontal="center" vertical="center" wrapText="1"/>
      <protection locked="0"/>
    </xf>
    <xf numFmtId="3" fontId="23" fillId="4" borderId="25" xfId="0" applyNumberFormat="1" applyFont="1" applyFill="1" applyBorder="1" applyAlignment="1" applyProtection="1">
      <alignment horizontal="center" vertical="center" wrapText="1"/>
      <protection/>
    </xf>
    <xf numFmtId="49" fontId="23" fillId="0" borderId="25" xfId="59" applyNumberFormat="1" applyFont="1" applyBorder="1" applyAlignment="1" applyProtection="1">
      <alignment horizontal="center" wrapText="1"/>
      <protection locked="0"/>
    </xf>
    <xf numFmtId="3" fontId="0" fillId="0" borderId="25" xfId="0" applyNumberFormat="1" applyFont="1" applyBorder="1" applyAlignment="1" applyProtection="1">
      <alignment wrapText="1"/>
      <protection locked="0"/>
    </xf>
    <xf numFmtId="3" fontId="20" fillId="0" borderId="25" xfId="0" applyNumberFormat="1" applyFont="1" applyBorder="1" applyAlignment="1" applyProtection="1">
      <alignment/>
      <protection locked="0"/>
    </xf>
    <xf numFmtId="49" fontId="0" fillId="0" borderId="25" xfId="59" applyNumberFormat="1" applyFont="1" applyFill="1" applyBorder="1" applyAlignment="1" applyProtection="1">
      <alignment vertical="center" wrapText="1"/>
      <protection/>
    </xf>
    <xf numFmtId="49" fontId="0" fillId="0" borderId="25" xfId="59" applyNumberFormat="1" applyFont="1" applyFill="1" applyBorder="1" applyAlignment="1" applyProtection="1">
      <alignment horizontal="center"/>
      <protection/>
    </xf>
    <xf numFmtId="3" fontId="0" fillId="0" borderId="25" xfId="69" applyNumberFormat="1" applyFont="1" applyFill="1" applyBorder="1" applyAlignment="1" applyProtection="1">
      <alignment wrapText="1"/>
      <protection/>
    </xf>
    <xf numFmtId="49" fontId="0" fillId="0" borderId="25" xfId="59" applyNumberFormat="1" applyFont="1" applyFill="1" applyBorder="1" applyAlignment="1" applyProtection="1">
      <alignment vertical="top" wrapText="1"/>
      <protection/>
    </xf>
    <xf numFmtId="49" fontId="23" fillId="24" borderId="25" xfId="59" applyNumberFormat="1" applyFont="1" applyFill="1" applyBorder="1" applyAlignment="1" applyProtection="1">
      <alignment vertical="center" wrapText="1"/>
      <protection/>
    </xf>
    <xf numFmtId="49" fontId="23" fillId="24" borderId="25" xfId="59" applyNumberFormat="1" applyFont="1" applyFill="1" applyBorder="1" applyAlignment="1" applyProtection="1">
      <alignment horizontal="center"/>
      <protection/>
    </xf>
    <xf numFmtId="3" fontId="0" fillId="24" borderId="25" xfId="69" applyNumberFormat="1" applyFont="1" applyFill="1" applyBorder="1" applyAlignment="1" applyProtection="1">
      <alignment wrapText="1"/>
      <protection/>
    </xf>
    <xf numFmtId="0" fontId="0" fillId="0" borderId="25" xfId="0" applyFont="1" applyFill="1" applyBorder="1" applyAlignment="1" applyProtection="1">
      <alignment wrapText="1"/>
      <protection/>
    </xf>
    <xf numFmtId="219" fontId="0" fillId="0" borderId="25" xfId="69" applyNumberFormat="1" applyFont="1" applyFill="1" applyBorder="1" applyAlignment="1" applyProtection="1">
      <alignment horizontal="center" vertical="center" wrapText="1"/>
      <protection/>
    </xf>
    <xf numFmtId="49" fontId="23" fillId="24" borderId="25" xfId="59" applyNumberFormat="1" applyFont="1" applyFill="1" applyBorder="1" applyAlignment="1" applyProtection="1">
      <alignment vertical="top" wrapText="1"/>
      <protection/>
    </xf>
    <xf numFmtId="219" fontId="0" fillId="24" borderId="25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wrapText="1"/>
    </xf>
    <xf numFmtId="49" fontId="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 vertical="center"/>
      <protection locked="0"/>
    </xf>
    <xf numFmtId="0" fontId="23" fillId="0" borderId="0" xfId="57" applyFont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12\&#1057;&#1042;&#1054;&#1044;_&#1041;&#1091;&#1093;&#1075;_&#1041;&#1040;&#1051;&#1040;&#1053;&#1057;_15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\1512\&#1057;&#1042;&#1054;&#1044;_&#1086;&#1090;&#1095;&#1077;&#1090;_&#1076;&#1086;&#1093;&#1086;&#1076;_&#1080;_&#1088;&#1072;&#1089;&#1093;_1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kies"/>
      <sheetName val="восток"/>
      <sheetName val="cloud lab"/>
      <sheetName val="onlline.kg"/>
      <sheetName val="dtv"/>
      <sheetName val="info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декабрь</v>
          </cell>
          <cell r="I20" t="str">
            <v>на 31 декабря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ТОО Info-Net Wireless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9">
        <row r="45">
          <cell r="C45">
            <v>0</v>
          </cell>
          <cell r="D45">
            <v>0</v>
          </cell>
        </row>
        <row r="46">
          <cell r="C46">
            <v>61352784</v>
          </cell>
          <cell r="D46">
            <v>50498281</v>
          </cell>
        </row>
        <row r="81">
          <cell r="C81">
            <v>0</v>
          </cell>
          <cell r="D81">
            <v>0</v>
          </cell>
        </row>
        <row r="82">
          <cell r="C82">
            <v>72846016</v>
          </cell>
          <cell r="D82">
            <v>61243821</v>
          </cell>
        </row>
      </sheetData>
      <sheetData sheetId="10">
        <row r="45">
          <cell r="C45">
            <v>0</v>
          </cell>
          <cell r="D45">
            <v>0</v>
          </cell>
        </row>
        <row r="46">
          <cell r="C46">
            <v>55654868</v>
          </cell>
          <cell r="D46">
            <v>45745154</v>
          </cell>
        </row>
        <row r="81">
          <cell r="C81">
            <v>0</v>
          </cell>
          <cell r="D81">
            <v>0</v>
          </cell>
        </row>
        <row r="82">
          <cell r="C82">
            <v>62045809</v>
          </cell>
          <cell r="D82">
            <v>52251911</v>
          </cell>
        </row>
      </sheetData>
      <sheetData sheetId="11">
        <row r="45">
          <cell r="C45">
            <v>0</v>
          </cell>
          <cell r="D45">
            <v>0</v>
          </cell>
        </row>
        <row r="46">
          <cell r="C46">
            <v>83341935</v>
          </cell>
          <cell r="D46">
            <v>68540159</v>
          </cell>
        </row>
        <row r="81">
          <cell r="C81">
            <v>0</v>
          </cell>
          <cell r="D81">
            <v>0</v>
          </cell>
        </row>
        <row r="82">
          <cell r="C82">
            <v>95965490</v>
          </cell>
          <cell r="D82">
            <v>81541308</v>
          </cell>
        </row>
      </sheetData>
      <sheetData sheetId="12">
        <row r="45">
          <cell r="C45">
            <v>0</v>
          </cell>
          <cell r="D45">
            <v>0</v>
          </cell>
        </row>
        <row r="46">
          <cell r="C46">
            <v>52863850</v>
          </cell>
          <cell r="D46">
            <v>44287432</v>
          </cell>
        </row>
        <row r="81">
          <cell r="C81">
            <v>0</v>
          </cell>
          <cell r="D81">
            <v>0</v>
          </cell>
        </row>
        <row r="82">
          <cell r="C82">
            <v>57475543</v>
          </cell>
          <cell r="D82">
            <v>49273642</v>
          </cell>
        </row>
      </sheetData>
      <sheetData sheetId="13">
        <row r="45">
          <cell r="C45">
            <v>0</v>
          </cell>
          <cell r="D45">
            <v>0</v>
          </cell>
        </row>
        <row r="46">
          <cell r="C46">
            <v>96512891</v>
          </cell>
          <cell r="D46">
            <v>80729651</v>
          </cell>
        </row>
        <row r="81">
          <cell r="C81">
            <v>0</v>
          </cell>
          <cell r="D81">
            <v>0</v>
          </cell>
        </row>
        <row r="82">
          <cell r="C82">
            <v>110768925</v>
          </cell>
          <cell r="D82">
            <v>93353446</v>
          </cell>
        </row>
      </sheetData>
      <sheetData sheetId="14">
        <row r="45">
          <cell r="C45">
            <v>0</v>
          </cell>
          <cell r="D45">
            <v>0</v>
          </cell>
        </row>
        <row r="46">
          <cell r="C46">
            <v>40323069</v>
          </cell>
          <cell r="D46">
            <v>33701392</v>
          </cell>
        </row>
        <row r="81">
          <cell r="C81">
            <v>0</v>
          </cell>
          <cell r="D81">
            <v>0</v>
          </cell>
        </row>
        <row r="82">
          <cell r="C82">
            <v>47627738</v>
          </cell>
          <cell r="D82">
            <v>41019977</v>
          </cell>
        </row>
      </sheetData>
      <sheetData sheetId="15">
        <row r="45">
          <cell r="C45">
            <v>0</v>
          </cell>
          <cell r="D45">
            <v>0</v>
          </cell>
        </row>
        <row r="46">
          <cell r="C46">
            <v>38368772</v>
          </cell>
          <cell r="D46">
            <v>32164816</v>
          </cell>
        </row>
        <row r="81">
          <cell r="C81">
            <v>0</v>
          </cell>
          <cell r="D81">
            <v>0</v>
          </cell>
        </row>
        <row r="82">
          <cell r="C82">
            <v>45732881</v>
          </cell>
          <cell r="D82">
            <v>39203234</v>
          </cell>
        </row>
      </sheetData>
      <sheetData sheetId="16">
        <row r="45">
          <cell r="C45">
            <v>0</v>
          </cell>
          <cell r="D45">
            <v>0</v>
          </cell>
        </row>
        <row r="46">
          <cell r="C46">
            <v>102448215</v>
          </cell>
          <cell r="D46">
            <v>85152627</v>
          </cell>
        </row>
        <row r="81">
          <cell r="C81">
            <v>0</v>
          </cell>
          <cell r="D81">
            <v>0</v>
          </cell>
        </row>
        <row r="82">
          <cell r="C82">
            <v>113491130</v>
          </cell>
          <cell r="D82">
            <v>95877235</v>
          </cell>
        </row>
      </sheetData>
      <sheetData sheetId="17">
        <row r="45">
          <cell r="C45">
            <v>0</v>
          </cell>
          <cell r="D45">
            <v>0</v>
          </cell>
        </row>
        <row r="46">
          <cell r="C46">
            <v>28877133</v>
          </cell>
          <cell r="D46">
            <v>23953731</v>
          </cell>
        </row>
        <row r="81">
          <cell r="C81">
            <v>0</v>
          </cell>
          <cell r="D81">
            <v>0</v>
          </cell>
        </row>
        <row r="82">
          <cell r="C82">
            <v>35249813</v>
          </cell>
          <cell r="D82">
            <v>29980302</v>
          </cell>
        </row>
      </sheetData>
      <sheetData sheetId="18">
        <row r="45">
          <cell r="C45">
            <v>0</v>
          </cell>
          <cell r="D45">
            <v>0</v>
          </cell>
        </row>
        <row r="46">
          <cell r="C46">
            <v>72348684</v>
          </cell>
          <cell r="D46">
            <v>61031579</v>
          </cell>
        </row>
        <row r="81">
          <cell r="C81">
            <v>0</v>
          </cell>
          <cell r="D81">
            <v>0</v>
          </cell>
        </row>
        <row r="82">
          <cell r="C82">
            <v>79502744</v>
          </cell>
          <cell r="D82">
            <v>68673273</v>
          </cell>
        </row>
      </sheetData>
      <sheetData sheetId="19">
        <row r="45">
          <cell r="C45">
            <v>0</v>
          </cell>
          <cell r="D45">
            <v>0</v>
          </cell>
        </row>
        <row r="46">
          <cell r="C46">
            <v>24302131</v>
          </cell>
          <cell r="D46">
            <v>19751976</v>
          </cell>
        </row>
        <row r="81">
          <cell r="C81">
            <v>0</v>
          </cell>
          <cell r="D81">
            <v>0</v>
          </cell>
        </row>
        <row r="82">
          <cell r="C82">
            <v>29942491</v>
          </cell>
          <cell r="D82">
            <v>25672978</v>
          </cell>
        </row>
      </sheetData>
      <sheetData sheetId="20">
        <row r="45">
          <cell r="C45">
            <v>0</v>
          </cell>
          <cell r="D45">
            <v>0</v>
          </cell>
        </row>
        <row r="46">
          <cell r="C46">
            <v>63044121</v>
          </cell>
          <cell r="D46">
            <v>51673598</v>
          </cell>
        </row>
        <row r="81">
          <cell r="C81">
            <v>0</v>
          </cell>
          <cell r="D81">
            <v>0</v>
          </cell>
        </row>
        <row r="82">
          <cell r="C82">
            <v>72693266</v>
          </cell>
          <cell r="D82">
            <v>61075439</v>
          </cell>
        </row>
      </sheetData>
      <sheetData sheetId="21">
        <row r="45">
          <cell r="C45">
            <v>0</v>
          </cell>
          <cell r="D45">
            <v>0</v>
          </cell>
        </row>
        <row r="46">
          <cell r="C46">
            <v>189463681</v>
          </cell>
          <cell r="D46">
            <v>159024329</v>
          </cell>
        </row>
        <row r="81">
          <cell r="C81">
            <v>0</v>
          </cell>
          <cell r="D81">
            <v>0</v>
          </cell>
        </row>
        <row r="82">
          <cell r="C82">
            <v>214608182</v>
          </cell>
          <cell r="D82">
            <v>187628167</v>
          </cell>
        </row>
      </sheetData>
      <sheetData sheetId="22">
        <row r="45">
          <cell r="C45">
            <v>0</v>
          </cell>
          <cell r="D45">
            <v>0</v>
          </cell>
        </row>
        <row r="46">
          <cell r="C46">
            <v>48285055</v>
          </cell>
          <cell r="D46">
            <v>39680746</v>
          </cell>
        </row>
        <row r="81">
          <cell r="C81">
            <v>0</v>
          </cell>
          <cell r="D81">
            <v>0</v>
          </cell>
        </row>
        <row r="82">
          <cell r="C82">
            <v>54701095</v>
          </cell>
          <cell r="D82">
            <v>46977659</v>
          </cell>
        </row>
      </sheetData>
      <sheetData sheetId="23">
        <row r="45">
          <cell r="C45">
            <v>0</v>
          </cell>
          <cell r="D45">
            <v>0</v>
          </cell>
        </row>
        <row r="46">
          <cell r="C46">
            <v>67806117</v>
          </cell>
          <cell r="D46">
            <v>57057890</v>
          </cell>
        </row>
        <row r="81">
          <cell r="C81">
            <v>0</v>
          </cell>
          <cell r="D81">
            <v>0</v>
          </cell>
        </row>
        <row r="82">
          <cell r="C82">
            <v>78135300</v>
          </cell>
          <cell r="D82">
            <v>66986629</v>
          </cell>
        </row>
      </sheetData>
      <sheetData sheetId="24">
        <row r="45">
          <cell r="C45">
            <v>0</v>
          </cell>
          <cell r="D45">
            <v>0</v>
          </cell>
        </row>
        <row r="46">
          <cell r="C46">
            <v>85801624</v>
          </cell>
          <cell r="D46">
            <v>70550429</v>
          </cell>
        </row>
        <row r="81">
          <cell r="C81">
            <v>0</v>
          </cell>
          <cell r="D81">
            <v>0</v>
          </cell>
        </row>
        <row r="82">
          <cell r="C82">
            <v>102213910</v>
          </cell>
          <cell r="D82">
            <v>88153007</v>
          </cell>
        </row>
      </sheetData>
      <sheetData sheetId="25">
        <row r="45">
          <cell r="C45">
            <v>0</v>
          </cell>
          <cell r="D45">
            <v>0</v>
          </cell>
        </row>
        <row r="46">
          <cell r="C46">
            <v>270412842</v>
          </cell>
          <cell r="D46">
            <v>223856126</v>
          </cell>
        </row>
        <row r="81">
          <cell r="C81">
            <v>0</v>
          </cell>
          <cell r="D81">
            <v>0</v>
          </cell>
        </row>
        <row r="82">
          <cell r="C82">
            <v>307780644</v>
          </cell>
          <cell r="D82">
            <v>261526404</v>
          </cell>
        </row>
      </sheetData>
      <sheetData sheetId="26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7">
        <row r="45">
          <cell r="C45">
            <v>0</v>
          </cell>
          <cell r="D45">
            <v>0</v>
          </cell>
        </row>
        <row r="46">
          <cell r="C46">
            <v>18162555</v>
          </cell>
          <cell r="D46">
            <v>9489373</v>
          </cell>
        </row>
        <row r="81">
          <cell r="C81">
            <v>0</v>
          </cell>
          <cell r="D81">
            <v>0</v>
          </cell>
        </row>
        <row r="82">
          <cell r="C82">
            <v>38693057</v>
          </cell>
          <cell r="D82">
            <v>27131211</v>
          </cell>
        </row>
      </sheetData>
      <sheetData sheetId="28">
        <row r="45">
          <cell r="C45">
            <v>0</v>
          </cell>
          <cell r="D45">
            <v>0</v>
          </cell>
        </row>
        <row r="46">
          <cell r="C46">
            <v>51762767</v>
          </cell>
          <cell r="D46">
            <v>45647968</v>
          </cell>
        </row>
        <row r="81">
          <cell r="C81">
            <v>0</v>
          </cell>
          <cell r="D81">
            <v>0</v>
          </cell>
        </row>
        <row r="82">
          <cell r="C82">
            <v>51432081</v>
          </cell>
          <cell r="D82">
            <v>45050539</v>
          </cell>
        </row>
      </sheetData>
      <sheetData sheetId="29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45">
          <cell r="C45">
            <v>0</v>
          </cell>
          <cell r="D45">
            <v>0</v>
          </cell>
        </row>
        <row r="46">
          <cell r="C46">
            <v>3111645</v>
          </cell>
          <cell r="D46">
            <v>2448044</v>
          </cell>
        </row>
        <row r="81">
          <cell r="C81">
            <v>0</v>
          </cell>
          <cell r="D81">
            <v>0</v>
          </cell>
        </row>
        <row r="82">
          <cell r="C82">
            <v>3824945</v>
          </cell>
          <cell r="D82">
            <v>3104471</v>
          </cell>
        </row>
      </sheetData>
      <sheetData sheetId="31">
        <row r="45">
          <cell r="C45">
            <v>0</v>
          </cell>
          <cell r="D45">
            <v>0</v>
          </cell>
        </row>
        <row r="46">
          <cell r="C46">
            <v>248614829</v>
          </cell>
          <cell r="D46">
            <v>223764590</v>
          </cell>
        </row>
        <row r="81">
          <cell r="C81">
            <v>0</v>
          </cell>
          <cell r="D81">
            <v>0</v>
          </cell>
        </row>
        <row r="82">
          <cell r="C82">
            <v>250307873</v>
          </cell>
          <cell r="D82">
            <v>226596109</v>
          </cell>
        </row>
      </sheetData>
      <sheetData sheetId="32">
        <row r="45">
          <cell r="C45">
            <v>0</v>
          </cell>
          <cell r="D45">
            <v>0</v>
          </cell>
        </row>
        <row r="46">
          <cell r="C46">
            <v>93847506</v>
          </cell>
          <cell r="D46">
            <v>70059989</v>
          </cell>
        </row>
        <row r="81">
          <cell r="C81">
            <v>0</v>
          </cell>
          <cell r="D81">
            <v>0</v>
          </cell>
        </row>
        <row r="82">
          <cell r="C82">
            <v>111313466</v>
          </cell>
          <cell r="D82">
            <v>92228405</v>
          </cell>
        </row>
      </sheetData>
      <sheetData sheetId="33">
        <row r="45">
          <cell r="C45">
            <v>0</v>
          </cell>
          <cell r="D45">
            <v>0</v>
          </cell>
        </row>
        <row r="46">
          <cell r="C46">
            <v>210970924</v>
          </cell>
          <cell r="D46">
            <v>186455476</v>
          </cell>
        </row>
        <row r="81">
          <cell r="C81">
            <v>0</v>
          </cell>
          <cell r="D81">
            <v>0</v>
          </cell>
        </row>
        <row r="82">
          <cell r="C82">
            <v>203565567</v>
          </cell>
          <cell r="D82">
            <v>176972749</v>
          </cell>
        </row>
      </sheetData>
      <sheetData sheetId="34">
        <row r="45">
          <cell r="C45">
            <v>0</v>
          </cell>
          <cell r="D45">
            <v>0</v>
          </cell>
        </row>
        <row r="46">
          <cell r="C46">
            <v>1840341607</v>
          </cell>
          <cell r="D46">
            <v>1575192636</v>
          </cell>
        </row>
        <row r="81">
          <cell r="C81">
            <v>0</v>
          </cell>
          <cell r="D81">
            <v>0</v>
          </cell>
        </row>
        <row r="82">
          <cell r="C82">
            <v>1608101639</v>
          </cell>
          <cell r="D82">
            <v>1338936076</v>
          </cell>
        </row>
      </sheetData>
      <sheetData sheetId="35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цоит"/>
      <sheetName val="maxcom"/>
      <sheetName val="info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декабрь</v>
          </cell>
          <cell r="J20" t="str">
            <v>с января по декабрь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ТОО Info-Net Wireless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="90" zoomScaleNormal="90" zoomScalePageLayoutView="0" workbookViewId="0" topLeftCell="A1">
      <selection activeCell="A1" sqref="A1"/>
    </sheetView>
  </sheetViews>
  <sheetFormatPr defaultColWidth="33.25390625" defaultRowHeight="12.75"/>
  <cols>
    <col min="1" max="1" width="65.75390625" style="100" customWidth="1"/>
    <col min="2" max="2" width="11.125" style="100" customWidth="1"/>
    <col min="3" max="3" width="25.125" style="104" customWidth="1"/>
    <col min="4" max="4" width="24.375" style="103" customWidth="1"/>
    <col min="5" max="16384" width="33.25390625" style="4" customWidth="1"/>
  </cols>
  <sheetData>
    <row r="1" spans="1:4" ht="20.25" customHeight="1">
      <c r="A1" s="1" t="s">
        <v>0</v>
      </c>
      <c r="B1" s="2"/>
      <c r="C1" s="147" t="s">
        <v>1</v>
      </c>
      <c r="D1" s="147"/>
    </row>
    <row r="2" spans="1:4" ht="10.5" customHeight="1">
      <c r="A2" s="5"/>
      <c r="B2" s="2"/>
      <c r="C2" s="148" t="s">
        <v>2</v>
      </c>
      <c r="D2" s="148"/>
    </row>
    <row r="3" spans="1:4" ht="11.25">
      <c r="A3" s="5"/>
      <c r="B3" s="2"/>
      <c r="C3" s="148" t="s">
        <v>3</v>
      </c>
      <c r="D3" s="148"/>
    </row>
    <row r="4" spans="1:4" ht="11.25">
      <c r="A4" s="5"/>
      <c r="B4" s="4"/>
      <c r="C4" s="148" t="s">
        <v>4</v>
      </c>
      <c r="D4" s="148"/>
    </row>
    <row r="5" spans="1:4" ht="12.75">
      <c r="A5" s="5"/>
      <c r="B5" s="7"/>
      <c r="C5" s="6"/>
      <c r="D5" s="8" t="s">
        <v>5</v>
      </c>
    </row>
    <row r="6" spans="1:4" ht="12.75">
      <c r="A6" s="9" t="s">
        <v>132</v>
      </c>
      <c r="B6" s="10"/>
      <c r="C6" s="11"/>
      <c r="D6" s="12"/>
    </row>
    <row r="7" spans="1:4" ht="12.75">
      <c r="A7" s="13" t="s">
        <v>192</v>
      </c>
      <c r="B7" s="10"/>
      <c r="C7" s="11"/>
      <c r="D7" s="12"/>
    </row>
    <row r="8" spans="1:4" ht="12.75">
      <c r="A8" s="149" t="s">
        <v>6</v>
      </c>
      <c r="B8" s="149"/>
      <c r="C8" s="149"/>
      <c r="D8" s="149"/>
    </row>
    <row r="9" spans="1:4" ht="12.75">
      <c r="A9" s="14"/>
      <c r="B9" s="10"/>
      <c r="C9" s="15"/>
      <c r="D9" s="16"/>
    </row>
    <row r="10" spans="1:4" ht="12.75">
      <c r="A10" s="14"/>
      <c r="B10" s="10"/>
      <c r="C10" s="15"/>
      <c r="D10" s="16"/>
    </row>
    <row r="11" spans="1:4" ht="12.75">
      <c r="A11" s="14"/>
      <c r="B11" s="10"/>
      <c r="C11" s="15"/>
      <c r="D11" s="16"/>
    </row>
    <row r="12" spans="1:4" s="21" customFormat="1" ht="12.75">
      <c r="A12" s="17"/>
      <c r="B12" s="18"/>
      <c r="C12" s="19"/>
      <c r="D12" s="20"/>
    </row>
    <row r="13" spans="1:4" ht="13.5" thickBot="1">
      <c r="A13" s="22"/>
      <c r="B13" s="23"/>
      <c r="C13" s="15"/>
      <c r="D13" s="24" t="s">
        <v>7</v>
      </c>
    </row>
    <row r="14" spans="1:4" ht="43.5" customHeight="1">
      <c r="A14" s="25" t="s">
        <v>8</v>
      </c>
      <c r="B14" s="26" t="s">
        <v>9</v>
      </c>
      <c r="C14" s="27" t="s">
        <v>193</v>
      </c>
      <c r="D14" s="27" t="s">
        <v>194</v>
      </c>
    </row>
    <row r="15" spans="1:6" ht="12.75">
      <c r="A15" s="28" t="s">
        <v>10</v>
      </c>
      <c r="B15" s="29"/>
      <c r="C15" s="30"/>
      <c r="D15" s="31"/>
      <c r="E15" s="32"/>
      <c r="F15" s="32"/>
    </row>
    <row r="16" spans="1:6" ht="12.75">
      <c r="A16" s="33" t="s">
        <v>11</v>
      </c>
      <c r="B16" s="29" t="s">
        <v>12</v>
      </c>
      <c r="C16" s="34">
        <v>9606104</v>
      </c>
      <c r="D16" s="34">
        <v>6492495</v>
      </c>
      <c r="E16" s="32"/>
      <c r="F16" s="32"/>
    </row>
    <row r="17" spans="1:6" ht="12.75">
      <c r="A17" s="33" t="s">
        <v>13</v>
      </c>
      <c r="B17" s="29" t="s">
        <v>14</v>
      </c>
      <c r="C17" s="34">
        <v>0</v>
      </c>
      <c r="D17" s="34">
        <v>0</v>
      </c>
      <c r="E17" s="32"/>
      <c r="F17" s="32"/>
    </row>
    <row r="18" spans="1:6" ht="12.75">
      <c r="A18" s="33" t="s">
        <v>15</v>
      </c>
      <c r="B18" s="29" t="s">
        <v>16</v>
      </c>
      <c r="C18" s="34">
        <v>0</v>
      </c>
      <c r="D18" s="34">
        <v>0</v>
      </c>
      <c r="E18" s="32"/>
      <c r="F18" s="32"/>
    </row>
    <row r="19" spans="1:6" ht="25.5">
      <c r="A19" s="35" t="s">
        <v>17</v>
      </c>
      <c r="B19" s="29" t="s">
        <v>18</v>
      </c>
      <c r="C19" s="34">
        <v>0</v>
      </c>
      <c r="D19" s="34">
        <v>0</v>
      </c>
      <c r="E19" s="32"/>
      <c r="F19" s="32"/>
    </row>
    <row r="20" spans="1:6" ht="12.75">
      <c r="A20" s="33" t="s">
        <v>19</v>
      </c>
      <c r="B20" s="29" t="s">
        <v>20</v>
      </c>
      <c r="C20" s="34">
        <v>29233285</v>
      </c>
      <c r="D20" s="34">
        <v>16657542</v>
      </c>
      <c r="E20" s="32"/>
      <c r="F20" s="32"/>
    </row>
    <row r="21" spans="1:6" ht="12.75">
      <c r="A21" s="33" t="s">
        <v>21</v>
      </c>
      <c r="B21" s="29" t="s">
        <v>22</v>
      </c>
      <c r="C21" s="34">
        <v>0</v>
      </c>
      <c r="D21" s="34">
        <v>0</v>
      </c>
      <c r="E21" s="32"/>
      <c r="F21" s="32"/>
    </row>
    <row r="22" spans="1:6" ht="12.75">
      <c r="A22" s="33" t="s">
        <v>23</v>
      </c>
      <c r="B22" s="29" t="s">
        <v>24</v>
      </c>
      <c r="C22" s="34">
        <v>36995728</v>
      </c>
      <c r="D22" s="34">
        <v>31260164</v>
      </c>
      <c r="E22" s="32"/>
      <c r="F22" s="32"/>
    </row>
    <row r="23" spans="1:6" ht="12.75">
      <c r="A23" s="36" t="s">
        <v>25</v>
      </c>
      <c r="B23" s="29" t="s">
        <v>26</v>
      </c>
      <c r="C23" s="34">
        <v>60653</v>
      </c>
      <c r="D23" s="34">
        <v>397412</v>
      </c>
      <c r="E23" s="32"/>
      <c r="F23" s="32"/>
    </row>
    <row r="24" spans="1:6" ht="12.75">
      <c r="A24" s="36" t="s">
        <v>27</v>
      </c>
      <c r="B24" s="29" t="s">
        <v>28</v>
      </c>
      <c r="C24" s="34">
        <v>3695413</v>
      </c>
      <c r="D24" s="34">
        <v>3847021</v>
      </c>
      <c r="E24" s="32"/>
      <c r="F24" s="32"/>
    </row>
    <row r="25" spans="1:6" ht="12.75">
      <c r="A25" s="36" t="s">
        <v>29</v>
      </c>
      <c r="B25" s="29" t="s">
        <v>30</v>
      </c>
      <c r="C25" s="34">
        <v>3354037</v>
      </c>
      <c r="D25" s="34">
        <v>4247951</v>
      </c>
      <c r="E25" s="32"/>
      <c r="F25" s="32"/>
    </row>
    <row r="26" spans="1:6" ht="12.75">
      <c r="A26" s="37" t="s">
        <v>31</v>
      </c>
      <c r="B26" s="38" t="s">
        <v>32</v>
      </c>
      <c r="C26" s="39">
        <f>SUM(C16:C25)</f>
        <v>82945220</v>
      </c>
      <c r="D26" s="39">
        <f>SUM(D16:D25)</f>
        <v>62902585</v>
      </c>
      <c r="E26" s="32"/>
      <c r="F26" s="32"/>
    </row>
    <row r="27" spans="1:6" ht="12.75">
      <c r="A27" s="40" t="s">
        <v>33</v>
      </c>
      <c r="B27" s="29" t="s">
        <v>34</v>
      </c>
      <c r="C27" s="34">
        <v>0</v>
      </c>
      <c r="D27" s="34">
        <v>0</v>
      </c>
      <c r="E27" s="32"/>
      <c r="F27" s="32"/>
    </row>
    <row r="28" spans="1:6" ht="12.75">
      <c r="A28" s="28" t="s">
        <v>35</v>
      </c>
      <c r="B28" s="41"/>
      <c r="C28" s="42"/>
      <c r="D28" s="42"/>
      <c r="E28" s="32"/>
      <c r="F28" s="32"/>
    </row>
    <row r="29" spans="1:6" ht="12.75">
      <c r="A29" s="43" t="s">
        <v>13</v>
      </c>
      <c r="B29" s="29" t="s">
        <v>36</v>
      </c>
      <c r="C29" s="34">
        <v>0</v>
      </c>
      <c r="D29" s="34">
        <v>0</v>
      </c>
      <c r="E29" s="32"/>
      <c r="F29" s="32"/>
    </row>
    <row r="30" spans="1:6" ht="12.75">
      <c r="A30" s="43" t="s">
        <v>15</v>
      </c>
      <c r="B30" s="29" t="s">
        <v>37</v>
      </c>
      <c r="C30" s="34">
        <v>0</v>
      </c>
      <c r="D30" s="34">
        <v>0</v>
      </c>
      <c r="E30" s="32"/>
      <c r="F30" s="32"/>
    </row>
    <row r="31" spans="1:6" ht="25.5">
      <c r="A31" s="43" t="s">
        <v>17</v>
      </c>
      <c r="B31" s="29" t="s">
        <v>38</v>
      </c>
      <c r="C31" s="34">
        <v>0</v>
      </c>
      <c r="D31" s="34">
        <v>0</v>
      </c>
      <c r="E31" s="32"/>
      <c r="F31" s="32"/>
    </row>
    <row r="32" spans="1:6" ht="12.75">
      <c r="A32" s="33" t="s">
        <v>19</v>
      </c>
      <c r="B32" s="29" t="s">
        <v>39</v>
      </c>
      <c r="C32" s="34">
        <v>50</v>
      </c>
      <c r="D32" s="34">
        <v>2005900</v>
      </c>
      <c r="E32" s="32"/>
      <c r="F32" s="32"/>
    </row>
    <row r="33" spans="1:6" ht="12.75">
      <c r="A33" s="43" t="s">
        <v>40</v>
      </c>
      <c r="B33" s="29" t="s">
        <v>41</v>
      </c>
      <c r="C33" s="34">
        <v>35163966</v>
      </c>
      <c r="D33" s="34">
        <v>30242296</v>
      </c>
      <c r="E33" s="32"/>
      <c r="F33" s="32"/>
    </row>
    <row r="34" spans="1:6" ht="12.75">
      <c r="A34" s="43" t="s">
        <v>42</v>
      </c>
      <c r="B34" s="29" t="s">
        <v>43</v>
      </c>
      <c r="C34" s="34">
        <v>10616427</v>
      </c>
      <c r="D34" s="34">
        <v>10590952</v>
      </c>
      <c r="E34" s="32"/>
      <c r="F34" s="32"/>
    </row>
    <row r="35" spans="1:6" ht="12.75">
      <c r="A35" s="43" t="s">
        <v>44</v>
      </c>
      <c r="B35" s="29" t="s">
        <v>45</v>
      </c>
      <c r="C35" s="34">
        <v>0</v>
      </c>
      <c r="D35" s="34">
        <v>0</v>
      </c>
      <c r="E35" s="32"/>
      <c r="F35" s="32"/>
    </row>
    <row r="36" spans="1:6" ht="12.75">
      <c r="A36" s="43" t="s">
        <v>46</v>
      </c>
      <c r="B36" s="29" t="s">
        <v>47</v>
      </c>
      <c r="C36" s="34">
        <v>0</v>
      </c>
      <c r="D36" s="34">
        <v>0</v>
      </c>
      <c r="E36" s="32"/>
      <c r="F36" s="32"/>
    </row>
    <row r="37" spans="1:6" ht="12.75">
      <c r="A37" s="43" t="s">
        <v>48</v>
      </c>
      <c r="B37" s="29" t="s">
        <v>49</v>
      </c>
      <c r="C37" s="34">
        <v>266180578</v>
      </c>
      <c r="D37" s="34">
        <v>259039041</v>
      </c>
      <c r="E37" s="32"/>
      <c r="F37" s="32"/>
    </row>
    <row r="38" spans="1:6" ht="12.75">
      <c r="A38" s="43" t="s">
        <v>50</v>
      </c>
      <c r="B38" s="29" t="s">
        <v>51</v>
      </c>
      <c r="C38" s="34">
        <v>0</v>
      </c>
      <c r="D38" s="34">
        <v>0</v>
      </c>
      <c r="E38" s="32"/>
      <c r="F38" s="32"/>
    </row>
    <row r="39" spans="1:6" ht="12.75">
      <c r="A39" s="43" t="s">
        <v>52</v>
      </c>
      <c r="B39" s="29" t="s">
        <v>53</v>
      </c>
      <c r="C39" s="34">
        <v>0</v>
      </c>
      <c r="D39" s="34">
        <v>0</v>
      </c>
      <c r="E39" s="32"/>
      <c r="F39" s="32"/>
    </row>
    <row r="40" spans="1:6" ht="12.75">
      <c r="A40" s="44" t="s">
        <v>54</v>
      </c>
      <c r="B40" s="45" t="s">
        <v>55</v>
      </c>
      <c r="C40" s="34">
        <v>17871768</v>
      </c>
      <c r="D40" s="34">
        <v>18606751</v>
      </c>
      <c r="E40" s="32"/>
      <c r="F40" s="32"/>
    </row>
    <row r="41" spans="1:6" ht="12.75">
      <c r="A41" s="44" t="s">
        <v>56</v>
      </c>
      <c r="B41" s="45" t="s">
        <v>57</v>
      </c>
      <c r="C41" s="34">
        <v>0</v>
      </c>
      <c r="D41" s="34">
        <v>0</v>
      </c>
      <c r="E41" s="32"/>
      <c r="F41" s="32"/>
    </row>
    <row r="42" spans="1:6" ht="12.75">
      <c r="A42" s="44" t="s">
        <v>58</v>
      </c>
      <c r="B42" s="45" t="s">
        <v>59</v>
      </c>
      <c r="C42" s="34">
        <v>14150038</v>
      </c>
      <c r="D42" s="34">
        <v>22951185</v>
      </c>
      <c r="E42" s="32"/>
      <c r="F42" s="32"/>
    </row>
    <row r="43" spans="1:6" s="49" customFormat="1" ht="12.75">
      <c r="A43" s="46" t="s">
        <v>60</v>
      </c>
      <c r="B43" s="47" t="s">
        <v>61</v>
      </c>
      <c r="C43" s="39">
        <f>SUM(C29:C42)</f>
        <v>343982827</v>
      </c>
      <c r="D43" s="39">
        <f>SUM(D29:D42)</f>
        <v>343436125</v>
      </c>
      <c r="E43" s="48"/>
      <c r="F43" s="48"/>
    </row>
    <row r="44" spans="1:6" s="54" customFormat="1" ht="25.5" customHeight="1" thickBot="1">
      <c r="A44" s="50" t="s">
        <v>62</v>
      </c>
      <c r="B44" s="51"/>
      <c r="C44" s="52">
        <f>C26+C27+C43</f>
        <v>426928047</v>
      </c>
      <c r="D44" s="52">
        <f>D26+D27+D43</f>
        <v>406338710</v>
      </c>
      <c r="E44" s="53"/>
      <c r="F44" s="53"/>
    </row>
    <row r="45" spans="1:6" s="59" customFormat="1" ht="12.75" hidden="1">
      <c r="A45" s="55" t="s">
        <v>63</v>
      </c>
      <c r="B45" s="56" t="s">
        <v>64</v>
      </c>
      <c r="C45" s="57">
        <f>SUM('[1]акм:корректировки МСФО'!C45)</f>
        <v>0</v>
      </c>
      <c r="D45" s="57">
        <f>SUM('[1]акм:корректировки МСФО'!D45)</f>
        <v>0</v>
      </c>
      <c r="E45" s="58"/>
      <c r="F45" s="58"/>
    </row>
    <row r="46" spans="1:6" s="59" customFormat="1" ht="12.75" hidden="1">
      <c r="A46" s="60" t="s">
        <v>65</v>
      </c>
      <c r="B46" s="61"/>
      <c r="C46" s="34">
        <f>SUM('[1]акм:корректировки МСФО'!C46)</f>
        <v>3848019605</v>
      </c>
      <c r="D46" s="34">
        <f>SUM('[1]акм:корректировки МСФО'!D46)</f>
        <v>3260457992</v>
      </c>
      <c r="E46" s="58"/>
      <c r="F46" s="58"/>
    </row>
    <row r="47" spans="1:6" s="54" customFormat="1" ht="13.5" hidden="1" thickBot="1">
      <c r="A47" s="50" t="s">
        <v>66</v>
      </c>
      <c r="B47" s="62" t="s">
        <v>67</v>
      </c>
      <c r="C47" s="52">
        <f>C44+C45+C46</f>
        <v>4274947652</v>
      </c>
      <c r="D47" s="52">
        <f>D44+D45+D46</f>
        <v>3666796702</v>
      </c>
      <c r="E47" s="53"/>
      <c r="F47" s="53"/>
    </row>
    <row r="48" spans="1:6" s="54" customFormat="1" ht="24" hidden="1">
      <c r="A48" s="63" t="s">
        <v>68</v>
      </c>
      <c r="B48" s="64"/>
      <c r="C48" s="65"/>
      <c r="D48" s="65"/>
      <c r="E48" s="53"/>
      <c r="F48" s="53"/>
    </row>
    <row r="49" spans="1:4" s="54" customFormat="1" ht="13.5" thickBot="1">
      <c r="A49" s="66"/>
      <c r="B49" s="67"/>
      <c r="C49" s="68"/>
      <c r="D49" s="69"/>
    </row>
    <row r="50" spans="1:4" ht="43.5" customHeight="1">
      <c r="A50" s="25" t="s">
        <v>69</v>
      </c>
      <c r="B50" s="26" t="s">
        <v>9</v>
      </c>
      <c r="C50" s="27" t="str">
        <f>C14</f>
        <v>на 31 декабря 2015 г.</v>
      </c>
      <c r="D50" s="27" t="str">
        <f>D14</f>
        <v>на 31 декабря 2014 г.</v>
      </c>
    </row>
    <row r="51" spans="1:6" ht="12.75">
      <c r="A51" s="28" t="s">
        <v>70</v>
      </c>
      <c r="B51" s="70"/>
      <c r="C51" s="31"/>
      <c r="D51" s="31"/>
      <c r="E51" s="32"/>
      <c r="F51" s="32"/>
    </row>
    <row r="52" spans="1:6" ht="12.75">
      <c r="A52" s="71" t="s">
        <v>71</v>
      </c>
      <c r="B52" s="70" t="s">
        <v>72</v>
      </c>
      <c r="C52" s="34">
        <v>594160</v>
      </c>
      <c r="D52" s="34">
        <v>3156634</v>
      </c>
      <c r="F52" s="32"/>
    </row>
    <row r="53" spans="1:6" ht="12.75">
      <c r="A53" s="71" t="s">
        <v>15</v>
      </c>
      <c r="B53" s="70" t="s">
        <v>73</v>
      </c>
      <c r="C53" s="34">
        <v>0</v>
      </c>
      <c r="D53" s="34">
        <v>0</v>
      </c>
      <c r="E53" s="32"/>
      <c r="F53" s="32"/>
    </row>
    <row r="54" spans="1:6" ht="12.75">
      <c r="A54" s="72" t="s">
        <v>74</v>
      </c>
      <c r="B54" s="70" t="s">
        <v>75</v>
      </c>
      <c r="C54" s="34">
        <v>1582251</v>
      </c>
      <c r="D54" s="34">
        <v>1588474</v>
      </c>
      <c r="E54" s="32"/>
      <c r="F54" s="32"/>
    </row>
    <row r="55" spans="1:6" ht="12.75">
      <c r="A55" s="72" t="s">
        <v>76</v>
      </c>
      <c r="B55" s="70" t="s">
        <v>77</v>
      </c>
      <c r="C55" s="34">
        <v>20441789</v>
      </c>
      <c r="D55" s="34">
        <v>24504695</v>
      </c>
      <c r="E55" s="32"/>
      <c r="F55" s="32"/>
    </row>
    <row r="56" spans="1:6" ht="12.75">
      <c r="A56" s="71" t="s">
        <v>78</v>
      </c>
      <c r="B56" s="70" t="s">
        <v>79</v>
      </c>
      <c r="C56" s="34">
        <v>7360071</v>
      </c>
      <c r="D56" s="34">
        <v>3571114</v>
      </c>
      <c r="E56" s="32"/>
      <c r="F56" s="32"/>
    </row>
    <row r="57" spans="1:6" ht="12.75">
      <c r="A57" s="72" t="s">
        <v>80</v>
      </c>
      <c r="B57" s="70" t="s">
        <v>81</v>
      </c>
      <c r="C57" s="34">
        <v>0</v>
      </c>
      <c r="D57" s="34">
        <v>0</v>
      </c>
      <c r="E57" s="32"/>
      <c r="F57" s="32"/>
    </row>
    <row r="58" spans="1:6" ht="12.75">
      <c r="A58" s="71" t="s">
        <v>82</v>
      </c>
      <c r="B58" s="70" t="s">
        <v>83</v>
      </c>
      <c r="C58" s="34">
        <v>1424025</v>
      </c>
      <c r="D58" s="34">
        <v>1665905</v>
      </c>
      <c r="E58" s="32"/>
      <c r="F58" s="32"/>
    </row>
    <row r="59" spans="1:6" ht="12.75">
      <c r="A59" s="73" t="s">
        <v>84</v>
      </c>
      <c r="B59" s="70" t="s">
        <v>85</v>
      </c>
      <c r="C59" s="34">
        <v>6879462</v>
      </c>
      <c r="D59" s="34">
        <v>6569558</v>
      </c>
      <c r="E59" s="32"/>
      <c r="F59" s="32"/>
    </row>
    <row r="60" spans="1:6" ht="12.75">
      <c r="A60" s="74" t="s">
        <v>86</v>
      </c>
      <c r="B60" s="75" t="s">
        <v>64</v>
      </c>
      <c r="C60" s="39">
        <f>SUM(C52:C59)</f>
        <v>38281758</v>
      </c>
      <c r="D60" s="39">
        <f>SUM(D52:D59)</f>
        <v>41056380</v>
      </c>
      <c r="E60" s="32"/>
      <c r="F60" s="32"/>
    </row>
    <row r="61" spans="1:6" ht="12.75">
      <c r="A61" s="76" t="s">
        <v>87</v>
      </c>
      <c r="B61" s="77" t="s">
        <v>88</v>
      </c>
      <c r="C61" s="34">
        <v>0</v>
      </c>
      <c r="D61" s="34">
        <v>0</v>
      </c>
      <c r="E61" s="32"/>
      <c r="F61" s="32"/>
    </row>
    <row r="62" spans="1:6" ht="12.75">
      <c r="A62" s="28" t="s">
        <v>89</v>
      </c>
      <c r="B62" s="70"/>
      <c r="C62" s="42"/>
      <c r="D62" s="42"/>
      <c r="E62" s="32"/>
      <c r="F62" s="32"/>
    </row>
    <row r="63" spans="1:6" ht="12.75">
      <c r="A63" s="71" t="s">
        <v>71</v>
      </c>
      <c r="B63" s="29" t="s">
        <v>90</v>
      </c>
      <c r="C63" s="34">
        <v>27299921</v>
      </c>
      <c r="D63" s="34">
        <v>28969814</v>
      </c>
      <c r="E63" s="32"/>
      <c r="F63" s="32"/>
    </row>
    <row r="64" spans="1:6" ht="12.75">
      <c r="A64" s="71" t="s">
        <v>15</v>
      </c>
      <c r="B64" s="29" t="s">
        <v>91</v>
      </c>
      <c r="C64" s="34">
        <v>0</v>
      </c>
      <c r="D64" s="34">
        <v>0</v>
      </c>
      <c r="E64" s="32"/>
      <c r="F64" s="32"/>
    </row>
    <row r="65" spans="1:6" ht="12.75">
      <c r="A65" s="71" t="s">
        <v>92</v>
      </c>
      <c r="B65" s="29" t="s">
        <v>93</v>
      </c>
      <c r="C65" s="34">
        <v>0</v>
      </c>
      <c r="D65" s="34">
        <v>0</v>
      </c>
      <c r="E65" s="32"/>
      <c r="F65" s="32"/>
    </row>
    <row r="66" spans="1:6" ht="12.75">
      <c r="A66" s="43" t="s">
        <v>94</v>
      </c>
      <c r="B66" s="29" t="s">
        <v>95</v>
      </c>
      <c r="C66" s="34">
        <v>4438188</v>
      </c>
      <c r="D66" s="34">
        <v>10632100</v>
      </c>
      <c r="E66" s="32"/>
      <c r="F66" s="32"/>
    </row>
    <row r="67" spans="1:6" s="79" customFormat="1" ht="12.75">
      <c r="A67" s="71" t="s">
        <v>96</v>
      </c>
      <c r="B67" s="29" t="s">
        <v>97</v>
      </c>
      <c r="C67" s="34">
        <v>8926002</v>
      </c>
      <c r="D67" s="34">
        <v>8036559</v>
      </c>
      <c r="E67" s="78"/>
      <c r="F67" s="78"/>
    </row>
    <row r="68" spans="1:6" s="79" customFormat="1" ht="12.75">
      <c r="A68" s="71" t="s">
        <v>98</v>
      </c>
      <c r="B68" s="29" t="s">
        <v>99</v>
      </c>
      <c r="C68" s="34">
        <v>18150990</v>
      </c>
      <c r="D68" s="34">
        <v>15776678</v>
      </c>
      <c r="E68" s="78"/>
      <c r="F68" s="78"/>
    </row>
    <row r="69" spans="1:6" s="79" customFormat="1" ht="12.75">
      <c r="A69" s="71" t="s">
        <v>100</v>
      </c>
      <c r="B69" s="29" t="s">
        <v>101</v>
      </c>
      <c r="C69" s="34">
        <v>3781208</v>
      </c>
      <c r="D69" s="34">
        <v>3988189</v>
      </c>
      <c r="E69" s="78"/>
      <c r="F69" s="78"/>
    </row>
    <row r="70" spans="1:6" s="79" customFormat="1" ht="12.75">
      <c r="A70" s="74" t="s">
        <v>102</v>
      </c>
      <c r="B70" s="80" t="s">
        <v>67</v>
      </c>
      <c r="C70" s="39">
        <f>SUM(C63:C69)</f>
        <v>62596309</v>
      </c>
      <c r="D70" s="39">
        <f>SUM(D63:D69)</f>
        <v>67403340</v>
      </c>
      <c r="E70" s="78"/>
      <c r="F70" s="78"/>
    </row>
    <row r="71" spans="1:6" s="54" customFormat="1" ht="12.75">
      <c r="A71" s="81" t="s">
        <v>103</v>
      </c>
      <c r="B71" s="82"/>
      <c r="C71" s="42"/>
      <c r="D71" s="83"/>
      <c r="E71" s="53"/>
      <c r="F71" s="53"/>
    </row>
    <row r="72" spans="1:6" s="79" customFormat="1" ht="12.75">
      <c r="A72" s="44" t="s">
        <v>104</v>
      </c>
      <c r="B72" s="45" t="s">
        <v>105</v>
      </c>
      <c r="C72" s="34">
        <v>12136529</v>
      </c>
      <c r="D72" s="34">
        <v>12136529</v>
      </c>
      <c r="E72" s="78"/>
      <c r="F72" s="78"/>
    </row>
    <row r="73" spans="1:6" s="79" customFormat="1" ht="12.75">
      <c r="A73" s="44" t="s">
        <v>106</v>
      </c>
      <c r="B73" s="45" t="s">
        <v>107</v>
      </c>
      <c r="C73" s="34">
        <v>0</v>
      </c>
      <c r="D73" s="34">
        <v>0</v>
      </c>
      <c r="E73" s="78"/>
      <c r="F73" s="78"/>
    </row>
    <row r="74" spans="1:6" s="79" customFormat="1" ht="12.75">
      <c r="A74" s="44" t="s">
        <v>108</v>
      </c>
      <c r="B74" s="45" t="s">
        <v>109</v>
      </c>
      <c r="C74" s="34">
        <v>-6461868</v>
      </c>
      <c r="D74" s="34">
        <v>-6398619</v>
      </c>
      <c r="E74" s="78"/>
      <c r="F74" s="78"/>
    </row>
    <row r="75" spans="1:6" s="79" customFormat="1" ht="12.75">
      <c r="A75" s="44" t="s">
        <v>110</v>
      </c>
      <c r="B75" s="45" t="s">
        <v>111</v>
      </c>
      <c r="C75" s="34">
        <v>1820479</v>
      </c>
      <c r="D75" s="34">
        <v>1820479</v>
      </c>
      <c r="E75" s="78"/>
      <c r="F75" s="78"/>
    </row>
    <row r="76" spans="1:6" s="79" customFormat="1" ht="12.75">
      <c r="A76" s="44" t="s">
        <v>112</v>
      </c>
      <c r="B76" s="45" t="s">
        <v>113</v>
      </c>
      <c r="C76" s="34">
        <v>318554840</v>
      </c>
      <c r="D76" s="34">
        <v>290320601</v>
      </c>
      <c r="E76" s="78"/>
      <c r="F76" s="78"/>
    </row>
    <row r="77" spans="1:6" s="79" customFormat="1" ht="25.5">
      <c r="A77" s="44" t="s">
        <v>114</v>
      </c>
      <c r="B77" s="45" t="s">
        <v>115</v>
      </c>
      <c r="C77" s="34">
        <v>326049980</v>
      </c>
      <c r="D77" s="34">
        <v>297878990</v>
      </c>
      <c r="E77" s="78"/>
      <c r="F77" s="78"/>
    </row>
    <row r="78" spans="1:6" s="79" customFormat="1" ht="12.75">
      <c r="A78" s="44" t="s">
        <v>116</v>
      </c>
      <c r="B78" s="45" t="s">
        <v>117</v>
      </c>
      <c r="C78" s="34">
        <v>0</v>
      </c>
      <c r="D78" s="34">
        <v>0</v>
      </c>
      <c r="E78" s="78"/>
      <c r="F78" s="78"/>
    </row>
    <row r="79" spans="1:6" s="79" customFormat="1" ht="12.75">
      <c r="A79" s="84" t="s">
        <v>118</v>
      </c>
      <c r="B79" s="85" t="s">
        <v>119</v>
      </c>
      <c r="C79" s="39">
        <f>C77+C78</f>
        <v>326049980</v>
      </c>
      <c r="D79" s="39">
        <f>D77+D78</f>
        <v>297878990</v>
      </c>
      <c r="E79" s="78"/>
      <c r="F79" s="78"/>
    </row>
    <row r="80" spans="1:6" s="54" customFormat="1" ht="25.5" customHeight="1" thickBot="1">
      <c r="A80" s="50" t="s">
        <v>120</v>
      </c>
      <c r="B80" s="86"/>
      <c r="C80" s="52">
        <f>C60+C61+C70+C79</f>
        <v>426928047</v>
      </c>
      <c r="D80" s="52">
        <f>D60+D61+D70+D79</f>
        <v>406338710</v>
      </c>
      <c r="E80" s="53"/>
      <c r="F80" s="53"/>
    </row>
    <row r="81" spans="1:6" s="59" customFormat="1" ht="12.75" hidden="1">
      <c r="A81" s="55" t="s">
        <v>121</v>
      </c>
      <c r="B81" s="56" t="s">
        <v>122</v>
      </c>
      <c r="C81" s="57">
        <f>SUM('[1]акм:корректировки МСФО'!C81)</f>
        <v>0</v>
      </c>
      <c r="D81" s="57">
        <f>SUM('[1]акм:корректировки МСФО'!D81)</f>
        <v>0</v>
      </c>
      <c r="E81" s="58"/>
      <c r="F81" s="58"/>
    </row>
    <row r="82" spans="1:6" s="59" customFormat="1" ht="12.75" hidden="1">
      <c r="A82" s="60" t="s">
        <v>123</v>
      </c>
      <c r="B82" s="61"/>
      <c r="C82" s="34">
        <f>SUM('[1]акм:корректировки МСФО'!C82)</f>
        <v>3848019605</v>
      </c>
      <c r="D82" s="34">
        <f>SUM('[1]акм:корректировки МСФО'!D82)</f>
        <v>3260457992</v>
      </c>
      <c r="E82" s="58"/>
      <c r="F82" s="58"/>
    </row>
    <row r="83" spans="1:6" s="54" customFormat="1" ht="13.5" hidden="1" thickBot="1">
      <c r="A83" s="50" t="s">
        <v>66</v>
      </c>
      <c r="B83" s="87" t="s">
        <v>124</v>
      </c>
      <c r="C83" s="88">
        <f>C80+C81+C82</f>
        <v>4274947652</v>
      </c>
      <c r="D83" s="88">
        <f>D80+D81+D82</f>
        <v>3666796702</v>
      </c>
      <c r="E83" s="53"/>
      <c r="F83" s="53"/>
    </row>
    <row r="84" spans="1:6" ht="24" hidden="1">
      <c r="A84" s="63" t="s">
        <v>68</v>
      </c>
      <c r="B84" s="64"/>
      <c r="C84" s="65">
        <f>C44-C80</f>
        <v>0</v>
      </c>
      <c r="D84" s="65">
        <f>D44-D80</f>
        <v>0</v>
      </c>
      <c r="E84" s="32"/>
      <c r="F84" s="32"/>
    </row>
    <row r="85" spans="1:6" ht="12.75">
      <c r="A85" s="63"/>
      <c r="B85" s="89"/>
      <c r="C85" s="90">
        <f>C44-C80</f>
        <v>0</v>
      </c>
      <c r="D85" s="90">
        <f>D44-D80</f>
        <v>0</v>
      </c>
      <c r="E85" s="32"/>
      <c r="F85" s="32"/>
    </row>
    <row r="86" spans="1:6" ht="12.75">
      <c r="A86" s="63"/>
      <c r="B86" s="89"/>
      <c r="C86" s="90"/>
      <c r="D86" s="90"/>
      <c r="E86" s="32"/>
      <c r="F86" s="32"/>
    </row>
    <row r="87" spans="1:4" s="95" customFormat="1" ht="12.75">
      <c r="A87" s="91" t="s">
        <v>125</v>
      </c>
      <c r="B87" s="92"/>
      <c r="C87" s="93" t="s">
        <v>126</v>
      </c>
      <c r="D87" s="94"/>
    </row>
    <row r="88" spans="1:4" ht="12.75">
      <c r="A88" s="79" t="s">
        <v>127</v>
      </c>
      <c r="B88" s="5"/>
      <c r="C88" s="96"/>
      <c r="D88" s="97"/>
    </row>
    <row r="89" spans="1:4" ht="12.75">
      <c r="A89" s="98"/>
      <c r="B89" s="99"/>
      <c r="C89" s="96"/>
      <c r="D89" s="97"/>
    </row>
    <row r="90" spans="1:4" s="95" customFormat="1" ht="12.75">
      <c r="A90" s="91" t="s">
        <v>128</v>
      </c>
      <c r="B90" s="92"/>
      <c r="C90" s="93" t="s">
        <v>129</v>
      </c>
      <c r="D90" s="94"/>
    </row>
    <row r="91" spans="1:4" ht="11.25">
      <c r="A91" s="4" t="s">
        <v>130</v>
      </c>
      <c r="C91" s="101"/>
      <c r="D91" s="102"/>
    </row>
    <row r="92" spans="1:4" ht="11.25">
      <c r="A92" s="4"/>
      <c r="C92" s="101"/>
      <c r="D92" s="102"/>
    </row>
    <row r="93" spans="1:4" ht="11.25">
      <c r="A93" s="100" t="s">
        <v>131</v>
      </c>
      <c r="C93" s="101"/>
      <c r="D93" s="102"/>
    </row>
    <row r="94" spans="3:6" ht="11.25">
      <c r="C94" s="103"/>
      <c r="D94" s="104"/>
      <c r="E94" s="32"/>
      <c r="F94" s="32"/>
    </row>
    <row r="95" spans="3:6" ht="11.25">
      <c r="C95" s="103"/>
      <c r="D95" s="104"/>
      <c r="E95" s="32"/>
      <c r="F95" s="32"/>
    </row>
    <row r="96" spans="3:6" ht="11.25">
      <c r="C96" s="103"/>
      <c r="D96" s="104"/>
      <c r="E96" s="32"/>
      <c r="F96" s="32"/>
    </row>
  </sheetData>
  <sheetProtection/>
  <mergeCells count="5">
    <mergeCell ref="C1:D1"/>
    <mergeCell ref="C2:D2"/>
    <mergeCell ref="C3:D3"/>
    <mergeCell ref="A8:D8"/>
    <mergeCell ref="C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80" zoomScaleNormal="80" zoomScalePageLayoutView="0" workbookViewId="0" topLeftCell="A1">
      <selection activeCell="E35" sqref="E35"/>
    </sheetView>
  </sheetViews>
  <sheetFormatPr defaultColWidth="31.25390625" defaultRowHeight="12.75"/>
  <cols>
    <col min="1" max="1" width="65.00390625" style="79" customWidth="1"/>
    <col min="2" max="2" width="8.125" style="79" customWidth="1"/>
    <col min="3" max="3" width="19.00390625" style="78" customWidth="1"/>
    <col min="4" max="4" width="21.625" style="78" customWidth="1"/>
    <col min="5" max="5" width="19.00390625" style="119" customWidth="1"/>
    <col min="6" max="6" width="19.75390625" style="119" customWidth="1"/>
    <col min="7" max="16384" width="31.25390625" style="79" customWidth="1"/>
  </cols>
  <sheetData>
    <row r="1" spans="1:6" ht="12.75">
      <c r="A1" s="105" t="s">
        <v>133</v>
      </c>
      <c r="B1" s="106"/>
      <c r="C1" s="107"/>
      <c r="D1" s="107"/>
      <c r="E1" s="108"/>
      <c r="F1" s="3" t="s">
        <v>134</v>
      </c>
    </row>
    <row r="2" spans="2:6" ht="12.75" customHeight="1">
      <c r="B2" s="106"/>
      <c r="C2" s="109"/>
      <c r="D2" s="109"/>
      <c r="E2" s="109"/>
      <c r="F2" s="6" t="s">
        <v>2</v>
      </c>
    </row>
    <row r="3" spans="2:6" ht="12" customHeight="1">
      <c r="B3" s="106"/>
      <c r="C3" s="6"/>
      <c r="D3" s="6"/>
      <c r="E3" s="110"/>
      <c r="F3" s="6" t="s">
        <v>3</v>
      </c>
    </row>
    <row r="4" spans="2:6" ht="11.25" customHeight="1">
      <c r="B4" s="106"/>
      <c r="E4" s="111"/>
      <c r="F4" s="6" t="s">
        <v>4</v>
      </c>
    </row>
    <row r="5" spans="1:6" ht="13.5" customHeight="1">
      <c r="A5" s="151"/>
      <c r="B5" s="152"/>
      <c r="C5" s="152"/>
      <c r="D5" s="152"/>
      <c r="E5" s="112"/>
      <c r="F5" s="113" t="s">
        <v>5</v>
      </c>
    </row>
    <row r="6" spans="1:7" s="4" customFormat="1" ht="12.75">
      <c r="A6" s="153" t="s">
        <v>135</v>
      </c>
      <c r="B6" s="154"/>
      <c r="C6" s="154"/>
      <c r="D6" s="154"/>
      <c r="E6" s="154"/>
      <c r="F6" s="154"/>
      <c r="G6" s="79"/>
    </row>
    <row r="7" spans="1:7" s="4" customFormat="1" ht="12.75">
      <c r="A7" s="155" t="s">
        <v>195</v>
      </c>
      <c r="B7" s="154"/>
      <c r="C7" s="154"/>
      <c r="D7" s="154"/>
      <c r="E7" s="154"/>
      <c r="F7" s="154"/>
      <c r="G7" s="79"/>
    </row>
    <row r="8" spans="1:7" s="4" customFormat="1" ht="12.75">
      <c r="A8" s="156" t="s">
        <v>6</v>
      </c>
      <c r="B8" s="157"/>
      <c r="C8" s="157"/>
      <c r="D8" s="157"/>
      <c r="E8" s="157"/>
      <c r="F8" s="157"/>
      <c r="G8" s="79"/>
    </row>
    <row r="9" spans="1:6" ht="13.5" customHeight="1">
      <c r="A9" s="114"/>
      <c r="B9" s="114"/>
      <c r="C9" s="115"/>
      <c r="D9" s="116"/>
      <c r="E9" s="116"/>
      <c r="F9" s="116"/>
    </row>
    <row r="10" spans="1:6" ht="13.5" customHeight="1">
      <c r="A10" s="114"/>
      <c r="B10" s="114"/>
      <c r="C10" s="116"/>
      <c r="D10" s="116"/>
      <c r="E10" s="116"/>
      <c r="F10" s="116"/>
    </row>
    <row r="11" spans="1:7" s="4" customFormat="1" ht="12.75">
      <c r="A11" s="150"/>
      <c r="B11" s="150"/>
      <c r="C11" s="150"/>
      <c r="D11" s="150"/>
      <c r="E11" s="150"/>
      <c r="F11" s="150"/>
      <c r="G11" s="79"/>
    </row>
    <row r="12" spans="1:6" ht="11.25">
      <c r="A12" s="117"/>
      <c r="B12" s="118"/>
      <c r="F12" s="120" t="s">
        <v>7</v>
      </c>
    </row>
    <row r="13" spans="1:6" ht="61.5" customHeight="1">
      <c r="A13" s="121" t="s">
        <v>136</v>
      </c>
      <c r="B13" s="121" t="s">
        <v>9</v>
      </c>
      <c r="C13" s="122" t="s">
        <v>196</v>
      </c>
      <c r="D13" s="122" t="s">
        <v>197</v>
      </c>
      <c r="E13" s="122" t="s">
        <v>198</v>
      </c>
      <c r="F13" s="122" t="s">
        <v>199</v>
      </c>
    </row>
    <row r="14" spans="1:6" ht="12.75">
      <c r="A14" s="123">
        <v>1</v>
      </c>
      <c r="B14" s="123">
        <v>2</v>
      </c>
      <c r="C14" s="124"/>
      <c r="D14" s="124"/>
      <c r="E14" s="124"/>
      <c r="F14" s="125"/>
    </row>
    <row r="15" spans="1:6" ht="12.75">
      <c r="A15" s="126" t="s">
        <v>137</v>
      </c>
      <c r="B15" s="127" t="s">
        <v>12</v>
      </c>
      <c r="C15" s="128">
        <v>198001873</v>
      </c>
      <c r="D15" s="128">
        <v>19136984</v>
      </c>
      <c r="E15" s="128">
        <v>193775200</v>
      </c>
      <c r="F15" s="128">
        <v>18617409</v>
      </c>
    </row>
    <row r="16" spans="1:6" ht="12.75">
      <c r="A16" s="129" t="s">
        <v>138</v>
      </c>
      <c r="B16" s="127" t="s">
        <v>14</v>
      </c>
      <c r="C16" s="128">
        <v>131548224</v>
      </c>
      <c r="D16" s="128">
        <v>16763786</v>
      </c>
      <c r="E16" s="128">
        <v>134933601</v>
      </c>
      <c r="F16" s="128">
        <v>16786951</v>
      </c>
    </row>
    <row r="17" spans="1:6" ht="12.75">
      <c r="A17" s="130" t="s">
        <v>139</v>
      </c>
      <c r="B17" s="131" t="s">
        <v>16</v>
      </c>
      <c r="C17" s="132">
        <f>C15-C16</f>
        <v>66453649</v>
      </c>
      <c r="D17" s="132">
        <f>D15-D16</f>
        <v>2373198</v>
      </c>
      <c r="E17" s="132">
        <f>E15-E16</f>
        <v>58841599</v>
      </c>
      <c r="F17" s="132">
        <f>F15-F16</f>
        <v>1830458</v>
      </c>
    </row>
    <row r="18" spans="1:6" ht="12.75">
      <c r="A18" s="126" t="s">
        <v>140</v>
      </c>
      <c r="B18" s="127" t="s">
        <v>18</v>
      </c>
      <c r="C18" s="128">
        <v>3138959</v>
      </c>
      <c r="D18" s="128">
        <v>774179</v>
      </c>
      <c r="E18" s="128">
        <v>4024041</v>
      </c>
      <c r="F18" s="128">
        <v>979785</v>
      </c>
    </row>
    <row r="19" spans="1:6" ht="12.75">
      <c r="A19" s="126" t="s">
        <v>141</v>
      </c>
      <c r="B19" s="127" t="s">
        <v>20</v>
      </c>
      <c r="C19" s="128">
        <v>22747452</v>
      </c>
      <c r="D19" s="128">
        <v>6080406</v>
      </c>
      <c r="E19" s="128">
        <v>20417554</v>
      </c>
      <c r="F19" s="128">
        <v>3019066</v>
      </c>
    </row>
    <row r="20" spans="1:6" ht="12.75">
      <c r="A20" s="126" t="s">
        <v>142</v>
      </c>
      <c r="B20" s="127" t="s">
        <v>22</v>
      </c>
      <c r="C20" s="128">
        <v>340125</v>
      </c>
      <c r="D20" s="128">
        <v>-4593310</v>
      </c>
      <c r="E20" s="128">
        <v>6581499</v>
      </c>
      <c r="F20" s="128">
        <v>-2230</v>
      </c>
    </row>
    <row r="21" spans="1:6" ht="12.75">
      <c r="A21" s="126" t="s">
        <v>143</v>
      </c>
      <c r="B21" s="127" t="s">
        <v>24</v>
      </c>
      <c r="C21" s="128">
        <v>3606513</v>
      </c>
      <c r="D21" s="128">
        <v>-3946379</v>
      </c>
      <c r="E21" s="128">
        <v>2836049</v>
      </c>
      <c r="F21" s="128">
        <v>-250603</v>
      </c>
    </row>
    <row r="22" spans="1:6" ht="12.75">
      <c r="A22" s="130" t="s">
        <v>144</v>
      </c>
      <c r="B22" s="131" t="s">
        <v>145</v>
      </c>
      <c r="C22" s="132">
        <f>C17-C18-C19-C20+C21</f>
        <v>43833626</v>
      </c>
      <c r="D22" s="132">
        <f>D17-D18-D19-D20+D21</f>
        <v>-3834456</v>
      </c>
      <c r="E22" s="132">
        <f>E17-E18-E19-E20+E21</f>
        <v>30654554</v>
      </c>
      <c r="F22" s="132">
        <f>F17-F18-F19-F20+F21</f>
        <v>-2416766</v>
      </c>
    </row>
    <row r="23" spans="1:6" ht="12.75">
      <c r="A23" s="126" t="s">
        <v>146</v>
      </c>
      <c r="B23" s="127" t="s">
        <v>147</v>
      </c>
      <c r="C23" s="128">
        <v>3723670</v>
      </c>
      <c r="D23" s="128">
        <v>795789</v>
      </c>
      <c r="E23" s="128">
        <v>3567558</v>
      </c>
      <c r="F23" s="128">
        <v>849290</v>
      </c>
    </row>
    <row r="24" spans="1:6" ht="12.75">
      <c r="A24" s="133" t="s">
        <v>148</v>
      </c>
      <c r="B24" s="127" t="s">
        <v>149</v>
      </c>
      <c r="C24" s="128">
        <v>5652366</v>
      </c>
      <c r="D24" s="128">
        <v>236969</v>
      </c>
      <c r="E24" s="128">
        <v>6347305</v>
      </c>
      <c r="F24" s="128">
        <v>838411</v>
      </c>
    </row>
    <row r="25" spans="1:6" ht="42" customHeight="1">
      <c r="A25" s="133" t="s">
        <v>150</v>
      </c>
      <c r="B25" s="127" t="s">
        <v>151</v>
      </c>
      <c r="C25" s="134">
        <v>0</v>
      </c>
      <c r="D25" s="134">
        <v>0</v>
      </c>
      <c r="E25" s="134">
        <v>0</v>
      </c>
      <c r="F25" s="134">
        <v>0</v>
      </c>
    </row>
    <row r="26" spans="1:6" ht="12.75">
      <c r="A26" s="126" t="s">
        <v>152</v>
      </c>
      <c r="B26" s="127" t="s">
        <v>153</v>
      </c>
      <c r="C26" s="128">
        <v>1216882</v>
      </c>
      <c r="D26" s="128">
        <v>-50510</v>
      </c>
      <c r="E26" s="128">
        <v>1359003</v>
      </c>
      <c r="F26" s="128">
        <v>170138</v>
      </c>
    </row>
    <row r="27" spans="1:6" ht="12.75">
      <c r="A27" s="129" t="s">
        <v>154</v>
      </c>
      <c r="B27" s="127" t="s">
        <v>155</v>
      </c>
      <c r="C27" s="128">
        <v>4819225</v>
      </c>
      <c r="D27" s="128">
        <v>3011375</v>
      </c>
      <c r="E27" s="128">
        <v>2913724</v>
      </c>
      <c r="F27" s="128">
        <v>420812</v>
      </c>
    </row>
    <row r="28" spans="1:6" ht="12.75">
      <c r="A28" s="135" t="s">
        <v>156</v>
      </c>
      <c r="B28" s="131" t="s">
        <v>32</v>
      </c>
      <c r="C28" s="132">
        <f>C22+C23-C24+C25+C26-C27</f>
        <v>38302587</v>
      </c>
      <c r="D28" s="132">
        <f>D22+D23-D24+D25+D26-D27</f>
        <v>-6337521</v>
      </c>
      <c r="E28" s="132">
        <f>E22+E23-E24+E25+E26-E27</f>
        <v>26320086</v>
      </c>
      <c r="F28" s="132">
        <f>F22+F23-F24+F25+F26-F27</f>
        <v>-2656561</v>
      </c>
    </row>
    <row r="29" spans="1:6" ht="12.75">
      <c r="A29" s="129" t="s">
        <v>157</v>
      </c>
      <c r="B29" s="127" t="s">
        <v>34</v>
      </c>
      <c r="C29" s="128">
        <v>8805730</v>
      </c>
      <c r="D29" s="128">
        <v>292673</v>
      </c>
      <c r="E29" s="128">
        <v>8125995</v>
      </c>
      <c r="F29" s="128">
        <v>605789</v>
      </c>
    </row>
    <row r="30" spans="1:6" ht="25.5">
      <c r="A30" s="130" t="s">
        <v>158</v>
      </c>
      <c r="B30" s="131" t="s">
        <v>61</v>
      </c>
      <c r="C30" s="132">
        <f>C28-C29</f>
        <v>29496857</v>
      </c>
      <c r="D30" s="132">
        <f>D28-D29</f>
        <v>-6630194</v>
      </c>
      <c r="E30" s="132">
        <f>E28-E29</f>
        <v>18194091</v>
      </c>
      <c r="F30" s="132">
        <f>F28-F29</f>
        <v>-3262350</v>
      </c>
    </row>
    <row r="31" spans="1:6" ht="25.5">
      <c r="A31" s="126" t="s">
        <v>159</v>
      </c>
      <c r="B31" s="127" t="s">
        <v>160</v>
      </c>
      <c r="C31" s="134">
        <v>0</v>
      </c>
      <c r="D31" s="134">
        <v>0</v>
      </c>
      <c r="E31" s="128">
        <v>0</v>
      </c>
      <c r="F31" s="128">
        <v>-70959</v>
      </c>
    </row>
    <row r="32" spans="1:6" ht="12.75">
      <c r="A32" s="130" t="s">
        <v>161</v>
      </c>
      <c r="B32" s="131" t="s">
        <v>64</v>
      </c>
      <c r="C32" s="132">
        <f>C30+C31</f>
        <v>29496857</v>
      </c>
      <c r="D32" s="132">
        <f>D30+D31</f>
        <v>-6630194</v>
      </c>
      <c r="E32" s="132">
        <f>E30+E31</f>
        <v>18194091</v>
      </c>
      <c r="F32" s="132">
        <f>F30+F31</f>
        <v>-3333309</v>
      </c>
    </row>
    <row r="33" spans="1:6" ht="12.75">
      <c r="A33" s="126" t="s">
        <v>162</v>
      </c>
      <c r="B33" s="127"/>
      <c r="C33" s="128">
        <v>29496857</v>
      </c>
      <c r="D33" s="128">
        <v>-6630194</v>
      </c>
      <c r="E33" s="128">
        <v>18194091</v>
      </c>
      <c r="F33" s="128">
        <v>-3333309</v>
      </c>
    </row>
    <row r="34" spans="1:6" ht="12.75">
      <c r="A34" s="126" t="s">
        <v>163</v>
      </c>
      <c r="B34" s="127"/>
      <c r="C34" s="134">
        <v>0</v>
      </c>
      <c r="D34" s="134">
        <v>0</v>
      </c>
      <c r="E34" s="134">
        <v>0</v>
      </c>
      <c r="F34" s="134">
        <v>0</v>
      </c>
    </row>
    <row r="35" spans="1:6" ht="12.75">
      <c r="A35" s="130" t="s">
        <v>164</v>
      </c>
      <c r="B35" s="131" t="s">
        <v>67</v>
      </c>
      <c r="C35" s="136">
        <f>SUM(C37:C47)</f>
        <v>-1137208</v>
      </c>
      <c r="D35" s="136">
        <f>SUM(D37:D47)</f>
        <v>-1154171</v>
      </c>
      <c r="E35" s="136">
        <f>SUM(E37:E47)</f>
        <v>-1035850</v>
      </c>
      <c r="F35" s="136">
        <f>SUM(F37:F47)</f>
        <v>-965038</v>
      </c>
    </row>
    <row r="36" spans="1:7" s="138" customFormat="1" ht="12.75">
      <c r="A36" s="126" t="s">
        <v>165</v>
      </c>
      <c r="B36" s="127"/>
      <c r="C36" s="134"/>
      <c r="D36" s="134"/>
      <c r="E36" s="134"/>
      <c r="F36" s="134"/>
      <c r="G36" s="137"/>
    </row>
    <row r="37" spans="1:7" s="138" customFormat="1" ht="12.75">
      <c r="A37" s="126" t="s">
        <v>166</v>
      </c>
      <c r="B37" s="127" t="s">
        <v>105</v>
      </c>
      <c r="C37" s="134">
        <v>0</v>
      </c>
      <c r="D37" s="134">
        <v>0</v>
      </c>
      <c r="E37" s="134">
        <v>0</v>
      </c>
      <c r="F37" s="134">
        <v>0</v>
      </c>
      <c r="G37" s="137"/>
    </row>
    <row r="38" spans="1:7" s="138" customFormat="1" ht="27.75" customHeight="1">
      <c r="A38" s="126" t="s">
        <v>167</v>
      </c>
      <c r="B38" s="127" t="s">
        <v>107</v>
      </c>
      <c r="C38" s="134">
        <v>0</v>
      </c>
      <c r="D38" s="134">
        <v>0</v>
      </c>
      <c r="E38" s="134">
        <v>0</v>
      </c>
      <c r="F38" s="134">
        <v>0</v>
      </c>
      <c r="G38" s="137"/>
    </row>
    <row r="39" spans="1:7" s="138" customFormat="1" ht="43.5" customHeight="1">
      <c r="A39" s="126" t="s">
        <v>168</v>
      </c>
      <c r="B39" s="127" t="s">
        <v>109</v>
      </c>
      <c r="C39" s="134">
        <v>0</v>
      </c>
      <c r="D39" s="134">
        <v>0</v>
      </c>
      <c r="E39" s="134">
        <v>0</v>
      </c>
      <c r="F39" s="134">
        <v>0</v>
      </c>
      <c r="G39" s="137"/>
    </row>
    <row r="40" spans="1:7" s="138" customFormat="1" ht="12.75">
      <c r="A40" s="126" t="s">
        <v>169</v>
      </c>
      <c r="B40" s="127" t="s">
        <v>111</v>
      </c>
      <c r="C40" s="134">
        <v>-1421511</v>
      </c>
      <c r="D40" s="134">
        <v>-1442714</v>
      </c>
      <c r="E40" s="134">
        <v>-1294813</v>
      </c>
      <c r="F40" s="134">
        <v>-1224001</v>
      </c>
      <c r="G40" s="137"/>
    </row>
    <row r="41" spans="1:7" s="138" customFormat="1" ht="25.5">
      <c r="A41" s="126" t="s">
        <v>170</v>
      </c>
      <c r="B41" s="127" t="s">
        <v>113</v>
      </c>
      <c r="C41" s="134">
        <v>0</v>
      </c>
      <c r="D41" s="134">
        <v>0</v>
      </c>
      <c r="E41" s="134">
        <v>0</v>
      </c>
      <c r="F41" s="134">
        <v>0</v>
      </c>
      <c r="G41" s="137"/>
    </row>
    <row r="42" spans="1:7" s="138" customFormat="1" ht="12.75">
      <c r="A42" s="126" t="s">
        <v>171</v>
      </c>
      <c r="B42" s="127" t="s">
        <v>172</v>
      </c>
      <c r="C42" s="134">
        <v>0</v>
      </c>
      <c r="D42" s="134">
        <v>0</v>
      </c>
      <c r="E42" s="134">
        <v>0</v>
      </c>
      <c r="F42" s="134">
        <v>0</v>
      </c>
      <c r="G42" s="137"/>
    </row>
    <row r="43" spans="1:6" ht="12.75">
      <c r="A43" s="126" t="s">
        <v>173</v>
      </c>
      <c r="B43" s="127" t="s">
        <v>174</v>
      </c>
      <c r="C43" s="134">
        <v>0</v>
      </c>
      <c r="D43" s="134">
        <v>0</v>
      </c>
      <c r="E43" s="134">
        <v>0</v>
      </c>
      <c r="F43" s="134">
        <v>0</v>
      </c>
    </row>
    <row r="44" spans="1:6" ht="12.75">
      <c r="A44" s="126" t="s">
        <v>175</v>
      </c>
      <c r="B44" s="127" t="s">
        <v>176</v>
      </c>
      <c r="C44" s="134">
        <v>0</v>
      </c>
      <c r="D44" s="134">
        <v>0</v>
      </c>
      <c r="E44" s="134">
        <v>0</v>
      </c>
      <c r="F44" s="134">
        <v>0</v>
      </c>
    </row>
    <row r="45" spans="1:6" ht="12.75">
      <c r="A45" s="126" t="s">
        <v>177</v>
      </c>
      <c r="B45" s="127" t="s">
        <v>178</v>
      </c>
      <c r="C45" s="134">
        <v>0</v>
      </c>
      <c r="D45" s="134">
        <v>0</v>
      </c>
      <c r="E45" s="134">
        <v>0</v>
      </c>
      <c r="F45" s="134">
        <v>0</v>
      </c>
    </row>
    <row r="46" spans="1:6" ht="12.75">
      <c r="A46" s="126" t="s">
        <v>179</v>
      </c>
      <c r="B46" s="127" t="s">
        <v>180</v>
      </c>
      <c r="C46" s="134">
        <v>0</v>
      </c>
      <c r="D46" s="134">
        <v>0</v>
      </c>
      <c r="E46" s="134">
        <v>0</v>
      </c>
      <c r="F46" s="134">
        <v>0</v>
      </c>
    </row>
    <row r="47" spans="1:6" ht="12.75">
      <c r="A47" s="126" t="s">
        <v>181</v>
      </c>
      <c r="B47" s="127" t="s">
        <v>115</v>
      </c>
      <c r="C47" s="134">
        <v>284303</v>
      </c>
      <c r="D47" s="134">
        <v>288543</v>
      </c>
      <c r="E47" s="134">
        <v>258963</v>
      </c>
      <c r="F47" s="134">
        <v>258963</v>
      </c>
    </row>
    <row r="48" spans="1:6" ht="12.75">
      <c r="A48" s="130" t="s">
        <v>182</v>
      </c>
      <c r="B48" s="131" t="s">
        <v>119</v>
      </c>
      <c r="C48" s="132">
        <f>C32+C35</f>
        <v>28359649</v>
      </c>
      <c r="D48" s="132">
        <f>D32+D35</f>
        <v>-7784365</v>
      </c>
      <c r="E48" s="132">
        <f>E32+E35</f>
        <v>17158241</v>
      </c>
      <c r="F48" s="132">
        <f>F32+F35</f>
        <v>-4298347</v>
      </c>
    </row>
    <row r="49" spans="1:6" ht="12.75">
      <c r="A49" s="126" t="s">
        <v>183</v>
      </c>
      <c r="B49" s="127"/>
      <c r="C49" s="134"/>
      <c r="D49" s="134"/>
      <c r="E49" s="134"/>
      <c r="F49" s="134"/>
    </row>
    <row r="50" spans="1:6" ht="12.75">
      <c r="A50" s="126" t="s">
        <v>162</v>
      </c>
      <c r="B50" s="127"/>
      <c r="C50" s="128">
        <v>28359649</v>
      </c>
      <c r="D50" s="128">
        <v>-7784365</v>
      </c>
      <c r="E50" s="128">
        <v>17158241</v>
      </c>
      <c r="F50" s="128">
        <v>-4298347</v>
      </c>
    </row>
    <row r="51" spans="1:6" ht="12.75">
      <c r="A51" s="126" t="s">
        <v>184</v>
      </c>
      <c r="B51" s="127"/>
      <c r="C51" s="134">
        <v>0</v>
      </c>
      <c r="D51" s="134">
        <v>0</v>
      </c>
      <c r="E51" s="134">
        <v>0</v>
      </c>
      <c r="F51" s="134">
        <v>0</v>
      </c>
    </row>
    <row r="52" spans="1:6" ht="12.75">
      <c r="A52" s="126" t="s">
        <v>185</v>
      </c>
      <c r="B52" s="127" t="s">
        <v>122</v>
      </c>
      <c r="C52" s="134">
        <v>0</v>
      </c>
      <c r="D52" s="134">
        <v>0</v>
      </c>
      <c r="E52" s="134">
        <v>0</v>
      </c>
      <c r="F52" s="134">
        <v>0</v>
      </c>
    </row>
    <row r="53" spans="1:6" ht="12.75">
      <c r="A53" s="126" t="s">
        <v>165</v>
      </c>
      <c r="B53" s="127"/>
      <c r="C53" s="134"/>
      <c r="D53" s="134"/>
      <c r="E53" s="134"/>
      <c r="F53" s="134"/>
    </row>
    <row r="54" spans="1:6" ht="12.75">
      <c r="A54" s="126" t="s">
        <v>186</v>
      </c>
      <c r="B54" s="127"/>
      <c r="C54" s="134"/>
      <c r="D54" s="134"/>
      <c r="E54" s="134"/>
      <c r="F54" s="134"/>
    </row>
    <row r="55" spans="1:6" ht="12.75">
      <c r="A55" s="126" t="s">
        <v>187</v>
      </c>
      <c r="B55" s="127"/>
      <c r="C55" s="134">
        <v>0</v>
      </c>
      <c r="D55" s="134">
        <v>0</v>
      </c>
      <c r="E55" s="134">
        <v>0</v>
      </c>
      <c r="F55" s="134">
        <v>0</v>
      </c>
    </row>
    <row r="56" spans="1:6" ht="12.75">
      <c r="A56" s="126" t="s">
        <v>188</v>
      </c>
      <c r="B56" s="127"/>
      <c r="C56" s="134">
        <v>0</v>
      </c>
      <c r="D56" s="134">
        <v>0</v>
      </c>
      <c r="E56" s="134">
        <v>0</v>
      </c>
      <c r="F56" s="134">
        <v>0</v>
      </c>
    </row>
    <row r="57" spans="1:6" ht="12.75">
      <c r="A57" s="126" t="s">
        <v>189</v>
      </c>
      <c r="B57" s="127"/>
      <c r="C57" s="134"/>
      <c r="D57" s="134"/>
      <c r="E57" s="134"/>
      <c r="F57" s="134"/>
    </row>
    <row r="58" spans="1:6" ht="12.75">
      <c r="A58" s="126" t="s">
        <v>187</v>
      </c>
      <c r="B58" s="127"/>
      <c r="C58" s="134">
        <v>0</v>
      </c>
      <c r="D58" s="134">
        <v>0</v>
      </c>
      <c r="E58" s="134">
        <v>0</v>
      </c>
      <c r="F58" s="134">
        <v>0</v>
      </c>
    </row>
    <row r="59" spans="1:6" ht="12.75">
      <c r="A59" s="126" t="s">
        <v>188</v>
      </c>
      <c r="B59" s="127"/>
      <c r="C59" s="134">
        <v>0</v>
      </c>
      <c r="D59" s="134">
        <v>0</v>
      </c>
      <c r="E59" s="134">
        <v>0</v>
      </c>
      <c r="F59" s="134">
        <v>0</v>
      </c>
    </row>
    <row r="63" spans="1:10" s="138" customFormat="1" ht="12.75">
      <c r="A63" s="139" t="s">
        <v>190</v>
      </c>
      <c r="B63" s="140"/>
      <c r="C63" s="141"/>
      <c r="D63" s="142" t="s">
        <v>126</v>
      </c>
      <c r="E63" s="142"/>
      <c r="F63" s="143"/>
      <c r="G63" s="137"/>
      <c r="H63" s="137"/>
      <c r="I63" s="137"/>
      <c r="J63" s="137"/>
    </row>
    <row r="64" spans="1:10" s="138" customFormat="1" ht="12.75">
      <c r="A64" s="79" t="s">
        <v>127</v>
      </c>
      <c r="B64" s="5"/>
      <c r="C64" s="142"/>
      <c r="D64" s="141"/>
      <c r="E64" s="141"/>
      <c r="F64" s="141"/>
      <c r="G64" s="137"/>
      <c r="H64" s="137"/>
      <c r="I64" s="137"/>
      <c r="J64" s="137"/>
    </row>
    <row r="65" spans="1:10" s="138" customFormat="1" ht="12.75">
      <c r="A65" s="98"/>
      <c r="B65" s="99"/>
      <c r="C65" s="142"/>
      <c r="D65" s="141"/>
      <c r="E65" s="141"/>
      <c r="F65" s="141"/>
      <c r="G65" s="137"/>
      <c r="H65" s="137"/>
      <c r="I65" s="137"/>
      <c r="J65" s="137"/>
    </row>
    <row r="66" spans="1:10" s="138" customFormat="1" ht="12.75" customHeight="1">
      <c r="A66" s="139" t="s">
        <v>191</v>
      </c>
      <c r="B66" s="140"/>
      <c r="C66" s="141"/>
      <c r="D66" s="144" t="s">
        <v>129</v>
      </c>
      <c r="E66" s="141"/>
      <c r="F66" s="141"/>
      <c r="G66" s="137"/>
      <c r="H66" s="137"/>
      <c r="I66" s="137"/>
      <c r="J66" s="137"/>
    </row>
    <row r="67" spans="1:10" s="138" customFormat="1" ht="12.75">
      <c r="A67" s="4" t="s">
        <v>130</v>
      </c>
      <c r="B67" s="100"/>
      <c r="C67" s="145"/>
      <c r="D67" s="141"/>
      <c r="E67" s="141"/>
      <c r="F67" s="141"/>
      <c r="G67" s="137"/>
      <c r="H67" s="137"/>
      <c r="I67" s="137"/>
      <c r="J67" s="137"/>
    </row>
    <row r="68" spans="1:10" s="138" customFormat="1" ht="12.75">
      <c r="A68" s="4"/>
      <c r="B68" s="146"/>
      <c r="C68" s="142"/>
      <c r="D68" s="141"/>
      <c r="E68" s="141"/>
      <c r="F68" s="141"/>
      <c r="G68" s="137"/>
      <c r="H68" s="137"/>
      <c r="I68" s="137"/>
      <c r="J68" s="137"/>
    </row>
    <row r="69" spans="1:10" s="138" customFormat="1" ht="12.75">
      <c r="A69" s="100" t="s">
        <v>131</v>
      </c>
      <c r="B69" s="146"/>
      <c r="C69" s="141"/>
      <c r="D69" s="141"/>
      <c r="E69" s="141"/>
      <c r="F69" s="141"/>
      <c r="G69" s="137"/>
      <c r="H69" s="137"/>
      <c r="I69" s="137"/>
      <c r="J69" s="137"/>
    </row>
  </sheetData>
  <sheetProtection/>
  <mergeCells count="5">
    <mergeCell ref="A11:F11"/>
    <mergeCell ref="A5:D5"/>
    <mergeCell ref="A6:F6"/>
    <mergeCell ref="A7:F7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Dariga Utegulova</cp:lastModifiedBy>
  <dcterms:created xsi:type="dcterms:W3CDTF">2016-01-22T09:30:59Z</dcterms:created>
  <dcterms:modified xsi:type="dcterms:W3CDTF">2016-01-22T09:57:50Z</dcterms:modified>
  <cp:category/>
  <cp:version/>
  <cp:contentType/>
  <cp:contentStatus/>
</cp:coreProperties>
</file>