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7365"/>
  </bookViews>
  <sheets>
    <sheet name="баланс" sheetId="1" r:id="rId1"/>
    <sheet name="опу" sheetId="2" r:id="rId2"/>
  </sheets>
  <externalReferences>
    <externalReference r:id="rId3"/>
    <externalReference r:id="rId4"/>
  </externalReferences>
  <definedNames>
    <definedName name="ByOrder" localSheetId="1">[2]Hidden!$A$42,[2]Hidden!$A$43,[2]Hidden!$A$44,[2]Hidden!$A$45,[2]Hidden!$A$46,[2]Hidden!$A$3:$A$39</definedName>
    <definedName name="ByOrder">[1]Hidden!$A$42,[1]Hidden!$A$43,[1]Hidden!$A$44,[1]Hidden!$A$45,[1]Hidden!$A$46,[1]Hidden!$A$3:$A$40</definedName>
    <definedName name="FilAbbr_Add" localSheetId="1">[2]Hidden!$E$42,[2]Hidden!$E$43,[2]Hidden!$E$44,[2]Hidden!$E$45,[2]Hidden!$E$46,[2]Hidden!$E$3:$E$39</definedName>
    <definedName name="FilAbbr_Add">[1]Hidden!$E$42,[1]Hidden!$E$43,[1]Hidden!$E$44,[1]Hidden!$E$45,[1]Hidden!$E$46,[1]Hidden!$E$3:$E$40</definedName>
    <definedName name="FilAbbr_Full" localSheetId="1">[2]Hidden!$E$42,[2]Hidden!$E$43,[2]Hidden!$E$44,[2]Hidden!$E$45,[2]Hidden!$E$46,[2]Hidden!$E$3:$E$39</definedName>
    <definedName name="FilAbbr_Full">[1]Hidden!$E$42,[1]Hidden!$E$43,[1]Hidden!$E$44,[1]Hidden!$E$45,[1]Hidden!$E$46,[1]Hidden!$E$3:$E$40</definedName>
    <definedName name="FILIAL">[2]Hidden!$A$3:$A$39</definedName>
    <definedName name="Filial_add" localSheetId="1">[2]Hidden!$A$42,[2]Hidden!$A$43,[2]Hidden!$A$44,[2]Hidden!$A$45,[2]Hidden!$A$46,[2]Hidden!$A$3:$A$39</definedName>
    <definedName name="Filial_add">[1]Hidden!$A$42,[1]Hidden!$A$43,[1]Hidden!$A$44,[1]Hidden!$A$45,[1]Hidden!$A$46,[1]Hidden!$A$3:$A$40</definedName>
    <definedName name="Filial_Full" localSheetId="1">[2]Hidden!$A$42,[2]Hidden!$A$43,[2]Hidden!$A$44,[2]Hidden!$A$45,[2]Hidden!$A$46,[2]Hidden!$A$3:$A$39</definedName>
    <definedName name="Filial_Full">[1]Hidden!$A$42,[1]Hidden!$A$43,[1]Hidden!$A$44,[1]Hidden!$A$45,[1]Hidden!$A$46,[1]Hidden!$A$3:$A$40</definedName>
    <definedName name="GenitiveByEnd">[1]Hidden!$J$2:$J$13</definedName>
    <definedName name="GenitiveCase">[1]Hidden!$I$2:$I$13</definedName>
    <definedName name="gfhjkm">#REF!</definedName>
    <definedName name="iFilial">[2]Hidden!$C$3</definedName>
    <definedName name="KVARTALPrev">[1]Hidden!$G$20</definedName>
    <definedName name="MonthPrev">[1]Hidden!$H$21</definedName>
    <definedName name="sFilial">[2]Hidden!$C$56</definedName>
    <definedName name="sMonth" localSheetId="1">[2]Hidden!$H$19</definedName>
    <definedName name="sMonth">[1]Hidden!$H$19</definedName>
    <definedName name="sMonthGen">[1]Hidden!$I$20</definedName>
    <definedName name="sMonthNarast">[2]Hidden!$J$20</definedName>
    <definedName name="sVMONTH" localSheetId="1">[2]Hidden!$H$20</definedName>
    <definedName name="sVMONTH">[1]Hidden!$H$20</definedName>
    <definedName name="sYear" localSheetId="1">[2]Hidden!$F$19</definedName>
    <definedName name="sYear">[1]Hidden!$F$19</definedName>
    <definedName name="VPODR">#REF!</definedName>
    <definedName name="VYEAR" localSheetId="1">[2]Hidden!$F$20</definedName>
    <definedName name="VYEAR">#REF!</definedName>
    <definedName name="VYEAR4">[1]Hidden!$F$19</definedName>
    <definedName name="YEAR" localSheetId="1">[2]Hidden!$F$3:$F$11</definedName>
    <definedName name="YEAR">[1]Hidden!$F$3:$F$11</definedName>
    <definedName name="YEARPrev4" localSheetId="1">[2]Hidden!$F$21</definedName>
    <definedName name="YEARPrev4">[1]Hidden!$F$21</definedName>
    <definedName name="YEARPrevMonth4">[1]Hidden!$F$23</definedName>
    <definedName name="yIndex" localSheetId="1">[2]Hidden!$F$17</definedName>
    <definedName name="yIndex">[1]Hidden!$F$17</definedName>
    <definedName name="_xlnm.Print_Area" localSheetId="1">опу!$A$1:$F$70</definedName>
  </definedNames>
  <calcPr calcId="124519"/>
</workbook>
</file>

<file path=xl/calcChain.xml><?xml version="1.0" encoding="utf-8"?>
<calcChain xmlns="http://schemas.openxmlformats.org/spreadsheetml/2006/main">
  <c r="F35" i="2"/>
  <c r="E35"/>
  <c r="D35"/>
  <c r="C35"/>
  <c r="F17"/>
  <c r="F22" s="1"/>
  <c r="F28" s="1"/>
  <c r="F30" s="1"/>
  <c r="F32" s="1"/>
  <c r="F48" s="1"/>
  <c r="E17"/>
  <c r="D17"/>
  <c r="D22" s="1"/>
  <c r="D28" s="1"/>
  <c r="D30" s="1"/>
  <c r="D32" s="1"/>
  <c r="D48" s="1"/>
  <c r="C17"/>
  <c r="D82" i="1"/>
  <c r="C82"/>
  <c r="D81"/>
  <c r="C81"/>
  <c r="D79"/>
  <c r="C79"/>
  <c r="D70"/>
  <c r="C70"/>
  <c r="D60"/>
  <c r="D80" s="1"/>
  <c r="D83" s="1"/>
  <c r="C60"/>
  <c r="C80" s="1"/>
  <c r="C83" s="1"/>
  <c r="D46"/>
  <c r="C46"/>
  <c r="D45"/>
  <c r="C45"/>
  <c r="D43"/>
  <c r="C43"/>
  <c r="D26"/>
  <c r="D44" s="1"/>
  <c r="C26"/>
  <c r="C44" s="1"/>
  <c r="D50"/>
  <c r="C50"/>
  <c r="C22" i="2" l="1"/>
  <c r="E22"/>
  <c r="D85" i="1"/>
  <c r="D84"/>
  <c r="D47"/>
  <c r="C85"/>
  <c r="C84"/>
  <c r="C47"/>
  <c r="E28" i="2" l="1"/>
  <c r="C28"/>
  <c r="C30" l="1"/>
  <c r="E30"/>
  <c r="E32" l="1"/>
  <c r="C32"/>
  <c r="C48" l="1"/>
  <c r="E48"/>
</calcChain>
</file>

<file path=xl/sharedStrings.xml><?xml version="1.0" encoding="utf-8"?>
<sst xmlns="http://schemas.openxmlformats.org/spreadsheetml/2006/main" count="250" uniqueCount="202">
  <si>
    <t>Формы</t>
  </si>
  <si>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</si>
  <si>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</si>
  <si>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</si>
  <si>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</si>
  <si>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Консолидированный</t>
  </si>
  <si>
    <t>Форма</t>
  </si>
  <si>
    <r>
      <t xml:space="preserve"> БУХГАЛТЕРСКИЙ БАЛАНС </t>
    </r>
    <r>
      <rPr>
        <b/>
        <sz val="10"/>
        <rFont val="Arial Cyr"/>
        <family val="2"/>
        <charset val="204"/>
      </rPr>
      <t>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</si>
  <si>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</si>
  <si>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</si>
  <si>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</si>
  <si>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</si>
  <si>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</si>
  <si>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</si>
  <si>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</si>
  <si>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</si>
  <si>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</si>
  <si>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</si>
  <si>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</si>
  <si>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</si>
  <si>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</si>
  <si>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</si>
  <si>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</si>
  <si>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</si>
  <si>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</si>
  <si>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</si>
  <si>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</si>
  <si>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</si>
  <si>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</si>
  <si>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</si>
  <si>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</si>
  <si>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</si>
  <si>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</si>
  <si>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</si>
  <si>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</si>
  <si>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</si>
  <si>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</si>
  <si>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</si>
  <si>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</si>
  <si>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</si>
  <si>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</si>
  <si>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</si>
  <si>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</si>
  <si>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</si>
  <si>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</si>
  <si>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</si>
  <si>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</si>
  <si>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</si>
  <si>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</si>
  <si>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</si>
  <si>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</si>
  <si>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</si>
  <si>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</si>
  <si>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</si>
  <si>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</si>
  <si>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</si>
  <si>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</si>
  <si>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</si>
  <si>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</si>
  <si>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</si>
  <si>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</si>
  <si>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</si>
  <si>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</si>
  <si>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</si>
  <si>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</si>
  <si>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</si>
  <si>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</si>
  <si>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</si>
  <si>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</si>
  <si>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</si>
  <si>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</si>
  <si>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</si>
  <si>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</si>
  <si>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</si>
  <si>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</si>
  <si>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</si>
  <si>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</si>
  <si>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</si>
  <si>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</si>
  <si>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</si>
  <si>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</si>
  <si>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</si>
  <si>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</si>
  <si>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</si>
  <si>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</si>
  <si>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</si>
  <si>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</si>
  <si>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</si>
  <si>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</si>
  <si>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</si>
  <si>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</si>
  <si>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</si>
  <si>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</si>
  <si>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</si>
  <si>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</si>
  <si>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</si>
  <si>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</si>
  <si>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</si>
  <si>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</si>
  <si>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</si>
  <si>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</si>
  <si>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</si>
  <si>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</si>
  <si>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</si>
  <si>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</si>
  <si>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</si>
  <si>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</si>
  <si>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</si>
  <si>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</si>
  <si>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</si>
  <si>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</si>
  <si>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</si>
  <si>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</si>
  <si>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</si>
  <si>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</si>
  <si>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</si>
  <si>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</si>
  <si>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</si>
  <si>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</si>
  <si>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</si>
  <si>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</si>
  <si>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</si>
  <si>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строка301+ строка400+ строка500 )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</si>
  <si>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</si>
  <si>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</si>
  <si>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</si>
  <si>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</si>
  <si>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</si>
  <si>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Нуркатов А.А.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</si>
  <si>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</si>
  <si>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</si>
  <si>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Байшумурова Г.Ж.</t>
  </si>
  <si>
    <t xml:space="preserve">                                                        (фамилия, имя, отчество)                 (подпись)</t>
  </si>
  <si>
    <t>Место печати</t>
  </si>
  <si>
    <t>dz</t>
  </si>
  <si>
    <t xml:space="preserve">                                         Приложение 3</t>
  </si>
  <si>
    <t xml:space="preserve">                                                                 Консолидированный </t>
  </si>
  <si>
    <t>Отчет о прибылях и убытках 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</si>
  <si>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</si>
  <si>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</si>
  <si>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</si>
  <si>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</si>
  <si>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</si>
  <si>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</si>
  <si>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</si>
  <si>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</si>
  <si>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</si>
  <si>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</si>
  <si>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</si>
  <si>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</si>
  <si>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</si>
  <si>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</si>
  <si>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</si>
  <si>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</si>
  <si>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</si>
  <si>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</si>
  <si>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</si>
  <si>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</si>
  <si>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</si>
  <si>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</si>
  <si>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</si>
  <si>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</si>
  <si>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</si>
  <si>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</si>
  <si>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</si>
  <si>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</si>
  <si>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</si>
  <si>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</si>
  <si>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</si>
  <si>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</si>
  <si>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</si>
  <si>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</si>
  <si>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</si>
  <si>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</si>
  <si>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</si>
  <si>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</si>
  <si>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</si>
  <si>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</si>
  <si>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</si>
  <si>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</si>
  <si>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</si>
  <si>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</si>
  <si>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</si>
  <si>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</si>
  <si>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</si>
  <si>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</si>
  <si>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</si>
  <si>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</si>
  <si>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</si>
  <si>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</si>
  <si>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</si>
  <si>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</si>
  <si>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</si>
  <si>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</si>
  <si>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по состоянию на 31 декабря 2014 г.</t>
  </si>
  <si>
    <t>на 31 декабря 2014 г.</t>
  </si>
  <si>
    <t>на 31 декабря 2013 г.</t>
  </si>
  <si>
    <t xml:space="preserve"> с января по декабрь 2014 г.,</t>
  </si>
  <si>
    <t>за отчетный период с начало года (с января по декабрь 2014 г.)</t>
  </si>
  <si>
    <t>за отчетный период (декабрь 2014 г.)</t>
  </si>
  <si>
    <t>за предыдущий период с начала года (с января по декабрь 2013 г.)</t>
  </si>
  <si>
    <t>за предыдущий период (декабрь 2013 г.)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</si>
</sst>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8"/>
      <color indexed="9"/>
      <name val="Arial Cyr"/>
      <family val="2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color indexed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Tahoma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/>
    <xf numFmtId="0" fontId="1" fillId="0" borderId="0"/>
    <xf numFmtId="0" fontId="16" fillId="0" borderId="0"/>
    <xf numFmtId="44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7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quotePrefix="1" applyNumberFormat="1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41" fontId="8" fillId="0" borderId="0" xfId="0" applyNumberFormat="1" applyFont="1" applyAlignment="1" applyProtection="1">
      <alignment horizontal="centerContinuous" vertical="center" wrapText="1"/>
      <protection locked="0"/>
    </xf>
    <xf numFmtId="41" fontId="8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2" applyFont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 wrapText="1"/>
      <protection locked="0"/>
    </xf>
    <xf numFmtId="41" fontId="8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  <protection locked="0"/>
    </xf>
    <xf numFmtId="41" fontId="9" fillId="0" borderId="0" xfId="0" applyNumberFormat="1" applyFont="1" applyAlignment="1" applyProtection="1">
      <alignment horizontal="centerContinuous" vertical="center" wrapText="1"/>
      <protection locked="0"/>
    </xf>
    <xf numFmtId="41" fontId="9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2" xfId="3" applyNumberFormat="1" applyFont="1" applyFill="1" applyBorder="1" applyAlignment="1" applyProtection="1">
      <alignment horizontal="center" vertical="center" wrapText="1"/>
    </xf>
    <xf numFmtId="41" fontId="7" fillId="2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1" fontId="8" fillId="0" borderId="6" xfId="0" applyNumberFormat="1" applyFont="1" applyBorder="1" applyAlignment="1" applyProtection="1">
      <alignment vertical="center"/>
    </xf>
    <xf numFmtId="41" fontId="8" fillId="0" borderId="7" xfId="0" applyNumberFormat="1" applyFont="1" applyBorder="1" applyAlignment="1" applyProtection="1">
      <alignment vertical="center" wrapText="1"/>
    </xf>
    <xf numFmtId="3" fontId="4" fillId="0" borderId="0" xfId="0" applyNumberFormat="1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vertical="center"/>
    </xf>
    <xf numFmtId="41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/>
    </xf>
    <xf numFmtId="49" fontId="10" fillId="3" borderId="4" xfId="0" applyNumberFormat="1" applyFont="1" applyFill="1" applyBorder="1" applyAlignment="1" applyProtection="1">
      <alignment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1" fontId="10" fillId="3" borderId="7" xfId="1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1" fontId="8" fillId="0" borderId="7" xfId="1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49" fontId="7" fillId="3" borderId="10" xfId="0" applyNumberFormat="1" applyFont="1" applyFill="1" applyBorder="1" applyAlignment="1" applyProtection="1">
      <alignment vertical="center" wrapText="1"/>
    </xf>
    <xf numFmtId="49" fontId="12" fillId="3" borderId="11" xfId="0" applyNumberFormat="1" applyFont="1" applyFill="1" applyBorder="1" applyAlignment="1" applyProtection="1">
      <alignment horizontal="center" vertical="center" wrapText="1"/>
    </xf>
    <xf numFmtId="41" fontId="10" fillId="3" borderId="12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1" fontId="8" fillId="0" borderId="6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Protection="1">
      <protection locked="0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1" fontId="7" fillId="0" borderId="15" xfId="1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vertical="center"/>
    </xf>
    <xf numFmtId="41" fontId="8" fillId="0" borderId="0" xfId="0" applyNumberFormat="1" applyFont="1" applyAlignment="1" applyProtection="1">
      <alignment vertical="center" wrapText="1"/>
    </xf>
    <xf numFmtId="41" fontId="7" fillId="0" borderId="0" xfId="0" applyNumberFormat="1" applyFont="1" applyAlignment="1" applyProtection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quotePrefix="1" applyNumberFormat="1" applyFont="1" applyFill="1" applyBorder="1" applyAlignment="1" applyProtection="1">
      <alignment horizontal="left" vertical="center" wrapText="1"/>
    </xf>
    <xf numFmtId="49" fontId="7" fillId="3" borderId="4" xfId="0" applyNumberFormat="1" applyFont="1" applyFill="1" applyBorder="1" applyAlignment="1" applyProtection="1">
      <alignment horizontal="left" vertical="center" wrapText="1"/>
    </xf>
    <xf numFmtId="49" fontId="7" fillId="3" borderId="1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49" fontId="7" fillId="3" borderId="16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1" fontId="7" fillId="0" borderId="7" xfId="1" applyNumberFormat="1" applyFont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41" fontId="7" fillId="3" borderId="1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1" fontId="7" fillId="0" borderId="0" xfId="1" applyNumberFormat="1" applyFont="1" applyBorder="1" applyAlignment="1" applyProtection="1">
      <alignment horizontal="center" vertical="center" wrapText="1"/>
    </xf>
    <xf numFmtId="0" fontId="10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3" fontId="11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/>
    <xf numFmtId="0" fontId="1" fillId="0" borderId="0" xfId="2" applyAlignment="1" applyProtection="1">
      <alignment horizontal="center"/>
      <protection locked="0"/>
    </xf>
    <xf numFmtId="3" fontId="1" fillId="0" borderId="0" xfId="2" applyNumberFormat="1" applyFont="1" applyAlignment="1" applyProtection="1">
      <alignment horizontal="center"/>
      <protection locked="0"/>
    </xf>
    <xf numFmtId="3" fontId="1" fillId="0" borderId="0" xfId="2" applyNumberForma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</xf>
    <xf numFmtId="164" fontId="15" fillId="0" borderId="0" xfId="5" applyNumberFormat="1" applyFont="1" applyAlignment="1" applyProtection="1">
      <protection locked="0"/>
    </xf>
    <xf numFmtId="164" fontId="15" fillId="0" borderId="0" xfId="5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11" fillId="0" borderId="0" xfId="0" applyNumberFormat="1" applyFont="1" applyAlignment="1" applyProtection="1">
      <alignment horizontal="right" wrapText="1"/>
      <protection locked="0"/>
    </xf>
    <xf numFmtId="49" fontId="7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7" fillId="2" borderId="16" xfId="0" applyNumberFormat="1" applyFont="1" applyFill="1" applyBorder="1" applyAlignment="1" applyProtection="1">
      <alignment horizontal="center" vertical="center" wrapText="1"/>
    </xf>
    <xf numFmtId="49" fontId="7" fillId="0" borderId="16" xfId="5" applyNumberFormat="1" applyFont="1" applyBorder="1" applyAlignment="1" applyProtection="1">
      <alignment horizontal="center" wrapText="1"/>
      <protection locked="0"/>
    </xf>
    <xf numFmtId="3" fontId="8" fillId="0" borderId="16" xfId="0" applyNumberFormat="1" applyFont="1" applyBorder="1" applyAlignment="1" applyProtection="1">
      <alignment wrapText="1"/>
      <protection locked="0"/>
    </xf>
    <xf numFmtId="3" fontId="5" fillId="0" borderId="16" xfId="0" applyNumberFormat="1" applyFont="1" applyBorder="1" applyProtection="1">
      <protection locked="0"/>
    </xf>
    <xf numFmtId="49" fontId="8" fillId="0" borderId="16" xfId="5" applyNumberFormat="1" applyFont="1" applyFill="1" applyBorder="1" applyAlignment="1" applyProtection="1">
      <alignment vertical="center" wrapText="1"/>
    </xf>
    <xf numFmtId="49" fontId="8" fillId="0" borderId="16" xfId="5" applyNumberFormat="1" applyFont="1" applyFill="1" applyBorder="1" applyAlignment="1" applyProtection="1">
      <alignment horizontal="center"/>
    </xf>
    <xf numFmtId="3" fontId="8" fillId="0" borderId="16" xfId="1" applyNumberFormat="1" applyFont="1" applyFill="1" applyBorder="1" applyAlignment="1" applyProtection="1">
      <alignment wrapText="1"/>
    </xf>
    <xf numFmtId="165" fontId="8" fillId="0" borderId="0" xfId="0" applyNumberFormat="1" applyFont="1" applyProtection="1"/>
    <xf numFmtId="4" fontId="8" fillId="0" borderId="0" xfId="0" applyNumberFormat="1" applyFont="1" applyProtection="1"/>
    <xf numFmtId="165" fontId="8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9" fontId="8" fillId="0" borderId="16" xfId="5" applyNumberFormat="1" applyFont="1" applyFill="1" applyBorder="1" applyAlignment="1" applyProtection="1">
      <alignment vertical="top" wrapText="1"/>
    </xf>
    <xf numFmtId="49" fontId="10" fillId="3" borderId="16" xfId="5" applyNumberFormat="1" applyFont="1" applyFill="1" applyBorder="1" applyAlignment="1" applyProtection="1">
      <alignment vertical="center" wrapText="1"/>
    </xf>
    <xf numFmtId="49" fontId="10" fillId="3" borderId="16" xfId="5" applyNumberFormat="1" applyFont="1" applyFill="1" applyBorder="1" applyAlignment="1" applyProtection="1">
      <alignment horizontal="center"/>
    </xf>
    <xf numFmtId="3" fontId="8" fillId="3" borderId="16" xfId="1" applyNumberFormat="1" applyFont="1" applyFill="1" applyBorder="1" applyAlignment="1" applyProtection="1">
      <alignment wrapText="1"/>
    </xf>
    <xf numFmtId="0" fontId="8" fillId="0" borderId="16" xfId="0" applyFont="1" applyFill="1" applyBorder="1" applyAlignment="1" applyProtection="1">
      <alignment wrapText="1"/>
    </xf>
    <xf numFmtId="49" fontId="10" fillId="3" borderId="16" xfId="5" applyNumberFormat="1" applyFont="1" applyFill="1" applyBorder="1" applyAlignment="1" applyProtection="1">
      <alignment vertical="top" wrapText="1"/>
    </xf>
    <xf numFmtId="0" fontId="5" fillId="0" borderId="0" xfId="0" applyFont="1"/>
    <xf numFmtId="0" fontId="4" fillId="0" borderId="0" xfId="0" applyFont="1"/>
    <xf numFmtId="0" fontId="7" fillId="0" borderId="18" xfId="0" applyFont="1" applyBorder="1" applyProtection="1">
      <protection locked="0"/>
    </xf>
    <xf numFmtId="0" fontId="8" fillId="0" borderId="18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4" fontId="9" fillId="0" borderId="0" xfId="0" applyNumberFormat="1" applyFont="1" applyFill="1"/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 applyProtection="1">
      <alignment horizontal="center"/>
      <protection locked="0"/>
    </xf>
  </cellXfs>
  <cellStyles count="19">
    <cellStyle name="Normal_2008 10 01 VSDS" xfId="6"/>
    <cellStyle name="Денежный 2" xfId="7"/>
    <cellStyle name="Мой" xfId="4"/>
    <cellStyle name="Мой 2" xfId="8"/>
    <cellStyle name="Обычный" xfId="0" builtinId="0"/>
    <cellStyle name="Обычный_Balans_odt" xfId="2"/>
    <cellStyle name="Обычный_Бух_баланс_активы" xfId="3"/>
    <cellStyle name="Обычный_Лист1" xfId="5"/>
    <cellStyle name="Процентный 2" xfId="9"/>
    <cellStyle name="Стиль 1" xfId="10"/>
    <cellStyle name="Финансовый" xfId="1" builtinId="3"/>
    <cellStyle name="Финансовый [0] 2 2" xfId="11"/>
    <cellStyle name="Финансовый 2" xfId="12"/>
    <cellStyle name="Финансовый 2 2" xfId="13"/>
    <cellStyle name="Финансовый 2 3" xfId="14"/>
    <cellStyle name="Финансовый 3" xfId="15"/>
    <cellStyle name="Финансовый 4" xfId="16"/>
    <cellStyle name="Финансовый 5" xfId="17"/>
    <cellStyle name="Финансовый 6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412/&#1057;&#1042;&#1054;&#1044;_&#1041;&#1091;&#1093;&#1075;_&#1041;&#1040;&#1051;&#1040;&#1053;&#1057;_1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412/&#1057;&#1042;&#1054;&#1044;_&#1086;&#1090;&#1095;&#1077;&#1090;_&#1076;&#1086;&#1093;&#1086;&#1076;_&#1080;_&#1088;&#1072;&#1089;&#1093;_14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12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декабрь</v>
          </cell>
          <cell r="I20" t="str">
            <v>на 31 декабря</v>
          </cell>
        </row>
        <row r="21">
          <cell r="A21" t="str">
            <v>ГЦУСТ</v>
          </cell>
          <cell r="E21" t="str">
            <v>гцуст</v>
          </cell>
          <cell r="F21">
            <v>2013</v>
          </cell>
          <cell r="H21">
            <v>11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2014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28867</v>
          </cell>
        </row>
        <row r="45">
          <cell r="C45">
            <v>0</v>
          </cell>
          <cell r="D45">
            <v>0</v>
          </cell>
        </row>
        <row r="46">
          <cell r="C46">
            <v>50498281</v>
          </cell>
          <cell r="D46">
            <v>40641643</v>
          </cell>
        </row>
        <row r="81">
          <cell r="C81">
            <v>0</v>
          </cell>
          <cell r="D81">
            <v>0</v>
          </cell>
        </row>
        <row r="82">
          <cell r="C82">
            <v>61243821</v>
          </cell>
          <cell r="D82">
            <v>50200880</v>
          </cell>
        </row>
      </sheetData>
      <sheetData sheetId="10">
        <row r="16">
          <cell r="C16">
            <v>24615</v>
          </cell>
        </row>
        <row r="45">
          <cell r="C45">
            <v>0</v>
          </cell>
          <cell r="D45">
            <v>0</v>
          </cell>
        </row>
        <row r="46">
          <cell r="C46">
            <v>45745154</v>
          </cell>
          <cell r="D46">
            <v>36937397</v>
          </cell>
        </row>
        <row r="81">
          <cell r="C81">
            <v>0</v>
          </cell>
          <cell r="D81">
            <v>0</v>
          </cell>
        </row>
        <row r="82">
          <cell r="C82">
            <v>52251911</v>
          </cell>
          <cell r="D82">
            <v>43358811</v>
          </cell>
        </row>
      </sheetData>
      <sheetData sheetId="11">
        <row r="16">
          <cell r="C16">
            <v>60388</v>
          </cell>
        </row>
        <row r="45">
          <cell r="C45">
            <v>0</v>
          </cell>
          <cell r="D45">
            <v>0</v>
          </cell>
        </row>
        <row r="46">
          <cell r="C46">
            <v>68540159</v>
          </cell>
          <cell r="D46">
            <v>54591908</v>
          </cell>
        </row>
        <row r="81">
          <cell r="C81">
            <v>0</v>
          </cell>
          <cell r="D81">
            <v>0</v>
          </cell>
        </row>
        <row r="82">
          <cell r="C82">
            <v>81541308</v>
          </cell>
          <cell r="D82">
            <v>67907876</v>
          </cell>
        </row>
      </sheetData>
      <sheetData sheetId="12">
        <row r="16">
          <cell r="C16">
            <v>32077</v>
          </cell>
        </row>
        <row r="45">
          <cell r="C45">
            <v>0</v>
          </cell>
          <cell r="D45">
            <v>0</v>
          </cell>
        </row>
        <row r="46">
          <cell r="C46">
            <v>44287432</v>
          </cell>
          <cell r="D46">
            <v>36320972</v>
          </cell>
        </row>
        <row r="81">
          <cell r="C81">
            <v>0</v>
          </cell>
          <cell r="D81">
            <v>0</v>
          </cell>
        </row>
        <row r="82">
          <cell r="C82">
            <v>49273642</v>
          </cell>
          <cell r="D82">
            <v>41695880</v>
          </cell>
        </row>
      </sheetData>
      <sheetData sheetId="13">
        <row r="16">
          <cell r="C16">
            <v>31484</v>
          </cell>
        </row>
        <row r="45">
          <cell r="C45">
            <v>0</v>
          </cell>
          <cell r="D45">
            <v>0</v>
          </cell>
        </row>
        <row r="46">
          <cell r="C46">
            <v>80729651</v>
          </cell>
          <cell r="D46">
            <v>65179715</v>
          </cell>
        </row>
        <row r="81">
          <cell r="C81">
            <v>0</v>
          </cell>
          <cell r="D81">
            <v>0</v>
          </cell>
        </row>
        <row r="82">
          <cell r="C82">
            <v>93353446</v>
          </cell>
          <cell r="D82">
            <v>75914657</v>
          </cell>
        </row>
      </sheetData>
      <sheetData sheetId="14">
        <row r="16">
          <cell r="C16">
            <v>20081</v>
          </cell>
        </row>
        <row r="45">
          <cell r="C45">
            <v>0</v>
          </cell>
          <cell r="D45">
            <v>0</v>
          </cell>
        </row>
        <row r="46">
          <cell r="C46">
            <v>33701392</v>
          </cell>
          <cell r="D46">
            <v>27327602</v>
          </cell>
        </row>
        <row r="81">
          <cell r="C81">
            <v>0</v>
          </cell>
          <cell r="D81">
            <v>0</v>
          </cell>
        </row>
        <row r="82">
          <cell r="C82">
            <v>41019977</v>
          </cell>
          <cell r="D82">
            <v>34084288</v>
          </cell>
        </row>
      </sheetData>
      <sheetData sheetId="15">
        <row r="16">
          <cell r="C16">
            <v>18171</v>
          </cell>
        </row>
        <row r="45">
          <cell r="C45">
            <v>0</v>
          </cell>
          <cell r="D45">
            <v>0</v>
          </cell>
        </row>
        <row r="46">
          <cell r="C46">
            <v>32164816</v>
          </cell>
          <cell r="D46">
            <v>26011873</v>
          </cell>
        </row>
        <row r="81">
          <cell r="C81">
            <v>0</v>
          </cell>
          <cell r="D81">
            <v>0</v>
          </cell>
        </row>
        <row r="82">
          <cell r="C82">
            <v>39203234</v>
          </cell>
          <cell r="D82">
            <v>32196838</v>
          </cell>
        </row>
      </sheetData>
      <sheetData sheetId="16">
        <row r="16">
          <cell r="C16">
            <v>50620</v>
          </cell>
        </row>
        <row r="45">
          <cell r="C45">
            <v>0</v>
          </cell>
          <cell r="D45">
            <v>0</v>
          </cell>
        </row>
        <row r="46">
          <cell r="C46">
            <v>85152627</v>
          </cell>
          <cell r="D46">
            <v>69275870</v>
          </cell>
        </row>
        <row r="81">
          <cell r="C81">
            <v>0</v>
          </cell>
          <cell r="D81">
            <v>0</v>
          </cell>
        </row>
        <row r="82">
          <cell r="C82">
            <v>95877235</v>
          </cell>
          <cell r="D82">
            <v>78611622</v>
          </cell>
        </row>
      </sheetData>
      <sheetData sheetId="17">
        <row r="16">
          <cell r="C16">
            <v>14822</v>
          </cell>
        </row>
        <row r="45">
          <cell r="C45">
            <v>0</v>
          </cell>
          <cell r="D45">
            <v>0</v>
          </cell>
        </row>
        <row r="46">
          <cell r="C46">
            <v>23953731</v>
          </cell>
          <cell r="D46">
            <v>19264123</v>
          </cell>
        </row>
        <row r="81">
          <cell r="C81">
            <v>0</v>
          </cell>
          <cell r="D81">
            <v>0</v>
          </cell>
        </row>
        <row r="82">
          <cell r="C82">
            <v>29980302</v>
          </cell>
          <cell r="D82">
            <v>25141279</v>
          </cell>
        </row>
      </sheetData>
      <sheetData sheetId="18">
        <row r="16">
          <cell r="C16">
            <v>21012</v>
          </cell>
        </row>
        <row r="45">
          <cell r="C45">
            <v>0</v>
          </cell>
          <cell r="D45">
            <v>0</v>
          </cell>
        </row>
        <row r="46">
          <cell r="C46">
            <v>61031579</v>
          </cell>
          <cell r="D46">
            <v>49968969</v>
          </cell>
        </row>
        <row r="81">
          <cell r="C81">
            <v>0</v>
          </cell>
          <cell r="D81">
            <v>0</v>
          </cell>
        </row>
        <row r="82">
          <cell r="C82">
            <v>68673273</v>
          </cell>
          <cell r="D82">
            <v>56389770</v>
          </cell>
        </row>
      </sheetData>
      <sheetData sheetId="19">
        <row r="16">
          <cell r="C16">
            <v>22732</v>
          </cell>
        </row>
        <row r="45">
          <cell r="C45">
            <v>0</v>
          </cell>
          <cell r="D45">
            <v>0</v>
          </cell>
        </row>
        <row r="46">
          <cell r="C46">
            <v>19751976</v>
          </cell>
          <cell r="D46">
            <v>15573046</v>
          </cell>
        </row>
        <row r="81">
          <cell r="C81">
            <v>0</v>
          </cell>
          <cell r="D81">
            <v>0</v>
          </cell>
        </row>
        <row r="82">
          <cell r="C82">
            <v>25672978</v>
          </cell>
          <cell r="D82">
            <v>20635155</v>
          </cell>
        </row>
      </sheetData>
      <sheetData sheetId="20">
        <row r="16">
          <cell r="C16">
            <v>61333</v>
          </cell>
        </row>
        <row r="45">
          <cell r="C45">
            <v>0</v>
          </cell>
          <cell r="D45">
            <v>0</v>
          </cell>
        </row>
        <row r="46">
          <cell r="C46">
            <v>51673598</v>
          </cell>
          <cell r="D46">
            <v>40509097</v>
          </cell>
        </row>
        <row r="81">
          <cell r="C81">
            <v>0</v>
          </cell>
          <cell r="D81">
            <v>0</v>
          </cell>
        </row>
        <row r="82">
          <cell r="C82">
            <v>61075439</v>
          </cell>
          <cell r="D82">
            <v>49028137</v>
          </cell>
        </row>
      </sheetData>
      <sheetData sheetId="21">
        <row r="16">
          <cell r="C16">
            <v>18887</v>
          </cell>
        </row>
        <row r="45">
          <cell r="C45">
            <v>0</v>
          </cell>
          <cell r="D45">
            <v>0</v>
          </cell>
        </row>
        <row r="46">
          <cell r="C46">
            <v>159024329</v>
          </cell>
          <cell r="D46">
            <v>131354444</v>
          </cell>
        </row>
        <row r="81">
          <cell r="C81">
            <v>0</v>
          </cell>
          <cell r="D81">
            <v>0</v>
          </cell>
        </row>
        <row r="82">
          <cell r="C82">
            <v>187628167</v>
          </cell>
          <cell r="D82">
            <v>158808355</v>
          </cell>
        </row>
      </sheetData>
      <sheetData sheetId="22">
        <row r="16">
          <cell r="C16">
            <v>17080</v>
          </cell>
        </row>
        <row r="45">
          <cell r="C45">
            <v>0</v>
          </cell>
          <cell r="D45">
            <v>0</v>
          </cell>
        </row>
        <row r="46">
          <cell r="C46">
            <v>39680746</v>
          </cell>
          <cell r="D46">
            <v>32110681</v>
          </cell>
        </row>
        <row r="81">
          <cell r="C81">
            <v>0</v>
          </cell>
          <cell r="D81">
            <v>0</v>
          </cell>
        </row>
        <row r="82">
          <cell r="C82">
            <v>46977659</v>
          </cell>
          <cell r="D82">
            <v>38402372</v>
          </cell>
        </row>
      </sheetData>
      <sheetData sheetId="23">
        <row r="16">
          <cell r="C16">
            <v>15042</v>
          </cell>
        </row>
        <row r="45">
          <cell r="C45">
            <v>0</v>
          </cell>
          <cell r="D45">
            <v>0</v>
          </cell>
        </row>
        <row r="46">
          <cell r="C46">
            <v>57057890</v>
          </cell>
          <cell r="D46">
            <v>46686115</v>
          </cell>
        </row>
        <row r="81">
          <cell r="C81">
            <v>0</v>
          </cell>
          <cell r="D81">
            <v>0</v>
          </cell>
        </row>
        <row r="82">
          <cell r="C82">
            <v>66986629</v>
          </cell>
          <cell r="D82">
            <v>56171900</v>
          </cell>
        </row>
      </sheetData>
      <sheetData sheetId="24">
        <row r="16">
          <cell r="C16">
            <v>19211</v>
          </cell>
        </row>
        <row r="45">
          <cell r="C45">
            <v>0</v>
          </cell>
          <cell r="D45">
            <v>0</v>
          </cell>
        </row>
        <row r="46">
          <cell r="C46">
            <v>70550429</v>
          </cell>
          <cell r="D46">
            <v>56739783</v>
          </cell>
        </row>
        <row r="81">
          <cell r="C81">
            <v>0</v>
          </cell>
          <cell r="D81">
            <v>0</v>
          </cell>
        </row>
        <row r="82">
          <cell r="C82">
            <v>88153007</v>
          </cell>
          <cell r="D82">
            <v>71957078</v>
          </cell>
        </row>
      </sheetData>
      <sheetData sheetId="25">
        <row r="16">
          <cell r="C16">
            <v>63463</v>
          </cell>
        </row>
        <row r="45">
          <cell r="C45">
            <v>0</v>
          </cell>
          <cell r="D45">
            <v>0</v>
          </cell>
        </row>
        <row r="46">
          <cell r="C46">
            <v>223856126</v>
          </cell>
          <cell r="D46">
            <v>178490709</v>
          </cell>
        </row>
        <row r="81">
          <cell r="C81">
            <v>0</v>
          </cell>
          <cell r="D81">
            <v>0</v>
          </cell>
        </row>
        <row r="82">
          <cell r="C82">
            <v>261526404</v>
          </cell>
          <cell r="D82">
            <v>217145010</v>
          </cell>
        </row>
      </sheetData>
      <sheetData sheetId="26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16">
          <cell r="C16">
            <v>518</v>
          </cell>
        </row>
        <row r="45">
          <cell r="C45">
            <v>0</v>
          </cell>
          <cell r="D45">
            <v>0</v>
          </cell>
        </row>
        <row r="46">
          <cell r="C46">
            <v>9489373</v>
          </cell>
          <cell r="D46">
            <v>3108699</v>
          </cell>
        </row>
        <row r="81">
          <cell r="C81">
            <v>0</v>
          </cell>
          <cell r="D81">
            <v>0</v>
          </cell>
        </row>
        <row r="82">
          <cell r="C82">
            <v>27131211</v>
          </cell>
          <cell r="D82">
            <v>18788473</v>
          </cell>
        </row>
      </sheetData>
      <sheetData sheetId="28">
        <row r="16">
          <cell r="C16">
            <v>3957</v>
          </cell>
        </row>
        <row r="45">
          <cell r="C45">
            <v>0</v>
          </cell>
          <cell r="D45">
            <v>0</v>
          </cell>
        </row>
        <row r="46">
          <cell r="C46">
            <v>45647968</v>
          </cell>
          <cell r="D46">
            <v>37117388</v>
          </cell>
        </row>
        <row r="81">
          <cell r="C81">
            <v>0</v>
          </cell>
          <cell r="D81">
            <v>0</v>
          </cell>
        </row>
        <row r="82">
          <cell r="C82">
            <v>45050539</v>
          </cell>
          <cell r="D82">
            <v>38467811</v>
          </cell>
        </row>
      </sheetData>
      <sheetData sheetId="2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16">
          <cell r="C16">
            <v>2773</v>
          </cell>
        </row>
        <row r="45">
          <cell r="C45">
            <v>0</v>
          </cell>
          <cell r="D45">
            <v>0</v>
          </cell>
        </row>
        <row r="46">
          <cell r="C46">
            <v>2448044</v>
          </cell>
          <cell r="D46">
            <v>1769801</v>
          </cell>
        </row>
        <row r="81">
          <cell r="C81">
            <v>0</v>
          </cell>
          <cell r="D81">
            <v>0</v>
          </cell>
        </row>
        <row r="82">
          <cell r="C82">
            <v>3104471</v>
          </cell>
          <cell r="D82">
            <v>2481807</v>
          </cell>
        </row>
      </sheetData>
      <sheetData sheetId="31">
        <row r="16">
          <cell r="C16">
            <v>3157</v>
          </cell>
        </row>
        <row r="45">
          <cell r="C45">
            <v>0</v>
          </cell>
          <cell r="D45">
            <v>0</v>
          </cell>
        </row>
        <row r="46">
          <cell r="C46">
            <v>223764590</v>
          </cell>
          <cell r="D46">
            <v>190828808</v>
          </cell>
        </row>
        <row r="81">
          <cell r="C81">
            <v>0</v>
          </cell>
          <cell r="D81">
            <v>0</v>
          </cell>
        </row>
        <row r="82">
          <cell r="C82">
            <v>226596109</v>
          </cell>
          <cell r="D82">
            <v>194308113</v>
          </cell>
        </row>
      </sheetData>
      <sheetData sheetId="32">
        <row r="16">
          <cell r="C16">
            <v>7669</v>
          </cell>
        </row>
        <row r="45">
          <cell r="C45">
            <v>0</v>
          </cell>
          <cell r="D45">
            <v>0</v>
          </cell>
        </row>
        <row r="46">
          <cell r="C46">
            <v>70059989</v>
          </cell>
          <cell r="D46">
            <v>50294434</v>
          </cell>
        </row>
        <row r="81">
          <cell r="C81">
            <v>0</v>
          </cell>
          <cell r="D81">
            <v>0</v>
          </cell>
        </row>
        <row r="82">
          <cell r="C82">
            <v>92228405</v>
          </cell>
          <cell r="D82">
            <v>73142307</v>
          </cell>
        </row>
      </sheetData>
      <sheetData sheetId="33">
        <row r="16">
          <cell r="C16">
            <v>973965</v>
          </cell>
        </row>
        <row r="45">
          <cell r="C45">
            <v>0</v>
          </cell>
          <cell r="D45">
            <v>0</v>
          </cell>
        </row>
        <row r="46">
          <cell r="C46">
            <v>186455476</v>
          </cell>
          <cell r="D46">
            <v>154056692</v>
          </cell>
        </row>
        <row r="81">
          <cell r="C81">
            <v>0</v>
          </cell>
          <cell r="D81">
            <v>0</v>
          </cell>
        </row>
        <row r="82">
          <cell r="C82">
            <v>176972749</v>
          </cell>
          <cell r="D82">
            <v>139595483</v>
          </cell>
        </row>
      </sheetData>
      <sheetData sheetId="34">
        <row r="16">
          <cell r="C16">
            <v>4980571</v>
          </cell>
        </row>
        <row r="45">
          <cell r="C45">
            <v>0</v>
          </cell>
          <cell r="D45">
            <v>0</v>
          </cell>
        </row>
        <row r="46">
          <cell r="C46">
            <v>1575192636</v>
          </cell>
          <cell r="D46">
            <v>1297456944</v>
          </cell>
        </row>
        <row r="81">
          <cell r="C81">
            <v>0</v>
          </cell>
          <cell r="D81">
            <v>0</v>
          </cell>
        </row>
        <row r="82">
          <cell r="C82">
            <v>1338936076</v>
          </cell>
          <cell r="D82">
            <v>1077182811</v>
          </cell>
        </row>
      </sheetData>
      <sheetData sheetId="35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12</v>
          </cell>
        </row>
        <row r="20">
          <cell r="A20" t="str">
            <v>РТО</v>
          </cell>
          <cell r="E20" t="str">
            <v>рто</v>
          </cell>
          <cell r="F20">
            <v>2014</v>
          </cell>
          <cell r="H20" t="str">
            <v>декабрь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2013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15">
          <cell r="C15">
            <v>7700747</v>
          </cell>
        </row>
      </sheetData>
      <sheetData sheetId="9">
        <row r="15">
          <cell r="C15">
            <v>7086629</v>
          </cell>
        </row>
      </sheetData>
      <sheetData sheetId="10">
        <row r="15">
          <cell r="C15">
            <v>11702476</v>
          </cell>
        </row>
      </sheetData>
      <sheetData sheetId="11">
        <row r="15">
          <cell r="C15">
            <v>6708258</v>
          </cell>
        </row>
      </sheetData>
      <sheetData sheetId="12">
        <row r="15">
          <cell r="C15">
            <v>11850100</v>
          </cell>
        </row>
      </sheetData>
      <sheetData sheetId="13">
        <row r="15">
          <cell r="C15">
            <v>5346125</v>
          </cell>
        </row>
      </sheetData>
      <sheetData sheetId="14">
        <row r="15">
          <cell r="C15">
            <v>4761044</v>
          </cell>
        </row>
      </sheetData>
      <sheetData sheetId="15">
        <row r="15">
          <cell r="C15">
            <v>12882050</v>
          </cell>
        </row>
      </sheetData>
      <sheetData sheetId="16">
        <row r="15">
          <cell r="C15">
            <v>3775106</v>
          </cell>
        </row>
      </sheetData>
      <sheetData sheetId="17">
        <row r="15">
          <cell r="C15">
            <v>9111854</v>
          </cell>
        </row>
      </sheetData>
      <sheetData sheetId="18">
        <row r="15">
          <cell r="C15">
            <v>3259515</v>
          </cell>
        </row>
      </sheetData>
      <sheetData sheetId="19">
        <row r="15">
          <cell r="C15">
            <v>8717302</v>
          </cell>
        </row>
      </sheetData>
      <sheetData sheetId="20">
        <row r="15">
          <cell r="C15">
            <v>6096852</v>
          </cell>
        </row>
      </sheetData>
      <sheetData sheetId="21">
        <row r="15">
          <cell r="C15">
            <v>8461310</v>
          </cell>
        </row>
      </sheetData>
      <sheetData sheetId="22">
        <row r="15">
          <cell r="C15">
            <v>23288442</v>
          </cell>
        </row>
      </sheetData>
      <sheetData sheetId="23">
        <row r="15">
          <cell r="C15">
            <v>11571766</v>
          </cell>
        </row>
      </sheetData>
      <sheetData sheetId="24">
        <row r="15">
          <cell r="C15">
            <v>21965520</v>
          </cell>
        </row>
      </sheetData>
      <sheetData sheetId="25">
        <row r="15">
          <cell r="C15">
            <v>0</v>
          </cell>
        </row>
      </sheetData>
      <sheetData sheetId="26">
        <row r="15">
          <cell r="C15">
            <v>0</v>
          </cell>
        </row>
      </sheetData>
      <sheetData sheetId="27">
        <row r="15">
          <cell r="C15">
            <v>0</v>
          </cell>
        </row>
      </sheetData>
      <sheetData sheetId="28">
        <row r="15">
          <cell r="C15">
            <v>0</v>
          </cell>
        </row>
      </sheetData>
      <sheetData sheetId="29">
        <row r="15">
          <cell r="C15">
            <v>0</v>
          </cell>
        </row>
      </sheetData>
      <sheetData sheetId="30">
        <row r="15">
          <cell r="C15">
            <v>0</v>
          </cell>
        </row>
      </sheetData>
      <sheetData sheetId="31">
        <row r="15">
          <cell r="C15">
            <v>4401845</v>
          </cell>
        </row>
      </sheetData>
      <sheetData sheetId="32">
        <row r="15">
          <cell r="C15">
            <v>24710024</v>
          </cell>
        </row>
      </sheetData>
      <sheetData sheetId="33">
        <row r="15">
          <cell r="C15">
            <v>378235</v>
          </cell>
        </row>
      </sheetData>
      <sheetData sheetId="34">
        <row r="15">
          <cell r="C15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90" zoomScaleNormal="90" workbookViewId="0">
      <selection activeCell="C94" sqref="C94"/>
    </sheetView>
  </sheetViews>
  <sheetFormatPr defaultColWidth="33.28515625" defaultRowHeight="11.25"/>
  <cols>
    <col min="1" max="1" width="65.7109375" style="102" customWidth="1"/>
    <col min="2" max="2" width="11.140625" style="102" customWidth="1"/>
    <col min="3" max="3" width="25.140625" style="106" customWidth="1"/>
    <col min="4" max="4" width="24.42578125" style="105" customWidth="1"/>
    <col min="5" max="16384" width="33.28515625" style="4"/>
  </cols>
  <sheetData>
    <row r="1" spans="1:6" ht="20.25" customHeight="1">
      <c r="A1" s="1" t="s">
        <v>0</v>
      </c>
      <c r="B1" s="2"/>
      <c r="C1" s="3" t="s">
        <v>1</v>
      </c>
      <c r="D1" s="3"/>
    </row>
    <row r="2" spans="1:6" ht="10.5" customHeight="1">
      <c r="A2" s="5"/>
      <c r="B2" s="2"/>
      <c r="C2" s="6" t="s">
        <v>2</v>
      </c>
      <c r="D2" s="6"/>
    </row>
    <row r="3" spans="1:6">
      <c r="A3" s="5"/>
      <c r="B3" s="2"/>
      <c r="C3" s="6" t="s">
        <v>3</v>
      </c>
      <c r="D3" s="6"/>
    </row>
    <row r="4" spans="1:6">
      <c r="A4" s="5"/>
      <c r="B4" s="4"/>
      <c r="C4" s="6" t="s">
        <v>4</v>
      </c>
      <c r="D4" s="6"/>
    </row>
    <row r="5" spans="1:6" ht="12.75">
      <c r="A5" s="5"/>
      <c r="B5" s="7" t="s">
        <v>5</v>
      </c>
      <c r="C5" s="8"/>
      <c r="D5" s="9" t="s">
        <v>6</v>
      </c>
    </row>
    <row r="6" spans="1:6" ht="12.75">
      <c r="A6" s="10" t="s">
        <v>7</v>
      </c>
      <c r="B6" s="11"/>
      <c r="C6" s="12"/>
      <c r="D6" s="13"/>
    </row>
    <row r="7" spans="1:6" ht="12.75">
      <c r="A7" s="14" t="s">
        <v>194</v>
      </c>
      <c r="B7" s="11"/>
      <c r="C7" s="12"/>
      <c r="D7" s="13"/>
    </row>
    <row r="8" spans="1:6" ht="12.75">
      <c r="A8" s="15" t="s">
        <v>8</v>
      </c>
      <c r="B8" s="15"/>
      <c r="C8" s="15"/>
      <c r="D8" s="15"/>
    </row>
    <row r="9" spans="1:6" ht="12.75">
      <c r="A9" s="16"/>
      <c r="B9" s="11"/>
      <c r="C9" s="17"/>
      <c r="D9" s="18"/>
    </row>
    <row r="10" spans="1:6" ht="12.75">
      <c r="A10" s="16"/>
      <c r="B10" s="11"/>
      <c r="C10" s="17"/>
      <c r="D10" s="18"/>
    </row>
    <row r="11" spans="1:6" ht="12.75">
      <c r="A11" s="16"/>
      <c r="B11" s="11"/>
      <c r="C11" s="17"/>
      <c r="D11" s="18"/>
    </row>
    <row r="12" spans="1:6" s="23" customFormat="1" ht="12.75">
      <c r="A12" s="19"/>
      <c r="B12" s="20"/>
      <c r="C12" s="21"/>
      <c r="D12" s="22"/>
    </row>
    <row r="13" spans="1:6" ht="13.5" thickBot="1">
      <c r="A13" s="24"/>
      <c r="B13" s="25"/>
      <c r="C13" s="17"/>
      <c r="D13" s="26" t="s">
        <v>9</v>
      </c>
    </row>
    <row r="14" spans="1:6" ht="43.5" customHeight="1">
      <c r="A14" s="27" t="s">
        <v>10</v>
      </c>
      <c r="B14" s="28" t="s">
        <v>11</v>
      </c>
      <c r="C14" s="29" t="s">
        <v>195</v>
      </c>
      <c r="D14" s="29" t="s">
        <v>196</v>
      </c>
    </row>
    <row r="15" spans="1:6" ht="12.75">
      <c r="A15" s="30" t="s">
        <v>12</v>
      </c>
      <c r="B15" s="31"/>
      <c r="C15" s="32"/>
      <c r="D15" s="33"/>
      <c r="E15" s="34"/>
      <c r="F15" s="34"/>
    </row>
    <row r="16" spans="1:6" ht="12.75">
      <c r="A16" s="35" t="s">
        <v>13</v>
      </c>
      <c r="B16" s="31" t="s">
        <v>14</v>
      </c>
      <c r="C16" s="36">
        <v>6492495</v>
      </c>
      <c r="D16" s="36">
        <v>39254613</v>
      </c>
      <c r="E16" s="34"/>
      <c r="F16" s="34"/>
    </row>
    <row r="17" spans="1:6" ht="12.75">
      <c r="A17" s="35" t="s">
        <v>15</v>
      </c>
      <c r="B17" s="31" t="s">
        <v>16</v>
      </c>
      <c r="C17" s="36">
        <v>0</v>
      </c>
      <c r="D17" s="36">
        <v>0</v>
      </c>
      <c r="E17" s="34"/>
      <c r="F17" s="34"/>
    </row>
    <row r="18" spans="1:6" ht="12.75">
      <c r="A18" s="35" t="s">
        <v>17</v>
      </c>
      <c r="B18" s="31" t="s">
        <v>18</v>
      </c>
      <c r="C18" s="36">
        <v>0</v>
      </c>
      <c r="D18" s="36">
        <v>0</v>
      </c>
      <c r="E18" s="34"/>
      <c r="F18" s="34"/>
    </row>
    <row r="19" spans="1:6" ht="25.5">
      <c r="A19" s="37" t="s">
        <v>19</v>
      </c>
      <c r="B19" s="31" t="s">
        <v>20</v>
      </c>
      <c r="C19" s="36">
        <v>0</v>
      </c>
      <c r="D19" s="36">
        <v>0</v>
      </c>
      <c r="E19" s="34"/>
      <c r="F19" s="34"/>
    </row>
    <row r="20" spans="1:6" ht="12.75">
      <c r="A20" s="35" t="s">
        <v>21</v>
      </c>
      <c r="B20" s="31" t="s">
        <v>22</v>
      </c>
      <c r="C20" s="36">
        <v>16657542</v>
      </c>
      <c r="D20" s="36">
        <v>9367059</v>
      </c>
      <c r="E20" s="34"/>
      <c r="F20" s="34"/>
    </row>
    <row r="21" spans="1:6" ht="12.75">
      <c r="A21" s="35" t="s">
        <v>23</v>
      </c>
      <c r="B21" s="31" t="s">
        <v>24</v>
      </c>
      <c r="C21" s="36">
        <v>0</v>
      </c>
      <c r="D21" s="36">
        <v>0</v>
      </c>
      <c r="E21" s="34"/>
      <c r="F21" s="34"/>
    </row>
    <row r="22" spans="1:6" ht="12.75">
      <c r="A22" s="35" t="s">
        <v>25</v>
      </c>
      <c r="B22" s="31" t="s">
        <v>26</v>
      </c>
      <c r="C22" s="36">
        <v>31260164</v>
      </c>
      <c r="D22" s="36">
        <v>30475900</v>
      </c>
      <c r="E22" s="34"/>
      <c r="F22" s="34"/>
    </row>
    <row r="23" spans="1:6" ht="12.75">
      <c r="A23" s="38" t="s">
        <v>27</v>
      </c>
      <c r="B23" s="31" t="s">
        <v>28</v>
      </c>
      <c r="C23" s="36">
        <v>249459</v>
      </c>
      <c r="D23" s="36">
        <v>56196</v>
      </c>
      <c r="E23" s="34"/>
      <c r="F23" s="34"/>
    </row>
    <row r="24" spans="1:6" ht="12.75">
      <c r="A24" s="38" t="s">
        <v>29</v>
      </c>
      <c r="B24" s="31" t="s">
        <v>30</v>
      </c>
      <c r="C24" s="36">
        <v>3847021</v>
      </c>
      <c r="D24" s="36">
        <v>3379951</v>
      </c>
      <c r="E24" s="34"/>
      <c r="F24" s="34"/>
    </row>
    <row r="25" spans="1:6" ht="12.75">
      <c r="A25" s="38" t="s">
        <v>31</v>
      </c>
      <c r="B25" s="31" t="s">
        <v>32</v>
      </c>
      <c r="C25" s="36">
        <v>4247951</v>
      </c>
      <c r="D25" s="36">
        <v>4298742</v>
      </c>
      <c r="E25" s="34"/>
      <c r="F25" s="34"/>
    </row>
    <row r="26" spans="1:6" ht="12.75">
      <c r="A26" s="39" t="s">
        <v>33</v>
      </c>
      <c r="B26" s="40" t="s">
        <v>34</v>
      </c>
      <c r="C26" s="41">
        <f>SUM(C16:C25)</f>
        <v>62754632</v>
      </c>
      <c r="D26" s="41">
        <f>SUM(D16:D25)</f>
        <v>86832461</v>
      </c>
      <c r="E26" s="34"/>
      <c r="F26" s="34"/>
    </row>
    <row r="27" spans="1:6" ht="12.75">
      <c r="A27" s="42" t="s">
        <v>35</v>
      </c>
      <c r="B27" s="31" t="s">
        <v>36</v>
      </c>
      <c r="C27" s="36">
        <v>0</v>
      </c>
      <c r="D27" s="36">
        <v>0</v>
      </c>
      <c r="E27" s="34"/>
      <c r="F27" s="34"/>
    </row>
    <row r="28" spans="1:6" ht="12.75">
      <c r="A28" s="30" t="s">
        <v>37</v>
      </c>
      <c r="B28" s="43"/>
      <c r="C28" s="44"/>
      <c r="D28" s="44"/>
      <c r="E28" s="34"/>
      <c r="F28" s="34"/>
    </row>
    <row r="29" spans="1:6" ht="12.75">
      <c r="A29" s="45" t="s">
        <v>15</v>
      </c>
      <c r="B29" s="31" t="s">
        <v>38</v>
      </c>
      <c r="C29" s="36">
        <v>0</v>
      </c>
      <c r="D29" s="36">
        <v>0</v>
      </c>
      <c r="E29" s="34"/>
      <c r="F29" s="34"/>
    </row>
    <row r="30" spans="1:6" ht="12.75">
      <c r="A30" s="45" t="s">
        <v>17</v>
      </c>
      <c r="B30" s="31" t="s">
        <v>39</v>
      </c>
      <c r="C30" s="36">
        <v>0</v>
      </c>
      <c r="D30" s="36">
        <v>0</v>
      </c>
      <c r="E30" s="34"/>
      <c r="F30" s="34"/>
    </row>
    <row r="31" spans="1:6" ht="25.5">
      <c r="A31" s="45" t="s">
        <v>19</v>
      </c>
      <c r="B31" s="31" t="s">
        <v>40</v>
      </c>
      <c r="C31" s="36">
        <v>0</v>
      </c>
      <c r="D31" s="36">
        <v>0</v>
      </c>
      <c r="E31" s="34"/>
      <c r="F31" s="34"/>
    </row>
    <row r="32" spans="1:6" ht="12.75">
      <c r="A32" s="35" t="s">
        <v>21</v>
      </c>
      <c r="B32" s="31" t="s">
        <v>41</v>
      </c>
      <c r="C32" s="36">
        <v>2005900</v>
      </c>
      <c r="D32" s="36">
        <v>374858</v>
      </c>
      <c r="E32" s="34"/>
      <c r="F32" s="34"/>
    </row>
    <row r="33" spans="1:6" ht="12.75">
      <c r="A33" s="45" t="s">
        <v>42</v>
      </c>
      <c r="B33" s="31" t="s">
        <v>43</v>
      </c>
      <c r="C33" s="36">
        <v>31228314</v>
      </c>
      <c r="D33" s="36">
        <v>40390432</v>
      </c>
      <c r="E33" s="34"/>
      <c r="F33" s="34"/>
    </row>
    <row r="34" spans="1:6" ht="12.75">
      <c r="A34" s="45" t="s">
        <v>44</v>
      </c>
      <c r="B34" s="31" t="s">
        <v>45</v>
      </c>
      <c r="C34" s="36">
        <v>10590952</v>
      </c>
      <c r="D34" s="36">
        <v>10582498</v>
      </c>
      <c r="E34" s="34"/>
      <c r="F34" s="34"/>
    </row>
    <row r="35" spans="1:6" ht="12.75">
      <c r="A35" s="45" t="s">
        <v>46</v>
      </c>
      <c r="B35" s="31" t="s">
        <v>47</v>
      </c>
      <c r="C35" s="36">
        <v>0</v>
      </c>
      <c r="D35" s="36">
        <v>0</v>
      </c>
      <c r="E35" s="34"/>
      <c r="F35" s="34"/>
    </row>
    <row r="36" spans="1:6" ht="12.75">
      <c r="A36" s="45" t="s">
        <v>48</v>
      </c>
      <c r="B36" s="31" t="s">
        <v>49</v>
      </c>
      <c r="C36" s="36">
        <v>0</v>
      </c>
      <c r="D36" s="36">
        <v>0</v>
      </c>
      <c r="E36" s="34"/>
      <c r="F36" s="34"/>
    </row>
    <row r="37" spans="1:6" ht="12.75">
      <c r="A37" s="45" t="s">
        <v>50</v>
      </c>
      <c r="B37" s="31" t="s">
        <v>51</v>
      </c>
      <c r="C37" s="36">
        <v>258317465</v>
      </c>
      <c r="D37" s="36">
        <v>228563017</v>
      </c>
      <c r="E37" s="34"/>
      <c r="F37" s="34"/>
    </row>
    <row r="38" spans="1:6" ht="12.75">
      <c r="A38" s="45" t="s">
        <v>52</v>
      </c>
      <c r="B38" s="31" t="s">
        <v>53</v>
      </c>
      <c r="C38" s="36">
        <v>0</v>
      </c>
      <c r="D38" s="36">
        <v>0</v>
      </c>
      <c r="E38" s="34"/>
      <c r="F38" s="34"/>
    </row>
    <row r="39" spans="1:6" ht="12.75">
      <c r="A39" s="45" t="s">
        <v>54</v>
      </c>
      <c r="B39" s="31" t="s">
        <v>55</v>
      </c>
      <c r="C39" s="36">
        <v>0</v>
      </c>
      <c r="D39" s="36">
        <v>0</v>
      </c>
      <c r="E39" s="34"/>
      <c r="F39" s="34"/>
    </row>
    <row r="40" spans="1:6" ht="12.75">
      <c r="A40" s="46" t="s">
        <v>56</v>
      </c>
      <c r="B40" s="47" t="s">
        <v>57</v>
      </c>
      <c r="C40" s="36">
        <v>18606751</v>
      </c>
      <c r="D40" s="36">
        <v>14526191</v>
      </c>
      <c r="E40" s="34"/>
      <c r="F40" s="34"/>
    </row>
    <row r="41" spans="1:6" ht="12.75">
      <c r="A41" s="46" t="s">
        <v>58</v>
      </c>
      <c r="B41" s="47" t="s">
        <v>59</v>
      </c>
      <c r="C41" s="36">
        <v>0</v>
      </c>
      <c r="D41" s="36">
        <v>0</v>
      </c>
      <c r="E41" s="34"/>
      <c r="F41" s="34"/>
    </row>
    <row r="42" spans="1:6" ht="12.75">
      <c r="A42" s="46" t="s">
        <v>60</v>
      </c>
      <c r="B42" s="47" t="s">
        <v>61</v>
      </c>
      <c r="C42" s="36">
        <v>23672761</v>
      </c>
      <c r="D42" s="36">
        <v>33522330</v>
      </c>
      <c r="E42" s="34"/>
      <c r="F42" s="34"/>
    </row>
    <row r="43" spans="1:6" s="51" customFormat="1" ht="12.75">
      <c r="A43" s="48" t="s">
        <v>62</v>
      </c>
      <c r="B43" s="49" t="s">
        <v>63</v>
      </c>
      <c r="C43" s="41">
        <f>SUM(C29:C42)</f>
        <v>344422143</v>
      </c>
      <c r="D43" s="41">
        <f>SUM(D29:D42)</f>
        <v>327959326</v>
      </c>
      <c r="E43" s="50"/>
      <c r="F43" s="50"/>
    </row>
    <row r="44" spans="1:6" s="56" customFormat="1" ht="25.5" customHeight="1" thickBot="1">
      <c r="A44" s="52" t="s">
        <v>64</v>
      </c>
      <c r="B44" s="53"/>
      <c r="C44" s="54">
        <f>C26+C27+C43</f>
        <v>407176775</v>
      </c>
      <c r="D44" s="54">
        <f>D26+D27+D43</f>
        <v>414791787</v>
      </c>
      <c r="E44" s="55"/>
      <c r="F44" s="55"/>
    </row>
    <row r="45" spans="1:6" s="61" customFormat="1" ht="12.75" hidden="1">
      <c r="A45" s="57" t="s">
        <v>65</v>
      </c>
      <c r="B45" s="58" t="s">
        <v>66</v>
      </c>
      <c r="C45" s="59">
        <f>SUM('[1]акм:корректировки МСФО'!C45)</f>
        <v>0</v>
      </c>
      <c r="D45" s="59">
        <f>SUM('[1]акм:корректировки МСФО'!D45)</f>
        <v>0</v>
      </c>
      <c r="E45" s="60"/>
      <c r="F45" s="60"/>
    </row>
    <row r="46" spans="1:6" s="61" customFormat="1" ht="12.75" hidden="1">
      <c r="A46" s="62" t="s">
        <v>67</v>
      </c>
      <c r="B46" s="63"/>
      <c r="C46" s="36">
        <f>SUM('[1]акм:корректировки МСФО'!C46)</f>
        <v>3260457992</v>
      </c>
      <c r="D46" s="36">
        <f>SUM('[1]акм:корректировки МСФО'!D46)</f>
        <v>2661616713</v>
      </c>
      <c r="E46" s="60"/>
      <c r="F46" s="60"/>
    </row>
    <row r="47" spans="1:6" s="56" customFormat="1" ht="13.5" hidden="1" thickBot="1">
      <c r="A47" s="52" t="s">
        <v>68</v>
      </c>
      <c r="B47" s="64" t="s">
        <v>69</v>
      </c>
      <c r="C47" s="54">
        <f>C44+C45+C46</f>
        <v>3667634767</v>
      </c>
      <c r="D47" s="54">
        <f>D44+D45+D46</f>
        <v>3076408500</v>
      </c>
      <c r="E47" s="55"/>
      <c r="F47" s="55"/>
    </row>
    <row r="48" spans="1:6" s="56" customFormat="1" ht="24" hidden="1">
      <c r="A48" s="65" t="s">
        <v>70</v>
      </c>
      <c r="B48" s="66"/>
      <c r="C48" s="67"/>
      <c r="D48" s="67"/>
      <c r="E48" s="55"/>
      <c r="F48" s="55"/>
    </row>
    <row r="49" spans="1:6" s="56" customFormat="1" ht="13.5" thickBot="1">
      <c r="A49" s="68"/>
      <c r="B49" s="69"/>
      <c r="C49" s="70"/>
      <c r="D49" s="71"/>
    </row>
    <row r="50" spans="1:6" ht="43.5" customHeight="1">
      <c r="A50" s="27" t="s">
        <v>71</v>
      </c>
      <c r="B50" s="28" t="s">
        <v>11</v>
      </c>
      <c r="C50" s="29" t="str">
        <f>C14</f>
        <v>на 31 декабря 2014 г.</v>
      </c>
      <c r="D50" s="29" t="str">
        <f>D14</f>
        <v>на 31 декабря 2013 г.</v>
      </c>
    </row>
    <row r="51" spans="1:6" ht="12.75">
      <c r="A51" s="30" t="s">
        <v>72</v>
      </c>
      <c r="B51" s="72"/>
      <c r="C51" s="33"/>
      <c r="D51" s="33"/>
      <c r="E51" s="34"/>
      <c r="F51" s="34"/>
    </row>
    <row r="52" spans="1:6" ht="12.75">
      <c r="A52" s="73" t="s">
        <v>73</v>
      </c>
      <c r="B52" s="72" t="s">
        <v>74</v>
      </c>
      <c r="C52" s="36">
        <v>3156634</v>
      </c>
      <c r="D52" s="36">
        <v>5679832</v>
      </c>
      <c r="F52" s="34"/>
    </row>
    <row r="53" spans="1:6" ht="12.75">
      <c r="A53" s="73" t="s">
        <v>17</v>
      </c>
      <c r="B53" s="72" t="s">
        <v>75</v>
      </c>
      <c r="C53" s="36">
        <v>0</v>
      </c>
      <c r="D53" s="36">
        <v>0</v>
      </c>
      <c r="E53" s="34"/>
      <c r="F53" s="34"/>
    </row>
    <row r="54" spans="1:6" ht="12.75">
      <c r="A54" s="74" t="s">
        <v>76</v>
      </c>
      <c r="B54" s="72" t="s">
        <v>77</v>
      </c>
      <c r="C54" s="36">
        <v>1588474</v>
      </c>
      <c r="D54" s="36">
        <v>30268498</v>
      </c>
      <c r="E54" s="34"/>
      <c r="F54" s="34"/>
    </row>
    <row r="55" spans="1:6" ht="12.75">
      <c r="A55" s="74" t="s">
        <v>78</v>
      </c>
      <c r="B55" s="72" t="s">
        <v>79</v>
      </c>
      <c r="C55" s="36">
        <v>24504695</v>
      </c>
      <c r="D55" s="36">
        <v>24438688</v>
      </c>
      <c r="E55" s="34"/>
      <c r="F55" s="34"/>
    </row>
    <row r="56" spans="1:6" ht="12.75">
      <c r="A56" s="73" t="s">
        <v>80</v>
      </c>
      <c r="B56" s="72" t="s">
        <v>81</v>
      </c>
      <c r="C56" s="36">
        <v>3644126</v>
      </c>
      <c r="D56" s="36">
        <v>2888993</v>
      </c>
      <c r="E56" s="34"/>
      <c r="F56" s="34"/>
    </row>
    <row r="57" spans="1:6" ht="12.75">
      <c r="A57" s="74" t="s">
        <v>82</v>
      </c>
      <c r="B57" s="72" t="s">
        <v>83</v>
      </c>
      <c r="C57" s="36">
        <v>0</v>
      </c>
      <c r="D57" s="36">
        <v>0</v>
      </c>
      <c r="E57" s="34"/>
      <c r="F57" s="34"/>
    </row>
    <row r="58" spans="1:6" ht="12.75">
      <c r="A58" s="73" t="s">
        <v>84</v>
      </c>
      <c r="B58" s="72" t="s">
        <v>85</v>
      </c>
      <c r="C58" s="36">
        <v>1665905</v>
      </c>
      <c r="D58" s="36">
        <v>1275242</v>
      </c>
      <c r="E58" s="34"/>
      <c r="F58" s="34"/>
    </row>
    <row r="59" spans="1:6" ht="12.75">
      <c r="A59" s="75" t="s">
        <v>86</v>
      </c>
      <c r="B59" s="72" t="s">
        <v>87</v>
      </c>
      <c r="C59" s="36">
        <v>6569558</v>
      </c>
      <c r="D59" s="36">
        <v>6588349</v>
      </c>
      <c r="E59" s="34"/>
      <c r="F59" s="34"/>
    </row>
    <row r="60" spans="1:6" ht="12.75">
      <c r="A60" s="76" t="s">
        <v>88</v>
      </c>
      <c r="B60" s="77" t="s">
        <v>66</v>
      </c>
      <c r="C60" s="41">
        <f>SUM(C52:C59)</f>
        <v>41129392</v>
      </c>
      <c r="D60" s="41">
        <f>SUM(D52:D59)</f>
        <v>71139602</v>
      </c>
      <c r="E60" s="34"/>
      <c r="F60" s="34"/>
    </row>
    <row r="61" spans="1:6" ht="12.75">
      <c r="A61" s="78" t="s">
        <v>89</v>
      </c>
      <c r="B61" s="79" t="s">
        <v>90</v>
      </c>
      <c r="C61" s="36">
        <v>0</v>
      </c>
      <c r="D61" s="36">
        <v>0</v>
      </c>
      <c r="E61" s="34"/>
      <c r="F61" s="34"/>
    </row>
    <row r="62" spans="1:6" ht="12.75">
      <c r="A62" s="30" t="s">
        <v>91</v>
      </c>
      <c r="B62" s="72"/>
      <c r="C62" s="44"/>
      <c r="D62" s="44"/>
      <c r="E62" s="34"/>
      <c r="F62" s="34"/>
    </row>
    <row r="63" spans="1:6" ht="12.75">
      <c r="A63" s="73" t="s">
        <v>73</v>
      </c>
      <c r="B63" s="31" t="s">
        <v>92</v>
      </c>
      <c r="C63" s="36">
        <v>28969814</v>
      </c>
      <c r="D63" s="36">
        <v>28866216</v>
      </c>
      <c r="E63" s="34"/>
      <c r="F63" s="34"/>
    </row>
    <row r="64" spans="1:6" ht="12.75">
      <c r="A64" s="73" t="s">
        <v>17</v>
      </c>
      <c r="B64" s="31" t="s">
        <v>93</v>
      </c>
      <c r="C64" s="36">
        <v>0</v>
      </c>
      <c r="D64" s="36">
        <v>0</v>
      </c>
      <c r="E64" s="34"/>
      <c r="F64" s="34"/>
    </row>
    <row r="65" spans="1:6" ht="12.75">
      <c r="A65" s="73" t="s">
        <v>94</v>
      </c>
      <c r="B65" s="31" t="s">
        <v>95</v>
      </c>
      <c r="C65" s="36">
        <v>0</v>
      </c>
      <c r="D65" s="36">
        <v>0</v>
      </c>
      <c r="E65" s="34"/>
      <c r="F65" s="34"/>
    </row>
    <row r="66" spans="1:6" ht="12.75">
      <c r="A66" s="45" t="s">
        <v>96</v>
      </c>
      <c r="B66" s="31" t="s">
        <v>97</v>
      </c>
      <c r="C66" s="36">
        <v>10632100</v>
      </c>
      <c r="D66" s="36">
        <v>10692231</v>
      </c>
      <c r="E66" s="34"/>
      <c r="F66" s="34"/>
    </row>
    <row r="67" spans="1:6" s="81" customFormat="1" ht="12.75">
      <c r="A67" s="73" t="s">
        <v>98</v>
      </c>
      <c r="B67" s="31" t="s">
        <v>99</v>
      </c>
      <c r="C67" s="36">
        <v>8149565</v>
      </c>
      <c r="D67" s="36">
        <v>6172392</v>
      </c>
      <c r="E67" s="80"/>
      <c r="F67" s="80"/>
    </row>
    <row r="68" spans="1:6" s="81" customFormat="1" ht="12.75">
      <c r="A68" s="73" t="s">
        <v>100</v>
      </c>
      <c r="B68" s="31" t="s">
        <v>101</v>
      </c>
      <c r="C68" s="36">
        <v>15954014</v>
      </c>
      <c r="D68" s="36">
        <v>12221917</v>
      </c>
      <c r="E68" s="80"/>
      <c r="F68" s="80"/>
    </row>
    <row r="69" spans="1:6" s="81" customFormat="1" ht="12.75">
      <c r="A69" s="73" t="s">
        <v>102</v>
      </c>
      <c r="B69" s="31" t="s">
        <v>103</v>
      </c>
      <c r="C69" s="36">
        <v>3988189</v>
      </c>
      <c r="D69" s="36">
        <v>4206305</v>
      </c>
      <c r="E69" s="80"/>
      <c r="F69" s="80"/>
    </row>
    <row r="70" spans="1:6" s="81" customFormat="1" ht="12.75">
      <c r="A70" s="76" t="s">
        <v>104</v>
      </c>
      <c r="B70" s="82" t="s">
        <v>69</v>
      </c>
      <c r="C70" s="41">
        <f>SUM(C63:C69)</f>
        <v>67693682</v>
      </c>
      <c r="D70" s="41">
        <f>SUM(D63:D69)</f>
        <v>62159061</v>
      </c>
      <c r="E70" s="80"/>
      <c r="F70" s="80"/>
    </row>
    <row r="71" spans="1:6" s="56" customFormat="1" ht="12.75">
      <c r="A71" s="83" t="s">
        <v>105</v>
      </c>
      <c r="B71" s="84"/>
      <c r="C71" s="44"/>
      <c r="D71" s="85"/>
      <c r="E71" s="55"/>
      <c r="F71" s="55"/>
    </row>
    <row r="72" spans="1:6" s="81" customFormat="1" ht="12.75">
      <c r="A72" s="46" t="s">
        <v>106</v>
      </c>
      <c r="B72" s="47" t="s">
        <v>107</v>
      </c>
      <c r="C72" s="36">
        <v>12136529</v>
      </c>
      <c r="D72" s="36">
        <v>12136529</v>
      </c>
      <c r="E72" s="80"/>
      <c r="F72" s="80"/>
    </row>
    <row r="73" spans="1:6" s="81" customFormat="1" ht="12.75">
      <c r="A73" s="46" t="s">
        <v>108</v>
      </c>
      <c r="B73" s="47" t="s">
        <v>109</v>
      </c>
      <c r="C73" s="36">
        <v>0</v>
      </c>
      <c r="D73" s="36">
        <v>0</v>
      </c>
      <c r="E73" s="80"/>
      <c r="F73" s="80"/>
    </row>
    <row r="74" spans="1:6" s="81" customFormat="1" ht="12.75">
      <c r="A74" s="46" t="s">
        <v>110</v>
      </c>
      <c r="B74" s="47" t="s">
        <v>111</v>
      </c>
      <c r="C74" s="36">
        <v>-6398619</v>
      </c>
      <c r="D74" s="36">
        <v>-6290144</v>
      </c>
      <c r="E74" s="80"/>
      <c r="F74" s="80"/>
    </row>
    <row r="75" spans="1:6" s="81" customFormat="1" ht="12.75">
      <c r="A75" s="46" t="s">
        <v>112</v>
      </c>
      <c r="B75" s="47" t="s">
        <v>113</v>
      </c>
      <c r="C75" s="36">
        <v>1820479</v>
      </c>
      <c r="D75" s="36">
        <v>1820479</v>
      </c>
      <c r="E75" s="80"/>
      <c r="F75" s="80"/>
    </row>
    <row r="76" spans="1:6" s="81" customFormat="1" ht="12.75">
      <c r="A76" s="46" t="s">
        <v>114</v>
      </c>
      <c r="B76" s="47" t="s">
        <v>115</v>
      </c>
      <c r="C76" s="36">
        <v>290795312</v>
      </c>
      <c r="D76" s="36">
        <v>273826260</v>
      </c>
      <c r="E76" s="80"/>
      <c r="F76" s="80"/>
    </row>
    <row r="77" spans="1:6" s="81" customFormat="1" ht="25.5">
      <c r="A77" s="46" t="s">
        <v>116</v>
      </c>
      <c r="B77" s="47" t="s">
        <v>117</v>
      </c>
      <c r="C77" s="36">
        <v>298353701</v>
      </c>
      <c r="D77" s="36">
        <v>281493124</v>
      </c>
      <c r="E77" s="80"/>
      <c r="F77" s="80"/>
    </row>
    <row r="78" spans="1:6" s="81" customFormat="1" ht="12.75">
      <c r="A78" s="46" t="s">
        <v>118</v>
      </c>
      <c r="B78" s="47" t="s">
        <v>119</v>
      </c>
      <c r="C78" s="36">
        <v>0</v>
      </c>
      <c r="D78" s="36">
        <v>0</v>
      </c>
      <c r="E78" s="80"/>
      <c r="F78" s="80"/>
    </row>
    <row r="79" spans="1:6" s="81" customFormat="1" ht="12.75">
      <c r="A79" s="86" t="s">
        <v>120</v>
      </c>
      <c r="B79" s="87" t="s">
        <v>121</v>
      </c>
      <c r="C79" s="41">
        <f>C77+C78</f>
        <v>298353701</v>
      </c>
      <c r="D79" s="41">
        <f>D77+D78</f>
        <v>281493124</v>
      </c>
      <c r="E79" s="80"/>
      <c r="F79" s="80"/>
    </row>
    <row r="80" spans="1:6" s="56" customFormat="1" ht="25.5" customHeight="1" thickBot="1">
      <c r="A80" s="52" t="s">
        <v>122</v>
      </c>
      <c r="B80" s="88"/>
      <c r="C80" s="54">
        <f>C60+C61+C70+C79</f>
        <v>407176775</v>
      </c>
      <c r="D80" s="54">
        <f>D60+D61+D70+D79</f>
        <v>414791787</v>
      </c>
      <c r="E80" s="55"/>
      <c r="F80" s="55"/>
    </row>
    <row r="81" spans="1:6" s="61" customFormat="1" ht="12.75" hidden="1">
      <c r="A81" s="57" t="s">
        <v>123</v>
      </c>
      <c r="B81" s="58" t="s">
        <v>124</v>
      </c>
      <c r="C81" s="59">
        <f>SUM('[1]акм:корректировки МСФО'!C81)</f>
        <v>0</v>
      </c>
      <c r="D81" s="59">
        <f>SUM('[1]акм:корректировки МСФО'!D81)</f>
        <v>0</v>
      </c>
      <c r="E81" s="60"/>
      <c r="F81" s="60"/>
    </row>
    <row r="82" spans="1:6" s="61" customFormat="1" ht="12.75" hidden="1">
      <c r="A82" s="62" t="s">
        <v>125</v>
      </c>
      <c r="B82" s="63"/>
      <c r="C82" s="36">
        <f>SUM('[1]акм:корректировки МСФО'!C82)</f>
        <v>3260457992</v>
      </c>
      <c r="D82" s="36">
        <f>SUM('[1]акм:корректировки МСФО'!D82)</f>
        <v>2661616713</v>
      </c>
      <c r="E82" s="60"/>
      <c r="F82" s="60"/>
    </row>
    <row r="83" spans="1:6" s="56" customFormat="1" ht="13.5" hidden="1" thickBot="1">
      <c r="A83" s="52" t="s">
        <v>68</v>
      </c>
      <c r="B83" s="89" t="s">
        <v>126</v>
      </c>
      <c r="C83" s="90">
        <f>C80+C81+C82</f>
        <v>3667634767</v>
      </c>
      <c r="D83" s="90">
        <f>D80+D81+D82</f>
        <v>3076408500</v>
      </c>
      <c r="E83" s="55"/>
      <c r="F83" s="55"/>
    </row>
    <row r="84" spans="1:6" ht="24" hidden="1">
      <c r="A84" s="65" t="s">
        <v>70</v>
      </c>
      <c r="B84" s="66"/>
      <c r="C84" s="67">
        <f>C44-C80</f>
        <v>0</v>
      </c>
      <c r="D84" s="67">
        <f>D44-D80</f>
        <v>0</v>
      </c>
      <c r="E84" s="34"/>
      <c r="F84" s="34"/>
    </row>
    <row r="85" spans="1:6" ht="12.75">
      <c r="A85" s="65"/>
      <c r="B85" s="91"/>
      <c r="C85" s="92">
        <f>C44-C80</f>
        <v>0</v>
      </c>
      <c r="D85" s="92">
        <f>D44-D80</f>
        <v>0</v>
      </c>
      <c r="E85" s="34"/>
      <c r="F85" s="34"/>
    </row>
    <row r="86" spans="1:6" ht="12.75">
      <c r="A86" s="65"/>
      <c r="B86" s="91"/>
      <c r="C86" s="92"/>
      <c r="D86" s="92"/>
      <c r="E86" s="34"/>
      <c r="F86" s="34"/>
    </row>
    <row r="87" spans="1:6" s="97" customFormat="1" ht="12.75">
      <c r="A87" s="93" t="s">
        <v>127</v>
      </c>
      <c r="B87" s="94"/>
      <c r="C87" s="95" t="s">
        <v>128</v>
      </c>
      <c r="D87" s="96"/>
    </row>
    <row r="88" spans="1:6" ht="12.75">
      <c r="A88" s="81" t="s">
        <v>129</v>
      </c>
      <c r="B88" s="5"/>
      <c r="C88" s="98"/>
      <c r="D88" s="99"/>
    </row>
    <row r="89" spans="1:6" ht="12.75">
      <c r="A89" s="100"/>
      <c r="B89" s="101"/>
      <c r="C89" s="98"/>
      <c r="D89" s="99"/>
    </row>
    <row r="90" spans="1:6" s="97" customFormat="1" ht="12.75">
      <c r="A90" s="93" t="s">
        <v>130</v>
      </c>
      <c r="B90" s="94"/>
      <c r="C90" s="95" t="s">
        <v>131</v>
      </c>
      <c r="D90" s="96"/>
    </row>
    <row r="91" spans="1:6">
      <c r="A91" s="4" t="s">
        <v>132</v>
      </c>
      <c r="C91" s="103"/>
      <c r="D91" s="104"/>
    </row>
    <row r="92" spans="1:6">
      <c r="A92" s="4"/>
      <c r="C92" s="103"/>
      <c r="D92" s="104"/>
    </row>
    <row r="93" spans="1:6">
      <c r="A93" s="102" t="s">
        <v>133</v>
      </c>
      <c r="C93" s="103"/>
      <c r="D93" s="104"/>
    </row>
    <row r="94" spans="1:6">
      <c r="C94" s="105"/>
      <c r="D94" s="106"/>
      <c r="E94" s="34"/>
      <c r="F94" s="34"/>
    </row>
    <row r="95" spans="1:6">
      <c r="C95" s="105"/>
      <c r="D95" s="106"/>
      <c r="E95" s="34"/>
      <c r="F95" s="34"/>
    </row>
    <row r="96" spans="1:6">
      <c r="C96" s="105"/>
      <c r="D96" s="106"/>
      <c r="E96" s="34"/>
      <c r="F96" s="34"/>
    </row>
  </sheetData>
  <mergeCells count="5">
    <mergeCell ref="C1:D1"/>
    <mergeCell ref="C2:D2"/>
    <mergeCell ref="C3:D3"/>
    <mergeCell ref="C4:D4"/>
    <mergeCell ref="A8:D8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workbookViewId="0">
      <selection activeCell="C68" sqref="C68"/>
    </sheetView>
  </sheetViews>
  <sheetFormatPr defaultColWidth="31.28515625" defaultRowHeight="12.75"/>
  <cols>
    <col min="1" max="1" width="65" style="81" customWidth="1"/>
    <col min="2" max="2" width="8.140625" style="81" customWidth="1"/>
    <col min="3" max="3" width="19" style="80" customWidth="1"/>
    <col min="4" max="4" width="21.5703125" style="80" customWidth="1"/>
    <col min="5" max="5" width="19" style="130" customWidth="1"/>
    <col min="6" max="6" width="19.7109375" style="130" customWidth="1"/>
    <col min="7" max="7" width="15.7109375" style="100" bestFit="1" customWidth="1"/>
    <col min="8" max="8" width="15" style="100" customWidth="1"/>
    <col min="9" max="9" width="15.7109375" style="23" bestFit="1" customWidth="1"/>
    <col min="10" max="10" width="16" style="23" customWidth="1"/>
    <col min="11" max="16384" width="31.28515625" style="81"/>
  </cols>
  <sheetData>
    <row r="1" spans="1:11">
      <c r="A1" s="107" t="s">
        <v>134</v>
      </c>
      <c r="B1" s="108"/>
      <c r="C1" s="109"/>
      <c r="D1" s="109"/>
      <c r="E1" s="110"/>
      <c r="F1" s="111" t="s">
        <v>135</v>
      </c>
    </row>
    <row r="2" spans="1:11" ht="12.75" customHeight="1">
      <c r="B2" s="108"/>
      <c r="C2" s="112"/>
      <c r="D2" s="112"/>
      <c r="E2" s="112"/>
      <c r="F2" s="8" t="s">
        <v>2</v>
      </c>
    </row>
    <row r="3" spans="1:11" ht="12" customHeight="1">
      <c r="B3" s="108"/>
      <c r="C3" s="8"/>
      <c r="D3" s="8"/>
      <c r="E3" s="113"/>
      <c r="F3" s="8" t="s">
        <v>3</v>
      </c>
    </row>
    <row r="4" spans="1:11" ht="11.25" customHeight="1">
      <c r="B4" s="108"/>
      <c r="E4" s="114"/>
      <c r="F4" s="8" t="s">
        <v>4</v>
      </c>
    </row>
    <row r="5" spans="1:11" ht="13.5" customHeight="1">
      <c r="A5" s="115" t="s">
        <v>136</v>
      </c>
      <c r="B5" s="116"/>
      <c r="C5" s="116"/>
      <c r="D5" s="116"/>
      <c r="E5" s="117"/>
      <c r="F5" s="118" t="s">
        <v>6</v>
      </c>
    </row>
    <row r="6" spans="1:11" s="4" customFormat="1">
      <c r="A6" s="119" t="s">
        <v>137</v>
      </c>
      <c r="B6" s="120"/>
      <c r="C6" s="120"/>
      <c r="D6" s="120"/>
      <c r="E6" s="120"/>
      <c r="F6" s="120"/>
      <c r="G6" s="100"/>
      <c r="H6" s="100"/>
      <c r="I6" s="23"/>
      <c r="J6" s="23"/>
      <c r="K6" s="81"/>
    </row>
    <row r="7" spans="1:11" s="4" customFormat="1">
      <c r="A7" s="121" t="s">
        <v>197</v>
      </c>
      <c r="B7" s="120"/>
      <c r="C7" s="120"/>
      <c r="D7" s="120"/>
      <c r="E7" s="120"/>
      <c r="F7" s="120"/>
      <c r="G7" s="100"/>
      <c r="H7" s="100"/>
      <c r="I7" s="23"/>
      <c r="J7" s="23"/>
      <c r="K7" s="81"/>
    </row>
    <row r="8" spans="1:11" s="4" customFormat="1">
      <c r="A8" s="122" t="s">
        <v>8</v>
      </c>
      <c r="B8" s="123"/>
      <c r="C8" s="123"/>
      <c r="D8" s="123"/>
      <c r="E8" s="123"/>
      <c r="F8" s="123"/>
      <c r="G8" s="100"/>
      <c r="H8" s="100"/>
      <c r="I8" s="23"/>
      <c r="J8" s="23"/>
      <c r="K8" s="81"/>
    </row>
    <row r="9" spans="1:11" ht="13.5" customHeight="1">
      <c r="A9" s="124"/>
      <c r="B9" s="124"/>
      <c r="C9" s="125"/>
      <c r="D9" s="126"/>
      <c r="E9" s="126"/>
      <c r="F9" s="126"/>
    </row>
    <row r="10" spans="1:11" ht="13.5" customHeight="1">
      <c r="A10" s="124"/>
      <c r="B10" s="124"/>
      <c r="C10" s="126"/>
      <c r="D10" s="126"/>
      <c r="E10" s="126"/>
      <c r="F10" s="126"/>
    </row>
    <row r="11" spans="1:11" s="4" customFormat="1">
      <c r="A11" s="127"/>
      <c r="B11" s="127"/>
      <c r="C11" s="127"/>
      <c r="D11" s="127"/>
      <c r="E11" s="127"/>
      <c r="F11" s="127"/>
      <c r="G11" s="100"/>
      <c r="H11" s="100"/>
      <c r="I11" s="23"/>
      <c r="J11" s="23"/>
      <c r="K11" s="81"/>
    </row>
    <row r="12" spans="1:11">
      <c r="A12" s="128"/>
      <c r="B12" s="129"/>
      <c r="F12" s="131" t="s">
        <v>9</v>
      </c>
    </row>
    <row r="13" spans="1:11" ht="61.5" customHeight="1">
      <c r="A13" s="132" t="s">
        <v>138</v>
      </c>
      <c r="B13" s="132" t="s">
        <v>11</v>
      </c>
      <c r="C13" s="133" t="s">
        <v>198</v>
      </c>
      <c r="D13" s="133" t="s">
        <v>199</v>
      </c>
      <c r="E13" s="133" t="s">
        <v>200</v>
      </c>
      <c r="F13" s="133" t="s">
        <v>201</v>
      </c>
    </row>
    <row r="14" spans="1:11">
      <c r="A14" s="134">
        <v>1</v>
      </c>
      <c r="B14" s="134">
        <v>2</v>
      </c>
      <c r="C14" s="135"/>
      <c r="D14" s="135"/>
      <c r="E14" s="135"/>
      <c r="F14" s="136"/>
    </row>
    <row r="15" spans="1:11">
      <c r="A15" s="137" t="s">
        <v>139</v>
      </c>
      <c r="B15" s="138" t="s">
        <v>14</v>
      </c>
      <c r="C15" s="139">
        <v>193775200</v>
      </c>
      <c r="D15" s="139">
        <v>18617409</v>
      </c>
      <c r="E15" s="139">
        <v>178398833</v>
      </c>
      <c r="F15" s="139">
        <v>15938059</v>
      </c>
      <c r="G15" s="140"/>
      <c r="H15" s="141"/>
      <c r="I15" s="142"/>
      <c r="J15" s="143"/>
    </row>
    <row r="16" spans="1:11">
      <c r="A16" s="144" t="s">
        <v>140</v>
      </c>
      <c r="B16" s="138" t="s">
        <v>16</v>
      </c>
      <c r="C16" s="139">
        <v>134933601</v>
      </c>
      <c r="D16" s="139">
        <v>16786951</v>
      </c>
      <c r="E16" s="139">
        <v>122718323</v>
      </c>
      <c r="F16" s="139">
        <v>14238431</v>
      </c>
      <c r="G16" s="140"/>
      <c r="H16" s="141"/>
      <c r="I16" s="142"/>
      <c r="J16" s="143"/>
    </row>
    <row r="17" spans="1:10">
      <c r="A17" s="145" t="s">
        <v>141</v>
      </c>
      <c r="B17" s="146" t="s">
        <v>18</v>
      </c>
      <c r="C17" s="147">
        <f>C15-C16</f>
        <v>58841599</v>
      </c>
      <c r="D17" s="147">
        <f>D15-D16</f>
        <v>1830458</v>
      </c>
      <c r="E17" s="147">
        <f>E15-E16</f>
        <v>55680510</v>
      </c>
      <c r="F17" s="147">
        <f>F15-F16</f>
        <v>1699628</v>
      </c>
      <c r="G17" s="140"/>
      <c r="H17" s="141"/>
      <c r="I17" s="142"/>
      <c r="J17" s="143"/>
    </row>
    <row r="18" spans="1:10">
      <c r="A18" s="137" t="s">
        <v>142</v>
      </c>
      <c r="B18" s="138" t="s">
        <v>20</v>
      </c>
      <c r="C18" s="139">
        <v>4024041</v>
      </c>
      <c r="D18" s="139">
        <v>979785</v>
      </c>
      <c r="E18" s="139">
        <v>3632771</v>
      </c>
      <c r="F18" s="139">
        <v>804021</v>
      </c>
      <c r="G18" s="140"/>
      <c r="H18" s="141"/>
      <c r="I18" s="142"/>
      <c r="J18" s="143"/>
    </row>
    <row r="19" spans="1:10">
      <c r="A19" s="137" t="s">
        <v>143</v>
      </c>
      <c r="B19" s="138" t="s">
        <v>22</v>
      </c>
      <c r="C19" s="139">
        <v>20417554</v>
      </c>
      <c r="D19" s="139">
        <v>3019066</v>
      </c>
      <c r="E19" s="139">
        <v>17909128</v>
      </c>
      <c r="F19" s="139">
        <v>3169870</v>
      </c>
      <c r="G19" s="140"/>
      <c r="H19" s="141"/>
      <c r="I19" s="142"/>
      <c r="J19" s="143"/>
    </row>
    <row r="20" spans="1:10">
      <c r="A20" s="137" t="s">
        <v>144</v>
      </c>
      <c r="B20" s="138" t="s">
        <v>24</v>
      </c>
      <c r="C20" s="139">
        <v>6581499</v>
      </c>
      <c r="D20" s="139">
        <v>-2230</v>
      </c>
      <c r="E20" s="139">
        <v>412694</v>
      </c>
      <c r="F20" s="139">
        <v>-499764</v>
      </c>
      <c r="G20" s="140"/>
      <c r="H20" s="141"/>
      <c r="I20" s="142"/>
      <c r="J20" s="143"/>
    </row>
    <row r="21" spans="1:10">
      <c r="A21" s="137" t="s">
        <v>145</v>
      </c>
      <c r="B21" s="138" t="s">
        <v>26</v>
      </c>
      <c r="C21" s="139">
        <v>2836049</v>
      </c>
      <c r="D21" s="139">
        <v>-250603</v>
      </c>
      <c r="E21" s="139">
        <v>2313962</v>
      </c>
      <c r="F21" s="139">
        <v>-283901</v>
      </c>
      <c r="G21" s="140"/>
      <c r="H21" s="141"/>
      <c r="I21" s="142"/>
      <c r="J21" s="143"/>
    </row>
    <row r="22" spans="1:10">
      <c r="A22" s="145" t="s">
        <v>146</v>
      </c>
      <c r="B22" s="146" t="s">
        <v>147</v>
      </c>
      <c r="C22" s="147">
        <f>C17-C18-C19-C20+C21</f>
        <v>30654554</v>
      </c>
      <c r="D22" s="147">
        <f>D17-D18-D19-D20+D21</f>
        <v>-2416766</v>
      </c>
      <c r="E22" s="147">
        <f>E17-E18-E19-E20+E21</f>
        <v>36039879</v>
      </c>
      <c r="F22" s="147">
        <f>F17-F18-F19-F20+F21</f>
        <v>-2058400</v>
      </c>
      <c r="G22" s="140"/>
      <c r="H22" s="141"/>
      <c r="I22" s="142"/>
      <c r="J22" s="143"/>
    </row>
    <row r="23" spans="1:10">
      <c r="A23" s="137" t="s">
        <v>148</v>
      </c>
      <c r="B23" s="138" t="s">
        <v>149</v>
      </c>
      <c r="C23" s="139">
        <v>3567558</v>
      </c>
      <c r="D23" s="139">
        <v>849290</v>
      </c>
      <c r="E23" s="139">
        <v>4932537</v>
      </c>
      <c r="F23" s="139">
        <v>1146405</v>
      </c>
      <c r="G23" s="140"/>
      <c r="H23" s="141"/>
      <c r="I23" s="142"/>
      <c r="J23" s="143"/>
    </row>
    <row r="24" spans="1:10">
      <c r="A24" s="148" t="s">
        <v>150</v>
      </c>
      <c r="B24" s="138" t="s">
        <v>151</v>
      </c>
      <c r="C24" s="139">
        <v>6347305</v>
      </c>
      <c r="D24" s="139">
        <v>838411</v>
      </c>
      <c r="E24" s="139">
        <v>10659222</v>
      </c>
      <c r="F24" s="139">
        <v>248064</v>
      </c>
      <c r="G24" s="140"/>
      <c r="H24" s="141"/>
      <c r="I24" s="142"/>
      <c r="J24" s="143"/>
    </row>
    <row r="25" spans="1:10" ht="25.5">
      <c r="A25" s="148" t="s">
        <v>152</v>
      </c>
      <c r="B25" s="138" t="s">
        <v>153</v>
      </c>
      <c r="C25" s="139">
        <v>0</v>
      </c>
      <c r="D25" s="139">
        <v>0</v>
      </c>
      <c r="E25" s="139">
        <v>0</v>
      </c>
      <c r="F25" s="139">
        <v>0</v>
      </c>
      <c r="G25" s="140"/>
      <c r="H25" s="141"/>
      <c r="I25" s="142"/>
      <c r="J25" s="143"/>
    </row>
    <row r="26" spans="1:10">
      <c r="A26" s="137" t="s">
        <v>154</v>
      </c>
      <c r="B26" s="138" t="s">
        <v>155</v>
      </c>
      <c r="C26" s="139">
        <v>1288044</v>
      </c>
      <c r="D26" s="139">
        <v>99179</v>
      </c>
      <c r="E26" s="139">
        <v>1199870</v>
      </c>
      <c r="F26" s="139">
        <v>52533</v>
      </c>
      <c r="G26" s="140"/>
      <c r="H26" s="141"/>
      <c r="I26" s="142"/>
      <c r="J26" s="143"/>
    </row>
    <row r="27" spans="1:10">
      <c r="A27" s="144" t="s">
        <v>156</v>
      </c>
      <c r="B27" s="138" t="s">
        <v>157</v>
      </c>
      <c r="C27" s="139">
        <v>2113724</v>
      </c>
      <c r="D27" s="139">
        <v>-379188</v>
      </c>
      <c r="E27" s="139">
        <v>815932</v>
      </c>
      <c r="F27" s="139">
        <v>-13552</v>
      </c>
      <c r="G27" s="140"/>
      <c r="H27" s="141"/>
      <c r="I27" s="142"/>
      <c r="J27" s="143"/>
    </row>
    <row r="28" spans="1:10">
      <c r="A28" s="149" t="s">
        <v>158</v>
      </c>
      <c r="B28" s="146" t="s">
        <v>34</v>
      </c>
      <c r="C28" s="147">
        <f>C22+C23-C24+C25+C26-C27</f>
        <v>27049127</v>
      </c>
      <c r="D28" s="147">
        <f>D22+D23-D24+D25+D26-D27</f>
        <v>-1927520</v>
      </c>
      <c r="E28" s="147">
        <f>E22+E23-E24+E25+E26-E27</f>
        <v>30697132</v>
      </c>
      <c r="F28" s="147">
        <f>F22+F23-F24+F25+F26-F27</f>
        <v>-1093974</v>
      </c>
      <c r="G28" s="140"/>
      <c r="H28" s="141"/>
      <c r="I28" s="142"/>
      <c r="J28" s="143"/>
    </row>
    <row r="29" spans="1:10">
      <c r="A29" s="144" t="s">
        <v>159</v>
      </c>
      <c r="B29" s="138" t="s">
        <v>36</v>
      </c>
      <c r="C29" s="139">
        <v>8451284</v>
      </c>
      <c r="D29" s="139">
        <v>931078</v>
      </c>
      <c r="E29" s="139">
        <v>4927717</v>
      </c>
      <c r="F29" s="139">
        <v>-414713</v>
      </c>
      <c r="G29" s="140"/>
      <c r="H29" s="141"/>
      <c r="I29" s="142"/>
      <c r="J29" s="143"/>
    </row>
    <row r="30" spans="1:10" ht="25.5">
      <c r="A30" s="145" t="s">
        <v>160</v>
      </c>
      <c r="B30" s="146" t="s">
        <v>63</v>
      </c>
      <c r="C30" s="147">
        <f>C28-C29</f>
        <v>18597843</v>
      </c>
      <c r="D30" s="147">
        <f>D28-D29</f>
        <v>-2858598</v>
      </c>
      <c r="E30" s="147">
        <f>E28-E29</f>
        <v>25769415</v>
      </c>
      <c r="F30" s="147">
        <f>F28-F29</f>
        <v>-679261</v>
      </c>
      <c r="G30" s="140"/>
      <c r="H30" s="141"/>
      <c r="I30" s="142"/>
      <c r="J30" s="143"/>
    </row>
    <row r="31" spans="1:10" ht="25.5">
      <c r="A31" s="137" t="s">
        <v>161</v>
      </c>
      <c r="B31" s="138" t="s">
        <v>162</v>
      </c>
      <c r="C31" s="139">
        <v>70959</v>
      </c>
      <c r="D31" s="139">
        <v>0</v>
      </c>
      <c r="E31" s="139">
        <v>0</v>
      </c>
      <c r="F31" s="139">
        <v>0</v>
      </c>
      <c r="G31" s="140"/>
      <c r="H31" s="141"/>
      <c r="I31" s="142"/>
      <c r="J31" s="143"/>
    </row>
    <row r="32" spans="1:10">
      <c r="A32" s="145" t="s">
        <v>163</v>
      </c>
      <c r="B32" s="146" t="s">
        <v>66</v>
      </c>
      <c r="C32" s="147">
        <f>C30+C31</f>
        <v>18668802</v>
      </c>
      <c r="D32" s="147">
        <f>D30+D31</f>
        <v>-2858598</v>
      </c>
      <c r="E32" s="147">
        <f>E30+E31</f>
        <v>25769415</v>
      </c>
      <c r="F32" s="147">
        <f>F30+F31</f>
        <v>-679261</v>
      </c>
      <c r="G32" s="140"/>
      <c r="H32" s="141"/>
      <c r="I32" s="142"/>
      <c r="J32" s="143"/>
    </row>
    <row r="33" spans="1:11">
      <c r="A33" s="137" t="s">
        <v>164</v>
      </c>
      <c r="B33" s="138"/>
      <c r="C33" s="139">
        <v>18668802</v>
      </c>
      <c r="D33" s="139">
        <v>-2858598</v>
      </c>
      <c r="E33" s="139">
        <v>25769415</v>
      </c>
      <c r="F33" s="139">
        <v>-679261</v>
      </c>
      <c r="G33" s="140"/>
      <c r="H33" s="141"/>
      <c r="I33" s="142"/>
      <c r="J33" s="143"/>
    </row>
    <row r="34" spans="1:11">
      <c r="A34" s="137" t="s">
        <v>165</v>
      </c>
      <c r="B34" s="138"/>
      <c r="C34" s="139">
        <v>0</v>
      </c>
      <c r="D34" s="139">
        <v>0</v>
      </c>
      <c r="E34" s="139">
        <v>0</v>
      </c>
      <c r="F34" s="139">
        <v>0</v>
      </c>
      <c r="G34" s="140"/>
      <c r="H34" s="141"/>
      <c r="I34" s="142"/>
      <c r="J34" s="143"/>
    </row>
    <row r="35" spans="1:11">
      <c r="A35" s="145" t="s">
        <v>166</v>
      </c>
      <c r="B35" s="146" t="s">
        <v>69</v>
      </c>
      <c r="C35" s="147">
        <f>SUM(C37:C47)</f>
        <v>-1035850</v>
      </c>
      <c r="D35" s="147">
        <f>SUM(D37:D47)</f>
        <v>-965038</v>
      </c>
      <c r="E35" s="147">
        <f>SUM(E37:E47)</f>
        <v>-80029</v>
      </c>
      <c r="F35" s="147">
        <f>SUM(F37:F47)</f>
        <v>213041</v>
      </c>
      <c r="G35" s="140"/>
      <c r="H35" s="141"/>
      <c r="I35" s="142"/>
      <c r="J35" s="143"/>
    </row>
    <row r="36" spans="1:11" s="151" customFormat="1">
      <c r="A36" s="137" t="s">
        <v>167</v>
      </c>
      <c r="B36" s="138"/>
      <c r="C36" s="139"/>
      <c r="D36" s="139"/>
      <c r="E36" s="139"/>
      <c r="F36" s="139"/>
      <c r="G36" s="140"/>
      <c r="H36" s="141"/>
      <c r="I36" s="142"/>
      <c r="J36" s="143"/>
      <c r="K36" s="150"/>
    </row>
    <row r="37" spans="1:11" s="151" customFormat="1">
      <c r="A37" s="137" t="s">
        <v>168</v>
      </c>
      <c r="B37" s="138" t="s">
        <v>107</v>
      </c>
      <c r="C37" s="139">
        <v>0</v>
      </c>
      <c r="D37" s="139">
        <v>0</v>
      </c>
      <c r="E37" s="139">
        <v>0</v>
      </c>
      <c r="F37" s="139">
        <v>0</v>
      </c>
      <c r="G37" s="140"/>
      <c r="H37" s="141"/>
      <c r="I37" s="142"/>
      <c r="J37" s="143"/>
      <c r="K37" s="150"/>
    </row>
    <row r="38" spans="1:11" s="151" customFormat="1">
      <c r="A38" s="137" t="s">
        <v>169</v>
      </c>
      <c r="B38" s="138" t="s">
        <v>109</v>
      </c>
      <c r="C38" s="139">
        <v>0</v>
      </c>
      <c r="D38" s="139">
        <v>0</v>
      </c>
      <c r="E38" s="139">
        <v>0</v>
      </c>
      <c r="F38" s="139">
        <v>0</v>
      </c>
      <c r="G38" s="140"/>
      <c r="H38" s="141"/>
      <c r="I38" s="142"/>
      <c r="J38" s="143"/>
      <c r="K38" s="150"/>
    </row>
    <row r="39" spans="1:11" s="151" customFormat="1" ht="12.75" customHeight="1">
      <c r="A39" s="137" t="s">
        <v>170</v>
      </c>
      <c r="B39" s="138" t="s">
        <v>111</v>
      </c>
      <c r="C39" s="139">
        <v>0</v>
      </c>
      <c r="D39" s="139">
        <v>0</v>
      </c>
      <c r="E39" s="139">
        <v>0</v>
      </c>
      <c r="F39" s="139">
        <v>0</v>
      </c>
      <c r="G39" s="140"/>
      <c r="H39" s="141"/>
      <c r="I39" s="142"/>
      <c r="J39" s="143"/>
      <c r="K39" s="150"/>
    </row>
    <row r="40" spans="1:11" s="151" customFormat="1">
      <c r="A40" s="137" t="s">
        <v>171</v>
      </c>
      <c r="B40" s="138" t="s">
        <v>113</v>
      </c>
      <c r="C40" s="139">
        <v>-1035850</v>
      </c>
      <c r="D40" s="139">
        <v>-965038</v>
      </c>
      <c r="E40" s="139">
        <v>-80029</v>
      </c>
      <c r="F40" s="139">
        <v>213041</v>
      </c>
      <c r="G40" s="140"/>
      <c r="H40" s="141"/>
      <c r="I40" s="142"/>
      <c r="J40" s="143"/>
      <c r="K40" s="150"/>
    </row>
    <row r="41" spans="1:11" s="151" customFormat="1" ht="25.5">
      <c r="A41" s="137" t="s">
        <v>172</v>
      </c>
      <c r="B41" s="138" t="s">
        <v>115</v>
      </c>
      <c r="C41" s="139">
        <v>0</v>
      </c>
      <c r="D41" s="139">
        <v>0</v>
      </c>
      <c r="E41" s="139">
        <v>0</v>
      </c>
      <c r="F41" s="139">
        <v>0</v>
      </c>
      <c r="G41" s="140"/>
      <c r="H41" s="141"/>
      <c r="I41" s="142"/>
      <c r="J41" s="143"/>
      <c r="K41" s="150"/>
    </row>
    <row r="42" spans="1:11" s="151" customFormat="1">
      <c r="A42" s="137" t="s">
        <v>173</v>
      </c>
      <c r="B42" s="138" t="s">
        <v>174</v>
      </c>
      <c r="C42" s="139">
        <v>0</v>
      </c>
      <c r="D42" s="139">
        <v>0</v>
      </c>
      <c r="E42" s="139">
        <v>0</v>
      </c>
      <c r="F42" s="139">
        <v>0</v>
      </c>
      <c r="G42" s="140"/>
      <c r="H42" s="141"/>
      <c r="I42" s="142"/>
      <c r="J42" s="143"/>
      <c r="K42" s="150"/>
    </row>
    <row r="43" spans="1:11">
      <c r="A43" s="137" t="s">
        <v>175</v>
      </c>
      <c r="B43" s="138" t="s">
        <v>176</v>
      </c>
      <c r="C43" s="139">
        <v>0</v>
      </c>
      <c r="D43" s="139">
        <v>0</v>
      </c>
      <c r="E43" s="139">
        <v>0</v>
      </c>
      <c r="F43" s="139">
        <v>0</v>
      </c>
      <c r="G43" s="140"/>
      <c r="H43" s="141"/>
      <c r="I43" s="142"/>
      <c r="J43" s="143"/>
    </row>
    <row r="44" spans="1:11">
      <c r="A44" s="137" t="s">
        <v>177</v>
      </c>
      <c r="B44" s="138" t="s">
        <v>178</v>
      </c>
      <c r="C44" s="139">
        <v>0</v>
      </c>
      <c r="D44" s="139">
        <v>0</v>
      </c>
      <c r="E44" s="139">
        <v>0</v>
      </c>
      <c r="F44" s="139">
        <v>0</v>
      </c>
      <c r="G44" s="140"/>
      <c r="H44" s="141"/>
      <c r="I44" s="142"/>
      <c r="J44" s="143"/>
    </row>
    <row r="45" spans="1:11">
      <c r="A45" s="137" t="s">
        <v>179</v>
      </c>
      <c r="B45" s="138" t="s">
        <v>180</v>
      </c>
      <c r="C45" s="139">
        <v>0</v>
      </c>
      <c r="D45" s="139">
        <v>0</v>
      </c>
      <c r="E45" s="139">
        <v>0</v>
      </c>
      <c r="F45" s="139">
        <v>0</v>
      </c>
      <c r="G45" s="140"/>
      <c r="H45" s="141"/>
      <c r="I45" s="142"/>
      <c r="J45" s="143"/>
    </row>
    <row r="46" spans="1:11">
      <c r="A46" s="137" t="s">
        <v>181</v>
      </c>
      <c r="B46" s="138" t="s">
        <v>182</v>
      </c>
      <c r="C46" s="139">
        <v>0</v>
      </c>
      <c r="D46" s="139">
        <v>0</v>
      </c>
      <c r="E46" s="139">
        <v>0</v>
      </c>
      <c r="F46" s="139">
        <v>0</v>
      </c>
      <c r="G46" s="140"/>
      <c r="H46" s="141"/>
      <c r="I46" s="142"/>
      <c r="J46" s="143"/>
    </row>
    <row r="47" spans="1:11">
      <c r="A47" s="137" t="s">
        <v>183</v>
      </c>
      <c r="B47" s="138" t="s">
        <v>117</v>
      </c>
      <c r="C47" s="139">
        <v>0</v>
      </c>
      <c r="D47" s="139">
        <v>0</v>
      </c>
      <c r="E47" s="139">
        <v>0</v>
      </c>
      <c r="F47" s="139">
        <v>0</v>
      </c>
      <c r="G47" s="140"/>
      <c r="H47" s="141"/>
      <c r="I47" s="142"/>
      <c r="J47" s="143"/>
    </row>
    <row r="48" spans="1:11">
      <c r="A48" s="145" t="s">
        <v>184</v>
      </c>
      <c r="B48" s="146" t="s">
        <v>121</v>
      </c>
      <c r="C48" s="147">
        <f>C32+C35</f>
        <v>17632952</v>
      </c>
      <c r="D48" s="147">
        <f>D32+D35</f>
        <v>-3823636</v>
      </c>
      <c r="E48" s="147">
        <f>E32+E35</f>
        <v>25689386</v>
      </c>
      <c r="F48" s="147">
        <f>F32+F35</f>
        <v>-466220</v>
      </c>
      <c r="G48" s="140"/>
      <c r="H48" s="141"/>
      <c r="I48" s="142"/>
      <c r="J48" s="143"/>
    </row>
    <row r="49" spans="1:14">
      <c r="A49" s="137" t="s">
        <v>185</v>
      </c>
      <c r="B49" s="138"/>
      <c r="C49" s="139">
        <v>0</v>
      </c>
      <c r="D49" s="139">
        <v>0</v>
      </c>
      <c r="E49" s="139">
        <v>0</v>
      </c>
      <c r="F49" s="139">
        <v>0</v>
      </c>
      <c r="G49" s="140"/>
      <c r="H49" s="141"/>
      <c r="I49" s="142"/>
      <c r="J49" s="143"/>
    </row>
    <row r="50" spans="1:14">
      <c r="A50" s="137" t="s">
        <v>164</v>
      </c>
      <c r="B50" s="138"/>
      <c r="C50" s="139">
        <v>17632952</v>
      </c>
      <c r="D50" s="139">
        <v>-3823636</v>
      </c>
      <c r="E50" s="139">
        <v>25689386</v>
      </c>
      <c r="F50" s="139">
        <v>-466220</v>
      </c>
      <c r="G50" s="140"/>
      <c r="H50" s="141"/>
      <c r="I50" s="142"/>
      <c r="J50" s="143"/>
    </row>
    <row r="51" spans="1:14">
      <c r="A51" s="137" t="s">
        <v>186</v>
      </c>
      <c r="B51" s="138"/>
      <c r="C51" s="139">
        <v>0</v>
      </c>
      <c r="D51" s="139">
        <v>0</v>
      </c>
      <c r="E51" s="139">
        <v>0</v>
      </c>
      <c r="F51" s="139">
        <v>0</v>
      </c>
      <c r="G51" s="140"/>
      <c r="H51" s="141"/>
      <c r="I51" s="142"/>
      <c r="J51" s="143"/>
    </row>
    <row r="52" spans="1:14">
      <c r="A52" s="137" t="s">
        <v>187</v>
      </c>
      <c r="B52" s="138" t="s">
        <v>124</v>
      </c>
      <c r="C52" s="139">
        <v>0</v>
      </c>
      <c r="D52" s="139">
        <v>0</v>
      </c>
      <c r="E52" s="139">
        <v>0</v>
      </c>
      <c r="F52" s="139">
        <v>0</v>
      </c>
      <c r="G52" s="140"/>
      <c r="H52" s="141"/>
      <c r="I52" s="142"/>
      <c r="J52" s="143"/>
    </row>
    <row r="53" spans="1:14">
      <c r="A53" s="137" t="s">
        <v>167</v>
      </c>
      <c r="B53" s="138"/>
      <c r="C53" s="139">
        <v>0</v>
      </c>
      <c r="D53" s="139">
        <v>0</v>
      </c>
      <c r="E53" s="139">
        <v>0</v>
      </c>
      <c r="F53" s="139">
        <v>0</v>
      </c>
      <c r="G53" s="140"/>
      <c r="H53" s="141"/>
      <c r="I53" s="142"/>
      <c r="J53" s="143"/>
    </row>
    <row r="54" spans="1:14">
      <c r="A54" s="137" t="s">
        <v>188</v>
      </c>
      <c r="B54" s="138"/>
      <c r="C54" s="139">
        <v>0</v>
      </c>
      <c r="D54" s="139">
        <v>0</v>
      </c>
      <c r="E54" s="139">
        <v>0</v>
      </c>
      <c r="F54" s="139">
        <v>0</v>
      </c>
      <c r="G54" s="140"/>
      <c r="H54" s="141"/>
      <c r="I54" s="142"/>
      <c r="J54" s="143"/>
    </row>
    <row r="55" spans="1:14">
      <c r="A55" s="137" t="s">
        <v>189</v>
      </c>
      <c r="B55" s="138"/>
      <c r="C55" s="139">
        <v>0</v>
      </c>
      <c r="D55" s="139">
        <v>0</v>
      </c>
      <c r="E55" s="139">
        <v>0</v>
      </c>
      <c r="F55" s="139">
        <v>0</v>
      </c>
      <c r="G55" s="140"/>
      <c r="H55" s="141"/>
      <c r="I55" s="142"/>
      <c r="J55" s="143"/>
    </row>
    <row r="56" spans="1:14">
      <c r="A56" s="137" t="s">
        <v>190</v>
      </c>
      <c r="B56" s="138"/>
      <c r="C56" s="139">
        <v>0</v>
      </c>
      <c r="D56" s="139">
        <v>0</v>
      </c>
      <c r="E56" s="139">
        <v>0</v>
      </c>
      <c r="F56" s="139">
        <v>0</v>
      </c>
      <c r="G56" s="140"/>
      <c r="H56" s="141"/>
      <c r="I56" s="142"/>
      <c r="J56" s="143"/>
    </row>
    <row r="57" spans="1:14">
      <c r="A57" s="137" t="s">
        <v>191</v>
      </c>
      <c r="B57" s="138"/>
      <c r="C57" s="139">
        <v>0</v>
      </c>
      <c r="D57" s="139">
        <v>0</v>
      </c>
      <c r="E57" s="139">
        <v>0</v>
      </c>
      <c r="F57" s="139">
        <v>0</v>
      </c>
      <c r="G57" s="140"/>
      <c r="H57" s="141"/>
      <c r="I57" s="142"/>
      <c r="J57" s="143"/>
    </row>
    <row r="58" spans="1:14">
      <c r="A58" s="137" t="s">
        <v>189</v>
      </c>
      <c r="B58" s="138"/>
      <c r="C58" s="139">
        <v>0</v>
      </c>
      <c r="D58" s="139">
        <v>0</v>
      </c>
      <c r="E58" s="139">
        <v>0</v>
      </c>
      <c r="F58" s="139">
        <v>0</v>
      </c>
      <c r="G58" s="140"/>
      <c r="H58" s="141"/>
      <c r="I58" s="142"/>
      <c r="J58" s="143"/>
    </row>
    <row r="59" spans="1:14">
      <c r="A59" s="137" t="s">
        <v>190</v>
      </c>
      <c r="B59" s="138"/>
      <c r="C59" s="139">
        <v>0</v>
      </c>
      <c r="D59" s="139">
        <v>0</v>
      </c>
      <c r="E59" s="139">
        <v>0</v>
      </c>
      <c r="F59" s="139">
        <v>0</v>
      </c>
      <c r="G59" s="140"/>
      <c r="H59" s="141"/>
      <c r="I59" s="142"/>
      <c r="J59" s="143"/>
    </row>
    <row r="63" spans="1:14" s="151" customFormat="1">
      <c r="A63" s="152" t="s">
        <v>192</v>
      </c>
      <c r="B63" s="153"/>
      <c r="C63" s="154"/>
      <c r="D63" s="155" t="s">
        <v>128</v>
      </c>
      <c r="E63" s="155"/>
      <c r="F63" s="156"/>
      <c r="G63" s="157"/>
      <c r="H63" s="158"/>
      <c r="I63" s="159"/>
      <c r="J63" s="160"/>
      <c r="K63" s="150"/>
      <c r="L63" s="150"/>
      <c r="M63" s="150"/>
      <c r="N63" s="150"/>
    </row>
    <row r="64" spans="1:14" s="151" customFormat="1">
      <c r="A64" s="81" t="s">
        <v>129</v>
      </c>
      <c r="B64" s="5"/>
      <c r="C64" s="155"/>
      <c r="D64" s="154"/>
      <c r="E64" s="154"/>
      <c r="F64" s="154"/>
      <c r="G64" s="161"/>
      <c r="H64" s="162"/>
      <c r="I64" s="159"/>
      <c r="J64" s="160"/>
      <c r="K64" s="150"/>
      <c r="L64" s="150"/>
      <c r="M64" s="150"/>
      <c r="N64" s="150"/>
    </row>
    <row r="65" spans="1:14" s="151" customFormat="1">
      <c r="A65" s="100"/>
      <c r="B65" s="101"/>
      <c r="C65" s="155"/>
      <c r="D65" s="154"/>
      <c r="E65" s="154"/>
      <c r="F65" s="154"/>
      <c r="G65" s="161"/>
      <c r="H65" s="162"/>
      <c r="I65" s="159"/>
      <c r="J65" s="160"/>
      <c r="K65" s="150"/>
      <c r="L65" s="150"/>
      <c r="M65" s="150"/>
      <c r="N65" s="150"/>
    </row>
    <row r="66" spans="1:14" s="151" customFormat="1" ht="12.75" customHeight="1">
      <c r="A66" s="152" t="s">
        <v>193</v>
      </c>
      <c r="B66" s="153"/>
      <c r="C66" s="154"/>
      <c r="D66" s="163" t="s">
        <v>131</v>
      </c>
      <c r="E66" s="154"/>
      <c r="F66" s="154"/>
      <c r="G66" s="161"/>
      <c r="H66" s="162"/>
      <c r="I66" s="159"/>
      <c r="J66" s="160"/>
      <c r="K66" s="150"/>
      <c r="L66" s="150"/>
      <c r="M66" s="150"/>
      <c r="N66" s="150"/>
    </row>
    <row r="67" spans="1:14" s="151" customFormat="1">
      <c r="A67" s="4" t="s">
        <v>132</v>
      </c>
      <c r="B67" s="102"/>
      <c r="C67" s="164"/>
      <c r="D67" s="154"/>
      <c r="E67" s="154"/>
      <c r="F67" s="154"/>
      <c r="G67" s="161"/>
      <c r="H67" s="162"/>
      <c r="I67" s="159"/>
      <c r="J67" s="160"/>
      <c r="K67" s="150"/>
      <c r="L67" s="150"/>
      <c r="M67" s="150"/>
      <c r="N67" s="150"/>
    </row>
    <row r="68" spans="1:14" s="151" customFormat="1">
      <c r="A68" s="4"/>
      <c r="B68" s="165"/>
      <c r="C68" s="155"/>
      <c r="D68" s="154"/>
      <c r="E68" s="154"/>
      <c r="F68" s="154"/>
      <c r="G68" s="161"/>
      <c r="H68" s="162"/>
      <c r="I68" s="159"/>
      <c r="J68" s="160"/>
      <c r="K68" s="150"/>
      <c r="L68" s="150"/>
      <c r="M68" s="150"/>
      <c r="N68" s="150"/>
    </row>
    <row r="69" spans="1:14" s="151" customFormat="1">
      <c r="A69" s="102" t="s">
        <v>133</v>
      </c>
      <c r="B69" s="165"/>
      <c r="C69" s="154"/>
      <c r="D69" s="154"/>
      <c r="E69" s="154"/>
      <c r="F69" s="154"/>
      <c r="G69" s="161"/>
      <c r="H69" s="162"/>
      <c r="I69" s="159"/>
      <c r="J69" s="160"/>
      <c r="K69" s="150"/>
      <c r="L69" s="150"/>
      <c r="M69" s="150"/>
      <c r="N69" s="150"/>
    </row>
  </sheetData>
  <mergeCells count="5">
    <mergeCell ref="A5:D5"/>
    <mergeCell ref="A6:F6"/>
    <mergeCell ref="A7:F7"/>
    <mergeCell ref="A8:F8"/>
    <mergeCell ref="A11:F11"/>
  </mergeCells>
  <pageMargins left="0.75" right="0.75" top="1" bottom="1" header="0.5" footer="0.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</vt:lpstr>
      <vt:lpstr>опу</vt:lpstr>
      <vt:lpstr>опу!Область_печати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2015-01-28T06:20:08Z</dcterms:created>
  <dcterms:modified xsi:type="dcterms:W3CDTF">2015-01-28T06:27:05Z</dcterms:modified>
</cp:coreProperties>
</file>