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8_{8B823A1B-CA06-406D-A497-377E2603A00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definedNames>
    <definedName name="_Hlk31968479" localSheetId="0">Ф1!#REF!</definedName>
    <definedName name="_Hlk31971137" localSheetId="0">Ф1!#REF!</definedName>
    <definedName name="_Hlk32235699" localSheetId="0">Ф1!#REF!</definedName>
    <definedName name="_Hlk33473736" localSheetId="1">Ф2!#REF!</definedName>
    <definedName name="_xlnm.Print_Area" localSheetId="1">Ф2!$A$1:$D$73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6" i="4" l="1"/>
  <c r="I23" i="4"/>
  <c r="I22" i="4"/>
  <c r="G16" i="4" l="1"/>
  <c r="I16" i="4"/>
  <c r="F16" i="4"/>
  <c r="C64" i="1"/>
  <c r="C55" i="2" l="1"/>
  <c r="F64" i="2" l="1"/>
  <c r="C64" i="2"/>
  <c r="D14" i="2"/>
  <c r="E14" i="2"/>
  <c r="F14" i="2"/>
  <c r="C14" i="2"/>
  <c r="C17" i="2" s="1"/>
  <c r="C26" i="2" s="1"/>
  <c r="C32" i="2" s="1"/>
  <c r="C35" i="2" s="1"/>
  <c r="C39" i="2" s="1"/>
  <c r="C50" i="2" s="1"/>
  <c r="I27" i="4" l="1"/>
  <c r="G27" i="4"/>
  <c r="F27" i="4"/>
  <c r="B24" i="4"/>
  <c r="C24" i="4"/>
  <c r="G24" i="4"/>
  <c r="H24" i="4"/>
  <c r="H27" i="4" s="1"/>
  <c r="I24" i="4"/>
  <c r="F24" i="4"/>
  <c r="E24" i="4"/>
  <c r="E18" i="4"/>
  <c r="B18" i="4"/>
  <c r="F18" i="4"/>
  <c r="G18" i="4"/>
  <c r="H18" i="4"/>
  <c r="I18" i="4"/>
  <c r="D18" i="4"/>
  <c r="C18" i="4"/>
  <c r="D68" i="3"/>
  <c r="C68" i="3"/>
  <c r="D61" i="3"/>
  <c r="C61" i="3"/>
  <c r="D12" i="3"/>
  <c r="D28" i="3" s="1"/>
  <c r="D39" i="3" s="1"/>
  <c r="D44" i="3" s="1"/>
  <c r="C12" i="3"/>
  <c r="D72" i="3" l="1"/>
  <c r="C28" i="3"/>
  <c r="C39" i="3" s="1"/>
  <c r="C44" i="3" s="1"/>
  <c r="C72" i="3" s="1"/>
  <c r="C44" i="2"/>
  <c r="D17" i="2"/>
  <c r="D26" i="2" s="1"/>
  <c r="D32" i="2" s="1"/>
  <c r="D35" i="2" s="1"/>
  <c r="D39" i="2" s="1"/>
  <c r="E17" i="2"/>
  <c r="E26" i="2" s="1"/>
  <c r="E32" i="2" s="1"/>
  <c r="E35" i="2" s="1"/>
  <c r="E39" i="2" s="1"/>
  <c r="E50" i="2" s="1"/>
  <c r="F17" i="2"/>
  <c r="F26" i="2"/>
  <c r="F32" i="2" s="1"/>
  <c r="F35" i="2" s="1"/>
  <c r="F39" i="2" s="1"/>
  <c r="F60" i="2"/>
  <c r="E60" i="2"/>
  <c r="D60" i="2"/>
  <c r="C60" i="2"/>
  <c r="F55" i="2"/>
  <c r="E55" i="2"/>
  <c r="D55" i="2"/>
  <c r="F48" i="2"/>
  <c r="E48" i="2"/>
  <c r="D48" i="2"/>
  <c r="C48" i="2"/>
  <c r="F44" i="2"/>
  <c r="E44" i="2"/>
  <c r="D44" i="2"/>
  <c r="F49" i="2" l="1"/>
  <c r="F50" i="2" s="1"/>
  <c r="D49" i="2"/>
  <c r="D50" i="2" s="1"/>
  <c r="C36" i="1" l="1"/>
  <c r="C39" i="1" s="1"/>
  <c r="C24" i="1"/>
  <c r="D76" i="1" l="1"/>
  <c r="D78" i="1" s="1"/>
  <c r="C76" i="1"/>
  <c r="C78" i="1" s="1"/>
  <c r="C79" i="1" s="1"/>
  <c r="D64" i="1"/>
  <c r="D24" i="1"/>
  <c r="D79" i="1" l="1"/>
  <c r="D36" i="1"/>
  <c r="D39" i="1" s="1"/>
  <c r="D49" i="1" l="1"/>
  <c r="D52" i="1" s="1"/>
  <c r="D80" i="1" s="1"/>
  <c r="C49" i="1"/>
  <c r="D40" i="1"/>
  <c r="C40" i="1"/>
  <c r="D81" i="1" l="1"/>
  <c r="C52" i="1"/>
  <c r="C80" i="1" s="1"/>
  <c r="C81" i="1" s="1"/>
  <c r="C27" i="4" l="1"/>
  <c r="D27" i="4"/>
  <c r="E27" i="4"/>
  <c r="B27" i="4"/>
</calcChain>
</file>

<file path=xl/sharedStrings.xml><?xml version="1.0" encoding="utf-8"?>
<sst xmlns="http://schemas.openxmlformats.org/spreadsheetml/2006/main" count="269" uniqueCount="202">
  <si>
    <t xml:space="preserve"> </t>
  </si>
  <si>
    <t>АО «Казахтелеком»</t>
  </si>
  <si>
    <t>Активы</t>
  </si>
  <si>
    <t>Внеоборотные активы</t>
  </si>
  <si>
    <t>Основные средства</t>
  </si>
  <si>
    <t>Активы в форме права пользования</t>
  </si>
  <si>
    <t>Нематериальные активы</t>
  </si>
  <si>
    <t>Гудвил</t>
  </si>
  <si>
    <t>Авансы, уплаченные за внеоборотные активы</t>
  </si>
  <si>
    <t>Отложенные налоговые активы</t>
  </si>
  <si>
    <t>Затраты на заключение договоров</t>
  </si>
  <si>
    <t>Затраты на выполнение договоров</t>
  </si>
  <si>
    <t>Прочие внеоборотные нефинансовые активы</t>
  </si>
  <si>
    <r>
      <t>Прочие внеоборотные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финансовые активы</t>
    </r>
  </si>
  <si>
    <t>Итого 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</si>
  <si>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</si>
  <si>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</si>
  <si>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</si>
  <si>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Авансовые платежи</t>
  </si>
  <si>
    <t>Предоплата по корпоративному подоходному налогу</t>
  </si>
  <si>
    <t>Итого оборотные активы</t>
  </si>
  <si>
    <t>Итого активы</t>
  </si>
  <si>
    <t xml:space="preserve">Капитал и обязательства </t>
  </si>
  <si>
    <t>Акционерный капитал</t>
  </si>
  <si>
    <t>Собственные выкупленные акции</t>
  </si>
  <si>
    <t>Резерв по пересчёту иностранной валюты</t>
  </si>
  <si>
    <t>Прочие резервы</t>
  </si>
  <si>
    <t>Нераспределённая прибыль</t>
  </si>
  <si>
    <t>Неконтролирующие доли участия</t>
  </si>
  <si>
    <t>Итого капитал</t>
  </si>
  <si>
    <t>Долгосрочные обязательства</t>
  </si>
  <si>
    <t xml:space="preserve">Займы: долгосрочная часть </t>
  </si>
  <si>
    <t>Обязательства по аренде: долгосрочная часть</t>
  </si>
  <si>
    <t>Прочие долгосрочные финансовые обязательства</t>
  </si>
  <si>
    <t>Отложенные налоговые обязательства</t>
  </si>
  <si>
    <t>Обязательства по вознаграждениям работникам</t>
  </si>
  <si>
    <t>Долговая составляющая привилегированных акций</t>
  </si>
  <si>
    <t>Обязательства по ликвидации активов</t>
  </si>
  <si>
    <t>Итого долгосрочные обязательства</t>
  </si>
  <si>
    <t>Краткосрочные обязательства</t>
  </si>
  <si>
    <t>Займы: краткосрочная часть</t>
  </si>
  <si>
    <t>Обязательства по аренде: краткосрочная часть</t>
  </si>
  <si>
    <t>Прочие краткосрочные финансовые обязательства</t>
  </si>
  <si>
    <t>Краткосрочная часть обязательств по вознаграждениям работникам</t>
  </si>
  <si>
    <t>Торговая кредиторская задолженность</t>
  </si>
  <si>
    <t>Прочие краткосрочные нефинансовые обязательства</t>
  </si>
  <si>
    <t>Итого краткосрочные обязательства</t>
  </si>
  <si>
    <t>Итого обязательства</t>
  </si>
  <si>
    <t>Себестоимость реализации</t>
  </si>
  <si>
    <t>Валовая прибыль</t>
  </si>
  <si>
    <t>Общие и административные расходы</t>
  </si>
  <si>
    <t>Убытки от обесценения финансовых активов</t>
  </si>
  <si>
    <t>Расходы по реализации</t>
  </si>
  <si>
    <t>Операционная прибыль</t>
  </si>
  <si>
    <t>Финансовые расходы</t>
  </si>
  <si>
    <t>Финансовые доходы</t>
  </si>
  <si>
    <t xml:space="preserve">Прибыль до налогообложения </t>
  </si>
  <si>
    <t>Расходы по подоходному налогу</t>
  </si>
  <si>
    <t>Собственников материнской компании</t>
  </si>
  <si>
    <t>Курсовые разницы при пересчёте отчётности зарубежных дочерних организаций</t>
  </si>
  <si>
    <t>Прибыль на акцию</t>
  </si>
  <si>
    <t>Операционная деятельность</t>
  </si>
  <si>
    <t>Корректировки на:</t>
  </si>
  <si>
    <t xml:space="preserve">Амортизацию нематериальных активов </t>
  </si>
  <si>
    <t>Списание стоимости товарно-материальных запасов до чистой стоимости реализации</t>
  </si>
  <si>
    <t>Движение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</si>
  <si>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</si>
  <si>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Изменение в торговой дебиторской задолженности</t>
  </si>
  <si>
    <t>Изменение в товарно-материальных запасах</t>
  </si>
  <si>
    <t>Изменение в прочих оборотных активах</t>
  </si>
  <si>
    <t>Изменение в авансах выданных</t>
  </si>
  <si>
    <t>Изменение в торговой кредиторской задолженности</t>
  </si>
  <si>
    <t>Изменение в затратах на заключение договоров и затратах на выполнение договоров</t>
  </si>
  <si>
    <t>Изменение в обязательствах по договору</t>
  </si>
  <si>
    <t>Изменение в прочих краткосрочных обязательствах</t>
  </si>
  <si>
    <t>Приток денежных средств от операционной деятельности</t>
  </si>
  <si>
    <t>Уплаченный подоходный налог</t>
  </si>
  <si>
    <t>Проценты уплаченные</t>
  </si>
  <si>
    <t>Проценты полученные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</si>
  <si>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</si>
  <si>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</si>
  <si>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</si>
  <si>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Выдача долгосрочных займов работникам</t>
  </si>
  <si>
    <t>Возврат займов от работников</t>
  </si>
  <si>
    <t>Чистые денежные потоки, использованные в инвестиционной деятельности</t>
  </si>
  <si>
    <t>Финансовая деятельность</t>
  </si>
  <si>
    <r>
      <t>Чистое изменение</t>
    </r>
    <r>
      <rPr>
        <b/>
        <sz val="9"/>
        <color rgb="FF000000"/>
        <rFont val="Arial"/>
        <family val="2"/>
        <charset val="204"/>
      </rPr>
      <t xml:space="preserve"> денежных средств и их эквивалентов</t>
    </r>
  </si>
  <si>
    <r>
      <t xml:space="preserve">Денежные средства и их эквиваленты, на </t>
    </r>
    <r>
      <rPr>
        <sz val="9"/>
        <color rgb="FF000000"/>
        <rFont val="Arial"/>
        <family val="2"/>
        <charset val="204"/>
      </rPr>
      <t>1 января</t>
    </r>
  </si>
  <si>
    <t>Приходится на собственников Материнской Компании</t>
  </si>
  <si>
    <t>Итого</t>
  </si>
  <si>
    <t xml:space="preserve">ПРОМЕЖУТОЧНЫЙ СОКРАЩЁННЫЙ КОНСОЛИДИРОВАННЫЙ ОТЧЁТ О ФИНАНСОВОМ ПОЛОЖЕНИИ </t>
  </si>
  <si>
    <t>Промежуточная сокращённая 
консолидированная финансовая отчётность (неаудированная)</t>
  </si>
  <si>
    <t>ПРОМЕЖУТОЧНЫЙ СОКРАЩЁННЫЙ КОНСОЛИДИРОВАННЫЙ ОТЧЁТ О СОВОКУПНОМ ДОХОДЕ</t>
  </si>
  <si>
    <t>ПРОМЕЖУТОЧНЫЙ СОКРАЩЁННЫЙ КОНСОЛИДИРОВАННЫЙ ОТЧЁТ О ДВИЖЕНИИ ДЕНЕЖНЫХ СРЕДСТВ</t>
  </si>
  <si>
    <t>ПРОМЕЖУТОЧНЫЙ СОКРАЩЁННЫЙ  КОНСОЛИДИРОВАННЫЙ ОТЧЁТ ОБ ИЗМЕНЕНИЯХ В КАПИТАЛЕ</t>
  </si>
  <si>
    <t>Прочий совокупный убыток (неаудировано)</t>
  </si>
  <si>
    <t>Чистая прибыль за период (неаудировано)</t>
  </si>
  <si>
    <t>Итого совокупный доход (неаудировано)</t>
  </si>
  <si>
    <r>
      <t>Прочие 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нефинансовые активы</t>
    </r>
  </si>
  <si>
    <r>
      <t>Итого капитал и обязательства</t>
    </r>
    <r>
      <rPr>
        <sz val="9"/>
        <color theme="1"/>
        <rFont val="Arial"/>
        <family val="2"/>
        <charset val="204"/>
      </rPr>
      <t xml:space="preserve"> </t>
    </r>
  </si>
  <si>
    <t>Прибыль за отчётный период</t>
  </si>
  <si>
    <t>Итого совокупный доход за период, за вычетом подоходного налога</t>
  </si>
  <si>
    <t xml:space="preserve">Износ основных средств и активов в форме права пользования </t>
  </si>
  <si>
    <t>Ожидаемые кредитные убытки на денежные средства и их эквиваленты</t>
  </si>
  <si>
    <t>Эффект от курсовой разницы на денежные средства и их эквиваленты</t>
  </si>
  <si>
    <t>Прочий совокупный доход (неаудировано)</t>
  </si>
  <si>
    <t>В тыс. тенге</t>
  </si>
  <si>
    <t>Поступления от погашения финансовых активов, учитываемых по амортизированной стоимости</t>
  </si>
  <si>
    <t>Прочие операционные доходы</t>
  </si>
  <si>
    <t>Прочие операционные расходы</t>
  </si>
  <si>
    <t>В тыс тенге</t>
  </si>
  <si>
    <t>Прим</t>
  </si>
  <si>
    <t>Приобретение финансовых активов, учитываемых по амортизированной стоимости</t>
  </si>
  <si>
    <t>Долгосрочные обязательства по договору</t>
  </si>
  <si>
    <t>Прибыль до налогообложения за отчетный период</t>
  </si>
  <si>
    <t xml:space="preserve">Собственные выкупленные акции </t>
  </si>
  <si>
    <t xml:space="preserve">Резерв по пересчёту иностранной валюты </t>
  </si>
  <si>
    <t xml:space="preserve">Прочие резервы </t>
  </si>
  <si>
    <t xml:space="preserve"> Прим.</t>
  </si>
  <si>
    <t>Краткосрочные обязательства по договору</t>
  </si>
  <si>
    <t>Выручка по договорам с покупателями</t>
  </si>
  <si>
    <t>Размещение депозитов</t>
  </si>
  <si>
    <t xml:space="preserve">Акционерный капитал </t>
  </si>
  <si>
    <t>Главный бухгалтер</t>
  </si>
  <si>
    <t>Уразиманова М.М.</t>
  </si>
  <si>
    <t>Доход от государственной субсидии</t>
  </si>
  <si>
    <t>Выплаты займов</t>
  </si>
  <si>
    <t>Прочий совокупный доход, не подлежащий реклассификации в состав прибыли или убытка в последующих периодах (за вычетом налогов)</t>
  </si>
  <si>
    <t>Чистые денежные потоки, использованные в финансовой деятельности</t>
  </si>
  <si>
    <t>Финансовые активы, учитываемые по амортизированной стоимости</t>
  </si>
  <si>
    <t>Чистые денежные потоки от операционной деятельности</t>
  </si>
  <si>
    <t>На 31 декабря 2023 года (аудировано)</t>
  </si>
  <si>
    <t>На 1 января 2023 года (аудировано)</t>
  </si>
  <si>
    <r>
      <t>На 1 января 2024 года</t>
    </r>
    <r>
      <rPr>
        <b/>
        <sz val="7"/>
        <color theme="1"/>
        <rFont val="Arial"/>
        <family val="2"/>
        <charset val="204"/>
      </rPr>
      <t xml:space="preserve"> (аудировано)</t>
    </r>
  </si>
  <si>
    <t>Поступления по займам</t>
  </si>
  <si>
    <t>Дивиденды, выплаченные по простым и привилегированным акциям</t>
  </si>
  <si>
    <t>Инвестиционная недвижимость</t>
  </si>
  <si>
    <t>Инвестиции в ассоциированные организации и совместные предприятия</t>
  </si>
  <si>
    <r>
      <t>Прочие 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финансовые активы</t>
    </r>
  </si>
  <si>
    <t>Денежные средства и их эквиваленты</t>
  </si>
  <si>
    <t>Активы, предназначенные для продажи</t>
  </si>
  <si>
    <t>Государственные субсидии: долгосрочная часть</t>
  </si>
  <si>
    <t>Корпоративный подоходный налог к уплате</t>
  </si>
  <si>
    <t>Государственные субсидии: краткосрочная часть</t>
  </si>
  <si>
    <t>Обязательства, непосредственно связанные с активами предназначенными для продажи</t>
  </si>
  <si>
    <t>Компенсация за оказание универсальных услуг в сельской местности</t>
  </si>
  <si>
    <t>−</t>
  </si>
  <si>
    <t xml:space="preserve">Доля Группы в прибыли  ассоциированных организаций </t>
  </si>
  <si>
    <t>Прочий совокупный (убыток)/доход</t>
  </si>
  <si>
    <t>Чистый прочий совокупный (убыток)/доход, подлежащий реклассификации в состав прибыли или убытка в последующих периодах</t>
  </si>
  <si>
    <t>Чистый прочий совокупный доход, не подлежащий реклассификации в состав прибыли или убытка в последующих периодах</t>
  </si>
  <si>
    <t>Прибыль приходящийся на:</t>
  </si>
  <si>
    <t>Итого совокупный доход приходящийся на:</t>
  </si>
  <si>
    <r>
      <t>Базовая и разводненная, в отношении чистой прибыли за год,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9"/>
        <color theme="1"/>
        <rFont val="Arial"/>
        <family val="2"/>
        <charset val="204"/>
      </rPr>
      <t>относящаяся к держателям простых акций материнской компании</t>
    </r>
  </si>
  <si>
    <t>2024 года (неаудировано)</t>
  </si>
  <si>
    <t>(Убыток от обесценения)/прибыль от восстановления обесценения  нефинансовых активовов</t>
  </si>
  <si>
    <t>Убыток от выбытия основных средств, нетто</t>
  </si>
  <si>
    <t>Изменения в обязательствах по вознаграждениям работников</t>
  </si>
  <si>
    <t>Доля Группы в убытке совместного предприятия</t>
  </si>
  <si>
    <t>Доход от выбытия ассоциированной организаций</t>
  </si>
  <si>
    <t>Прибыль до налогообложения за отчётный период от прекращенной деятельности</t>
  </si>
  <si>
    <t xml:space="preserve">Прибыль до налогообложения за отчётный период </t>
  </si>
  <si>
    <t>Поступления от реализации основных средств и нематериальных активов</t>
  </si>
  <si>
    <t>Поступления от реализации нематериальных активов</t>
  </si>
  <si>
    <t>Изъятие депозитов</t>
  </si>
  <si>
    <t>Поступление от продажи 49%-ой доли в ассоциированной организации</t>
  </si>
  <si>
    <t>Дивиденды полученные</t>
  </si>
  <si>
    <t>Погашение обязательств по аренде</t>
  </si>
  <si>
    <t>Дивденды (Примечание 14)</t>
  </si>
  <si>
    <t>Басканбаева Л.Б.</t>
  </si>
  <si>
    <t>Прибыль после налогообложения за отчетный период от прекращенной деятельности</t>
  </si>
  <si>
    <t>Базовая и разводненная, в отношении чистой прибыли от прекращенной деятельности за период, относящаяся к держателям простых акций материнской компании</t>
  </si>
  <si>
    <t>Базовая и разводненная, в отношении чистой прибыли от продолжающейся деятельности за период, относящаяся к держателям простых акций материнской компании</t>
  </si>
  <si>
    <t>Раскрытие значительных неденежных операций представлено в Примечании 29</t>
  </si>
  <si>
    <t>Взносы в уставной капитал совместного предприятия</t>
  </si>
  <si>
    <t>Финансовый директор</t>
  </si>
  <si>
    <t>Чистый курсовой (убыток)/прибыль от курсовой разницы</t>
  </si>
  <si>
    <t>2023 года (неаудировано) (пересчитано)*</t>
  </si>
  <si>
    <t>На 30 сентября 2023 года (неаудировано)</t>
  </si>
  <si>
    <t>На 30 сентября 2024 года (неаудировано)</t>
  </si>
  <si>
    <t>За три и девять месяцев, закончившиеся 30 сентября 2024 года</t>
  </si>
  <si>
    <t>За три месяца, закончившиеся 30 сентября</t>
  </si>
  <si>
    <t>За девять месяцев, закончившиеся 30 сентября</t>
  </si>
  <si>
    <t>За девять месяцев, закончившиеся 30 сентября 2024 года</t>
  </si>
  <si>
    <t>За девять месяцев, закончившиеся 30 сентября 2024 года (неаудировано)</t>
  </si>
  <si>
    <t>За девять месяцев, закончившиеся 30 сентября 2023 год (неаудировано)</t>
  </si>
  <si>
    <t>На 30 сентября 2024 года (неаудировано)</t>
  </si>
  <si>
    <t>Басканбаева ЛБ</t>
  </si>
  <si>
    <t>Уразиманова ММ</t>
  </si>
  <si>
    <t>Прибыль за отчётный период, от продолжающейся деятельности</t>
  </si>
  <si>
    <t>Прекращенная деятельность</t>
  </si>
  <si>
    <t>Прочий совокупный доход, подлежащий реклассификации в состав прибыли или убытка в последующих периодах (за вычетом налогов)</t>
  </si>
  <si>
    <t>Актуарные (убытки)/доходы по планам с установленными выплатами, за вычетом подоходного налога</t>
  </si>
  <si>
    <t xml:space="preserve">Прочий совокупный (убыток)/доход за период, за вычетом подоходного налога </t>
  </si>
  <si>
    <t>* Cуммы не соответствуют выпущенной промежуточной сокращенной консолидированной финансовой отчетности за три и девять месяцев, закончившихся 30 сентября 2024 года, так как отражают эффект прекращенной деятельности (Примечание 28)</t>
  </si>
  <si>
    <t xml:space="preserve">Уразиманова ММ </t>
  </si>
  <si>
    <t>Убытки от обесценения нефинансовых активов</t>
  </si>
  <si>
    <t>Чистая убыток от курсовой разницы, нетто</t>
  </si>
  <si>
    <t>Инвестиции в Phoenix Fund Limited Partnership</t>
  </si>
  <si>
    <t>* Cуммы не соответствуют выпущенной промежуточной сокращенной консолидированной финансовой отчетности за девять месяцев, закончившихся 30 сентября 2023 года, так как отражают эффект прекращенной деятельности (Примечание 28).</t>
  </si>
  <si>
    <t>Денежные средства и их эквиваленты, на 30 сентября</t>
  </si>
  <si>
    <t xml:space="preserve">По состоянию на 30 сентября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</si>
</sst>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_);_(* \(#,##0\);_(* &quot;-&quot;_);_(@_)"/>
    <numFmt numFmtId="166" formatCode="_-* #,##0\ _₽_-;\-* #,##0\ _₽_-;_-* &quot;-&quot;??\ _₽_-;_-@_-"/>
  </numFmts>
  <fonts count="3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Bold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7"/>
      <color theme="1"/>
      <name val="Times New Roman"/>
      <family val="1"/>
      <charset val="204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b/>
      <sz val="8.5"/>
      <color theme="1"/>
      <name val="Times New Roman"/>
      <family val="1"/>
      <charset val="204"/>
    </font>
    <font>
      <sz val="8.5"/>
      <color rgb="FF000000"/>
      <name val="Arial"/>
      <family val="2"/>
      <charset val="204"/>
    </font>
    <font>
      <b/>
      <sz val="8.5"/>
      <color rgb="FF000000"/>
      <name val="Arial"/>
      <family val="2"/>
      <charset val="204"/>
    </font>
    <font>
      <i/>
      <sz val="8"/>
      <color theme="1"/>
      <name val="Times New Roman"/>
      <family val="1"/>
      <charset val="204"/>
    </font>
    <font>
      <i/>
      <sz val="6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165" fontId="14" fillId="0" borderId="0" xfId="0" applyNumberFormat="1" applyFont="1" applyAlignment="1">
      <alignment horizontal="left" vertical="center" wrapText="1"/>
    </xf>
    <xf numFmtId="165" fontId="15" fillId="0" borderId="3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6" fontId="7" fillId="0" borderId="0" xfId="1" applyNumberFormat="1" applyFont="1" applyAlignment="1">
      <alignment horizontal="left" vertical="center" wrapText="1"/>
    </xf>
    <xf numFmtId="166" fontId="6" fillId="0" borderId="0" xfId="1" applyNumberFormat="1" applyFont="1" applyAlignment="1">
      <alignment horizontal="left" vertical="center" wrapText="1"/>
    </xf>
    <xf numFmtId="166" fontId="7" fillId="0" borderId="2" xfId="1" applyNumberFormat="1" applyFont="1" applyBorder="1" applyAlignment="1">
      <alignment horizontal="left" vertical="center" wrapText="1"/>
    </xf>
    <xf numFmtId="166" fontId="0" fillId="0" borderId="0" xfId="1" applyNumberFormat="1" applyFont="1"/>
    <xf numFmtId="166" fontId="6" fillId="0" borderId="1" xfId="1" applyNumberFormat="1" applyFont="1" applyBorder="1" applyAlignment="1">
      <alignment horizontal="left" vertical="center" wrapText="1"/>
    </xf>
    <xf numFmtId="166" fontId="7" fillId="0" borderId="1" xfId="1" applyNumberFormat="1" applyFont="1" applyBorder="1" applyAlignment="1">
      <alignment horizontal="left" vertical="center" wrapText="1"/>
    </xf>
    <xf numFmtId="166" fontId="6" fillId="0" borderId="3" xfId="1" applyNumberFormat="1" applyFont="1" applyBorder="1" applyAlignment="1">
      <alignment horizontal="left" vertical="center" wrapText="1"/>
    </xf>
    <xf numFmtId="166" fontId="7" fillId="0" borderId="3" xfId="1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/>
    <xf numFmtId="0" fontId="19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66" fontId="6" fillId="0" borderId="4" xfId="1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66" fontId="14" fillId="0" borderId="0" xfId="1" applyNumberFormat="1" applyFont="1" applyBorder="1" applyAlignment="1">
      <alignment horizontal="left" vertical="center" wrapText="1"/>
    </xf>
    <xf numFmtId="166" fontId="14" fillId="0" borderId="0" xfId="1" applyNumberFormat="1" applyFont="1" applyAlignment="1">
      <alignment horizontal="left" vertical="center" wrapText="1"/>
    </xf>
    <xf numFmtId="166" fontId="14" fillId="0" borderId="4" xfId="1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165" fontId="14" fillId="0" borderId="4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6" fontId="0" fillId="0" borderId="0" xfId="0" applyNumberFormat="1"/>
    <xf numFmtId="0" fontId="24" fillId="0" borderId="4" xfId="0" applyFont="1" applyBorder="1" applyAlignment="1">
      <alignment wrapText="1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6" fontId="7" fillId="0" borderId="0" xfId="1" applyNumberFormat="1" applyFont="1" applyFill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left" vertical="center" wrapText="1"/>
    </xf>
    <xf numFmtId="166" fontId="7" fillId="0" borderId="4" xfId="1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165" fontId="14" fillId="0" borderId="0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right" wrapText="1"/>
    </xf>
    <xf numFmtId="0" fontId="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166" fontId="6" fillId="0" borderId="0" xfId="1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6" fontId="26" fillId="0" borderId="0" xfId="1" applyNumberFormat="1" applyFont="1" applyFill="1" applyAlignment="1">
      <alignment horizontal="left" vertical="center" wrapText="1"/>
    </xf>
    <xf numFmtId="166" fontId="27" fillId="0" borderId="0" xfId="0" applyNumberFormat="1" applyFont="1"/>
    <xf numFmtId="0" fontId="6" fillId="0" borderId="5" xfId="0" applyFont="1" applyBorder="1" applyAlignment="1">
      <alignment horizontal="left" vertical="center" wrapText="1"/>
    </xf>
    <xf numFmtId="165" fontId="6" fillId="0" borderId="6" xfId="0" applyNumberFormat="1" applyFont="1" applyFill="1" applyBorder="1" applyAlignment="1">
      <alignment horizontal="left" vertical="center" wrapText="1"/>
    </xf>
    <xf numFmtId="166" fontId="7" fillId="0" borderId="0" xfId="1" applyNumberFormat="1" applyFont="1" applyBorder="1" applyAlignment="1">
      <alignment horizontal="left" vertical="center" wrapText="1"/>
    </xf>
    <xf numFmtId="165" fontId="7" fillId="0" borderId="3" xfId="0" applyNumberFormat="1" applyFont="1" applyFill="1" applyBorder="1" applyAlignment="1">
      <alignment horizontal="left" vertical="center" wrapText="1"/>
    </xf>
    <xf numFmtId="0" fontId="28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6" fontId="6" fillId="0" borderId="0" xfId="1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6" fontId="6" fillId="0" borderId="0" xfId="1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1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/>
    <xf numFmtId="3" fontId="13" fillId="0" borderId="0" xfId="0" applyNumberFormat="1" applyFont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3" fontId="15" fillId="0" borderId="0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166" fontId="7" fillId="0" borderId="4" xfId="1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/>
    </xf>
    <xf numFmtId="3" fontId="31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 vertical="center" wrapText="1"/>
    </xf>
    <xf numFmtId="166" fontId="7" fillId="0" borderId="0" xfId="1" applyNumberFormat="1" applyFont="1" applyFill="1" applyAlignment="1">
      <alignment horizontal="right" vertical="center" wrapText="1"/>
    </xf>
    <xf numFmtId="3" fontId="31" fillId="0" borderId="2" xfId="0" applyNumberFormat="1" applyFont="1" applyBorder="1" applyAlignment="1">
      <alignment horizontal="right" vertical="center" wrapText="1"/>
    </xf>
    <xf numFmtId="166" fontId="31" fillId="0" borderId="0" xfId="1" applyNumberFormat="1" applyFont="1" applyAlignment="1">
      <alignment horizontal="right" vertical="center" wrapText="1"/>
    </xf>
    <xf numFmtId="166" fontId="26" fillId="0" borderId="0" xfId="1" applyNumberFormat="1" applyFont="1" applyAlignment="1">
      <alignment horizontal="right" vertical="center" wrapText="1"/>
    </xf>
    <xf numFmtId="3" fontId="31" fillId="0" borderId="1" xfId="0" applyNumberFormat="1" applyFont="1" applyBorder="1" applyAlignment="1">
      <alignment horizontal="right" vertical="center" wrapText="1"/>
    </xf>
    <xf numFmtId="3" fontId="26" fillId="0" borderId="1" xfId="0" applyNumberFormat="1" applyFont="1" applyBorder="1" applyAlignment="1">
      <alignment horizontal="right" vertical="center" wrapText="1"/>
    </xf>
    <xf numFmtId="3" fontId="31" fillId="0" borderId="0" xfId="0" applyNumberFormat="1" applyFont="1" applyBorder="1" applyAlignment="1">
      <alignment horizontal="right" vertical="center" wrapText="1"/>
    </xf>
    <xf numFmtId="3" fontId="31" fillId="0" borderId="0" xfId="0" applyNumberFormat="1" applyFont="1" applyFill="1" applyBorder="1" applyAlignment="1">
      <alignment horizontal="right" vertical="center" wrapText="1"/>
    </xf>
    <xf numFmtId="166" fontId="26" fillId="0" borderId="0" xfId="1" applyNumberFormat="1" applyFont="1" applyFill="1" applyAlignment="1">
      <alignment horizontal="right" vertical="center" wrapText="1"/>
    </xf>
    <xf numFmtId="3" fontId="26" fillId="0" borderId="1" xfId="0" applyNumberFormat="1" applyFont="1" applyFill="1" applyBorder="1" applyAlignment="1">
      <alignment horizontal="right" vertical="center" wrapText="1"/>
    </xf>
    <xf numFmtId="3" fontId="31" fillId="0" borderId="1" xfId="0" applyNumberFormat="1" applyFont="1" applyFill="1" applyBorder="1" applyAlignment="1">
      <alignment horizontal="right" vertical="center" wrapText="1"/>
    </xf>
    <xf numFmtId="3" fontId="31" fillId="0" borderId="3" xfId="0" applyNumberFormat="1" applyFont="1" applyBorder="1" applyAlignment="1">
      <alignment horizontal="right" vertical="center" wrapText="1"/>
    </xf>
    <xf numFmtId="3" fontId="26" fillId="0" borderId="3" xfId="0" applyNumberFormat="1" applyFont="1" applyBorder="1" applyAlignment="1">
      <alignment horizontal="right" vertical="center" wrapText="1"/>
    </xf>
    <xf numFmtId="166" fontId="31" fillId="0" borderId="1" xfId="1" applyNumberFormat="1" applyFont="1" applyBorder="1" applyAlignment="1">
      <alignment horizontal="right" vertical="center" wrapText="1"/>
    </xf>
    <xf numFmtId="166" fontId="26" fillId="0" borderId="1" xfId="1" applyNumberFormat="1" applyFont="1" applyBorder="1" applyAlignment="1">
      <alignment horizontal="right" vertical="center" wrapText="1"/>
    </xf>
    <xf numFmtId="166" fontId="31" fillId="0" borderId="4" xfId="1" applyNumberFormat="1" applyFont="1" applyBorder="1" applyAlignment="1">
      <alignment horizontal="right" vertical="center" wrapText="1"/>
    </xf>
    <xf numFmtId="166" fontId="26" fillId="0" borderId="4" xfId="1" applyNumberFormat="1" applyFont="1" applyBorder="1" applyAlignment="1">
      <alignment horizontal="right" vertical="center" wrapText="1"/>
    </xf>
    <xf numFmtId="166" fontId="32" fillId="0" borderId="4" xfId="1" applyNumberFormat="1" applyFont="1" applyBorder="1" applyAlignment="1">
      <alignment horizontal="right" vertical="center" wrapText="1"/>
    </xf>
    <xf numFmtId="166" fontId="33" fillId="0" borderId="4" xfId="1" applyNumberFormat="1" applyFont="1" applyBorder="1" applyAlignment="1">
      <alignment horizontal="right" vertical="center" wrapText="1"/>
    </xf>
    <xf numFmtId="166" fontId="31" fillId="0" borderId="4" xfId="1" applyNumberFormat="1" applyFont="1" applyFill="1" applyBorder="1" applyAlignment="1">
      <alignment horizontal="right" vertical="center" wrapText="1"/>
    </xf>
    <xf numFmtId="166" fontId="31" fillId="0" borderId="0" xfId="1" applyNumberFormat="1" applyFont="1" applyBorder="1" applyAlignment="1">
      <alignment horizontal="right" vertical="center" wrapText="1"/>
    </xf>
    <xf numFmtId="166" fontId="26" fillId="0" borderId="0" xfId="1" applyNumberFormat="1" applyFont="1" applyBorder="1" applyAlignment="1">
      <alignment horizontal="right" vertical="center" wrapText="1"/>
    </xf>
    <xf numFmtId="166" fontId="31" fillId="0" borderId="0" xfId="1" applyNumberFormat="1" applyFont="1" applyFill="1" applyAlignment="1">
      <alignment horizontal="right" vertical="center" wrapText="1"/>
    </xf>
    <xf numFmtId="4" fontId="31" fillId="0" borderId="0" xfId="0" applyNumberFormat="1" applyFont="1" applyBorder="1" applyAlignment="1">
      <alignment horizontal="righ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4" fontId="31" fillId="0" borderId="0" xfId="0" applyNumberFormat="1" applyFont="1" applyFill="1" applyBorder="1" applyAlignment="1">
      <alignment horizontal="right" vertical="center" wrapText="1"/>
    </xf>
    <xf numFmtId="166" fontId="31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166" fontId="6" fillId="0" borderId="0" xfId="1" applyNumberFormat="1" applyFont="1" applyAlignment="1">
      <alignment horizontal="right" vertical="center" wrapText="1"/>
    </xf>
    <xf numFmtId="166" fontId="7" fillId="0" borderId="0" xfId="1" applyNumberFormat="1" applyFont="1" applyAlignment="1">
      <alignment horizontal="right" vertical="center" wrapText="1"/>
    </xf>
    <xf numFmtId="166" fontId="9" fillId="0" borderId="0" xfId="1" applyNumberFormat="1" applyFont="1" applyAlignment="1">
      <alignment horizontal="right" vertical="center" wrapText="1"/>
    </xf>
    <xf numFmtId="166" fontId="8" fillId="0" borderId="0" xfId="1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35" fillId="0" borderId="0" xfId="0" applyNumberFormat="1" applyFont="1" applyBorder="1" applyAlignment="1">
      <alignment horizontal="right" vertical="center" wrapText="1"/>
    </xf>
    <xf numFmtId="166" fontId="35" fillId="0" borderId="0" xfId="1" applyNumberFormat="1" applyFont="1" applyAlignment="1">
      <alignment horizontal="right" vertical="center" wrapText="1"/>
    </xf>
    <xf numFmtId="166" fontId="36" fillId="0" borderId="0" xfId="1" applyNumberFormat="1" applyFont="1" applyAlignment="1">
      <alignment horizontal="right" vertical="center" wrapText="1"/>
    </xf>
    <xf numFmtId="3" fontId="35" fillId="0" borderId="0" xfId="0" applyNumberFormat="1" applyFont="1" applyAlignment="1">
      <alignment horizontal="right" vertical="center" wrapText="1"/>
    </xf>
    <xf numFmtId="3" fontId="36" fillId="0" borderId="0" xfId="0" applyNumberFormat="1" applyFont="1" applyAlignment="1">
      <alignment horizontal="right" vertical="center" wrapText="1"/>
    </xf>
    <xf numFmtId="3" fontId="35" fillId="0" borderId="1" xfId="0" applyNumberFormat="1" applyFont="1" applyBorder="1" applyAlignment="1">
      <alignment horizontal="right" vertical="center" wrapText="1"/>
    </xf>
    <xf numFmtId="3" fontId="36" fillId="0" borderId="1" xfId="0" applyNumberFormat="1" applyFont="1" applyBorder="1" applyAlignment="1">
      <alignment horizontal="right" vertical="center" wrapText="1"/>
    </xf>
    <xf numFmtId="165" fontId="37" fillId="0" borderId="0" xfId="0" applyNumberFormat="1" applyFont="1" applyAlignment="1">
      <alignment horizontal="right"/>
    </xf>
    <xf numFmtId="165" fontId="35" fillId="0" borderId="0" xfId="0" applyNumberFormat="1" applyFont="1" applyAlignment="1">
      <alignment horizontal="right" vertical="center" wrapText="1"/>
    </xf>
    <xf numFmtId="165" fontId="36" fillId="0" borderId="0" xfId="0" applyNumberFormat="1" applyFont="1" applyAlignment="1">
      <alignment horizontal="right" vertical="center" wrapText="1"/>
    </xf>
    <xf numFmtId="3" fontId="35" fillId="0" borderId="4" xfId="0" applyNumberFormat="1" applyFont="1" applyBorder="1" applyAlignment="1">
      <alignment horizontal="right" vertical="center" wrapText="1"/>
    </xf>
    <xf numFmtId="166" fontId="35" fillId="0" borderId="1" xfId="1" applyNumberFormat="1" applyFont="1" applyBorder="1" applyAlignment="1">
      <alignment horizontal="right" vertical="center" wrapText="1"/>
    </xf>
    <xf numFmtId="165" fontId="36" fillId="0" borderId="1" xfId="0" applyNumberFormat="1" applyFont="1" applyBorder="1" applyAlignment="1">
      <alignment horizontal="right" vertical="center" wrapText="1"/>
    </xf>
    <xf numFmtId="166" fontId="35" fillId="0" borderId="4" xfId="1" applyNumberFormat="1" applyFont="1" applyBorder="1" applyAlignment="1">
      <alignment horizontal="right" vertical="center" wrapText="1"/>
    </xf>
    <xf numFmtId="165" fontId="36" fillId="0" borderId="4" xfId="0" applyNumberFormat="1" applyFont="1" applyBorder="1" applyAlignment="1">
      <alignment horizontal="right" vertical="center" wrapText="1"/>
    </xf>
    <xf numFmtId="0" fontId="37" fillId="0" borderId="0" xfId="0" applyFont="1" applyAlignment="1">
      <alignment horizontal="right"/>
    </xf>
    <xf numFmtId="166" fontId="31" fillId="0" borderId="1" xfId="1" applyNumberFormat="1" applyFont="1" applyBorder="1" applyAlignment="1">
      <alignment horizontal="right"/>
    </xf>
    <xf numFmtId="166" fontId="15" fillId="0" borderId="4" xfId="1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8" fillId="0" borderId="1" xfId="0" applyFont="1" applyBorder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Финансовый" xfId="1" builtinId="3"/>
    <cellStyle name="Финансовый 2" xfId="2" xr:uid="{00000000-0005-0000-0000-000002000000}"/>
    <cellStyle name="Финансов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zoomScale="110" zoomScaleNormal="110" workbookViewId="0">
      <selection activeCell="G8" sqref="G8"/>
    </sheetView>
  </sheetViews>
  <sheetFormatPr defaultRowHeight="15"/>
  <cols>
    <col min="1" max="1" width="65.140625" customWidth="1"/>
    <col min="2" max="2" width="9.28515625" customWidth="1"/>
    <col min="3" max="4" width="15.7109375" customWidth="1"/>
    <col min="6" max="6" width="12.42578125" bestFit="1" customWidth="1"/>
    <col min="7" max="7" width="12" customWidth="1"/>
  </cols>
  <sheetData>
    <row r="1" spans="1:7" ht="42" customHeight="1">
      <c r="A1" s="14" t="s">
        <v>1</v>
      </c>
      <c r="B1" s="218" t="s">
        <v>91</v>
      </c>
      <c r="C1" s="218"/>
      <c r="D1" s="218"/>
    </row>
    <row r="2" spans="1:7">
      <c r="A2" s="1"/>
      <c r="B2" s="2"/>
    </row>
    <row r="3" spans="1:7" ht="30.75" customHeight="1">
      <c r="A3" s="219" t="s">
        <v>90</v>
      </c>
      <c r="B3" s="219"/>
      <c r="C3" s="219"/>
      <c r="D3" s="219"/>
    </row>
    <row r="4" spans="1:7" ht="15.75">
      <c r="A4" s="3"/>
    </row>
    <row r="5" spans="1:7">
      <c r="A5" s="1" t="s">
        <v>201</v>
      </c>
    </row>
    <row r="7" spans="1:7">
      <c r="A7" s="36"/>
      <c r="B7" s="38"/>
      <c r="C7" s="27"/>
      <c r="D7" s="28"/>
    </row>
    <row r="8" spans="1:7" ht="42.75" customHeight="1" thickBot="1">
      <c r="A8" s="65" t="s">
        <v>110</v>
      </c>
      <c r="B8" s="66" t="s">
        <v>111</v>
      </c>
      <c r="C8" s="115" t="s">
        <v>179</v>
      </c>
      <c r="D8" s="113" t="s">
        <v>131</v>
      </c>
    </row>
    <row r="9" spans="1:7">
      <c r="A9" s="24" t="s">
        <v>0</v>
      </c>
      <c r="B9" s="22"/>
      <c r="C9" s="24"/>
      <c r="D9" s="30"/>
    </row>
    <row r="10" spans="1:7">
      <c r="A10" s="24" t="s">
        <v>2</v>
      </c>
      <c r="B10" s="22"/>
      <c r="C10" s="24"/>
      <c r="D10" s="30"/>
    </row>
    <row r="11" spans="1:7">
      <c r="A11" s="24" t="s">
        <v>3</v>
      </c>
      <c r="B11" s="26"/>
      <c r="C11" s="24"/>
      <c r="D11" s="11"/>
    </row>
    <row r="12" spans="1:7">
      <c r="A12" s="11" t="s">
        <v>4</v>
      </c>
      <c r="B12" s="19">
        <v>5</v>
      </c>
      <c r="C12" s="128">
        <v>535841700</v>
      </c>
      <c r="D12" s="100">
        <v>662836825</v>
      </c>
      <c r="F12" s="94"/>
      <c r="G12" s="94"/>
    </row>
    <row r="13" spans="1:7">
      <c r="A13" s="11" t="s">
        <v>136</v>
      </c>
      <c r="B13" s="19"/>
      <c r="C13" s="128">
        <v>199469</v>
      </c>
      <c r="D13" s="100">
        <v>105995</v>
      </c>
      <c r="F13" s="121"/>
      <c r="G13" s="94"/>
    </row>
    <row r="14" spans="1:7">
      <c r="A14" s="11" t="s">
        <v>6</v>
      </c>
      <c r="B14" s="19">
        <v>6</v>
      </c>
      <c r="C14" s="128">
        <v>167391590</v>
      </c>
      <c r="D14" s="100">
        <v>341989215</v>
      </c>
      <c r="F14" s="121"/>
      <c r="G14" s="94"/>
    </row>
    <row r="15" spans="1:7">
      <c r="A15" s="11" t="s">
        <v>7</v>
      </c>
      <c r="B15" s="19">
        <v>28</v>
      </c>
      <c r="C15" s="128">
        <v>56196278</v>
      </c>
      <c r="D15" s="100">
        <v>152402245</v>
      </c>
      <c r="F15" s="121"/>
      <c r="G15" s="94"/>
    </row>
    <row r="16" spans="1:7">
      <c r="A16" s="11" t="s">
        <v>5</v>
      </c>
      <c r="B16" s="19">
        <v>16</v>
      </c>
      <c r="C16" s="128">
        <v>44442293</v>
      </c>
      <c r="D16" s="100">
        <v>86297307</v>
      </c>
      <c r="F16" s="121"/>
      <c r="G16" s="94"/>
    </row>
    <row r="17" spans="1:7">
      <c r="A17" s="11" t="s">
        <v>8</v>
      </c>
      <c r="B17" s="19"/>
      <c r="C17" s="128">
        <v>669375</v>
      </c>
      <c r="D17" s="100">
        <v>2268635</v>
      </c>
    </row>
    <row r="18" spans="1:7">
      <c r="A18" s="11" t="s">
        <v>137</v>
      </c>
      <c r="B18" s="19">
        <v>7</v>
      </c>
      <c r="C18" s="128">
        <v>258692</v>
      </c>
      <c r="D18" s="100">
        <v>0</v>
      </c>
      <c r="F18" s="121"/>
      <c r="G18" s="94"/>
    </row>
    <row r="19" spans="1:7">
      <c r="A19" s="11" t="s">
        <v>10</v>
      </c>
      <c r="B19" s="19"/>
      <c r="C19" s="128">
        <v>2705450</v>
      </c>
      <c r="D19" s="100">
        <v>2700469</v>
      </c>
      <c r="F19" s="121"/>
      <c r="G19" s="94"/>
    </row>
    <row r="20" spans="1:7">
      <c r="A20" s="11" t="s">
        <v>11</v>
      </c>
      <c r="B20" s="19"/>
      <c r="C20" s="128">
        <v>30909</v>
      </c>
      <c r="D20" s="100">
        <v>45276</v>
      </c>
    </row>
    <row r="21" spans="1:7">
      <c r="A21" s="11" t="s">
        <v>12</v>
      </c>
      <c r="B21" s="19"/>
      <c r="C21" s="128">
        <v>10092744</v>
      </c>
      <c r="D21" s="100">
        <v>10803207</v>
      </c>
      <c r="F21" s="121"/>
      <c r="G21" s="94"/>
    </row>
    <row r="22" spans="1:7">
      <c r="A22" s="11" t="s">
        <v>13</v>
      </c>
      <c r="B22" s="19">
        <v>9</v>
      </c>
      <c r="C22" s="128">
        <v>14197660</v>
      </c>
      <c r="D22" s="100">
        <v>5757350</v>
      </c>
      <c r="F22" s="121"/>
      <c r="G22" s="94"/>
    </row>
    <row r="23" spans="1:7" ht="15.75" thickBot="1">
      <c r="A23" s="11" t="s">
        <v>9</v>
      </c>
      <c r="B23" s="20"/>
      <c r="C23" s="128">
        <v>406852</v>
      </c>
      <c r="D23" s="100">
        <v>369451</v>
      </c>
      <c r="F23" s="121"/>
      <c r="G23" s="94"/>
    </row>
    <row r="24" spans="1:7" ht="15.75" thickBot="1">
      <c r="A24" s="23" t="s">
        <v>14</v>
      </c>
      <c r="B24" s="31"/>
      <c r="C24" s="129">
        <f>SUM(C12:C23)</f>
        <v>832433012</v>
      </c>
      <c r="D24" s="70">
        <f>SUM(D12:D23)</f>
        <v>1265575975</v>
      </c>
      <c r="F24" s="121"/>
      <c r="G24" s="94"/>
    </row>
    <row r="25" spans="1:7">
      <c r="A25" s="32" t="s">
        <v>0</v>
      </c>
      <c r="B25" s="31"/>
      <c r="C25" s="23"/>
      <c r="D25" s="32"/>
      <c r="F25" s="122"/>
      <c r="G25" s="94"/>
    </row>
    <row r="26" spans="1:7">
      <c r="A26" s="24" t="s">
        <v>15</v>
      </c>
      <c r="B26" s="22"/>
      <c r="C26" s="24"/>
      <c r="D26" s="11"/>
      <c r="F26" s="94"/>
      <c r="G26" s="94"/>
    </row>
    <row r="27" spans="1:7">
      <c r="A27" s="11" t="s">
        <v>16</v>
      </c>
      <c r="B27" s="19"/>
      <c r="C27" s="128">
        <v>13508717</v>
      </c>
      <c r="D27" s="100">
        <v>16377249</v>
      </c>
      <c r="F27" s="94"/>
      <c r="G27" s="94"/>
    </row>
    <row r="28" spans="1:7">
      <c r="A28" s="11" t="s">
        <v>17</v>
      </c>
      <c r="B28" s="19">
        <v>10</v>
      </c>
      <c r="C28" s="128">
        <v>52063888</v>
      </c>
      <c r="D28" s="100">
        <v>50755814</v>
      </c>
      <c r="F28" s="94"/>
      <c r="G28" s="94"/>
    </row>
    <row r="29" spans="1:7">
      <c r="A29" s="11" t="s">
        <v>18</v>
      </c>
      <c r="B29" s="19"/>
      <c r="C29" s="128">
        <v>4805830</v>
      </c>
      <c r="D29" s="100">
        <v>9695088</v>
      </c>
      <c r="F29" s="94"/>
      <c r="G29" s="94"/>
    </row>
    <row r="30" spans="1:7">
      <c r="A30" s="11" t="s">
        <v>19</v>
      </c>
      <c r="B30" s="19"/>
      <c r="C30" s="128">
        <v>3094294</v>
      </c>
      <c r="D30" s="100">
        <v>4848165</v>
      </c>
      <c r="F30" s="94"/>
      <c r="G30" s="94"/>
    </row>
    <row r="31" spans="1:7">
      <c r="A31" s="11" t="s">
        <v>11</v>
      </c>
      <c r="B31" s="19"/>
      <c r="C31" s="128">
        <v>510266</v>
      </c>
      <c r="D31" s="100">
        <v>556811</v>
      </c>
      <c r="F31" s="94"/>
      <c r="G31" s="94"/>
    </row>
    <row r="32" spans="1:7">
      <c r="A32" s="11" t="s">
        <v>98</v>
      </c>
      <c r="B32" s="19"/>
      <c r="C32" s="128">
        <v>6861653</v>
      </c>
      <c r="D32" s="100">
        <v>13155629</v>
      </c>
      <c r="F32" s="94"/>
      <c r="G32" s="94"/>
    </row>
    <row r="33" spans="1:7">
      <c r="A33" s="11" t="s">
        <v>138</v>
      </c>
      <c r="B33" s="19">
        <v>11</v>
      </c>
      <c r="C33" s="128">
        <v>4479160</v>
      </c>
      <c r="D33" s="100">
        <v>5280059</v>
      </c>
      <c r="F33" s="94"/>
      <c r="G33" s="94"/>
    </row>
    <row r="34" spans="1:7">
      <c r="A34" s="11" t="s">
        <v>129</v>
      </c>
      <c r="B34" s="19">
        <v>12</v>
      </c>
      <c r="C34" s="128">
        <v>16848660</v>
      </c>
      <c r="D34" s="100">
        <v>45770813</v>
      </c>
      <c r="F34" s="94"/>
      <c r="G34" s="94"/>
    </row>
    <row r="35" spans="1:7" ht="15.75" thickBot="1">
      <c r="A35" s="6" t="s">
        <v>139</v>
      </c>
      <c r="B35" s="21">
        <v>13</v>
      </c>
      <c r="C35" s="130">
        <v>27897790</v>
      </c>
      <c r="D35" s="102">
        <v>70984738</v>
      </c>
      <c r="F35" s="94"/>
      <c r="G35" s="94"/>
    </row>
    <row r="36" spans="1:7">
      <c r="A36" s="117"/>
      <c r="B36" s="118"/>
      <c r="C36" s="116">
        <f>SUM(C27:C35)</f>
        <v>130070258</v>
      </c>
      <c r="D36" s="119">
        <f>SUM(D27:D35)</f>
        <v>217424366</v>
      </c>
      <c r="F36" s="94"/>
      <c r="G36" s="94"/>
    </row>
    <row r="37" spans="1:7">
      <c r="A37" s="117"/>
      <c r="B37" s="118"/>
      <c r="C37" s="116"/>
      <c r="D37" s="119"/>
      <c r="F37" s="94"/>
      <c r="G37" s="94"/>
    </row>
    <row r="38" spans="1:7" ht="15.75" thickBot="1">
      <c r="A38" s="117" t="s">
        <v>140</v>
      </c>
      <c r="B38" s="118">
        <v>28</v>
      </c>
      <c r="C38" s="101">
        <v>545065347</v>
      </c>
      <c r="D38" s="100">
        <v>0</v>
      </c>
      <c r="F38" s="94"/>
      <c r="G38" s="94"/>
    </row>
    <row r="39" spans="1:7" ht="15.75" thickBot="1">
      <c r="A39" s="123" t="s">
        <v>20</v>
      </c>
      <c r="B39" s="107"/>
      <c r="C39" s="116">
        <f>SUM(C36+C38)</f>
        <v>675135605</v>
      </c>
      <c r="D39" s="103">
        <f>SUM(D36)</f>
        <v>217424366</v>
      </c>
      <c r="F39" s="94"/>
      <c r="G39" s="94"/>
    </row>
    <row r="40" spans="1:7" ht="15.75" thickBot="1">
      <c r="A40" s="7" t="s">
        <v>21</v>
      </c>
      <c r="B40" s="35"/>
      <c r="C40" s="124">
        <f>C24+C39</f>
        <v>1507568617</v>
      </c>
      <c r="D40" s="126">
        <f>D24+D39</f>
        <v>1483000341</v>
      </c>
      <c r="F40" s="94"/>
      <c r="G40" s="94"/>
    </row>
    <row r="41" spans="1:7" ht="15.75" thickTop="1">
      <c r="C41" s="127"/>
      <c r="D41" s="127"/>
      <c r="F41" s="94"/>
      <c r="G41" s="94"/>
    </row>
    <row r="42" spans="1:7">
      <c r="A42" s="24" t="s">
        <v>0</v>
      </c>
      <c r="B42" s="22"/>
      <c r="C42" s="24"/>
      <c r="D42" s="11"/>
      <c r="F42" s="94"/>
      <c r="G42" s="94"/>
    </row>
    <row r="43" spans="1:7">
      <c r="A43" s="24" t="s">
        <v>22</v>
      </c>
      <c r="B43" s="22"/>
      <c r="C43" s="24"/>
      <c r="D43" s="11"/>
      <c r="F43" s="94"/>
      <c r="G43" s="94"/>
    </row>
    <row r="44" spans="1:7">
      <c r="A44" s="11" t="s">
        <v>23</v>
      </c>
      <c r="B44" s="19"/>
      <c r="C44" s="69">
        <v>12136529</v>
      </c>
      <c r="D44" s="68">
        <v>12136529</v>
      </c>
      <c r="F44" s="94"/>
      <c r="G44" s="94"/>
    </row>
    <row r="45" spans="1:7">
      <c r="A45" s="11" t="s">
        <v>24</v>
      </c>
      <c r="B45" s="19">
        <v>14</v>
      </c>
      <c r="C45" s="69">
        <v>-7065614</v>
      </c>
      <c r="D45" s="68">
        <v>-7065614</v>
      </c>
      <c r="F45" s="94"/>
      <c r="G45" s="94"/>
    </row>
    <row r="46" spans="1:7">
      <c r="A46" s="11" t="s">
        <v>25</v>
      </c>
      <c r="B46" s="19"/>
      <c r="C46" s="69">
        <v>35872</v>
      </c>
      <c r="D46" s="100">
        <v>23441</v>
      </c>
      <c r="F46" s="94"/>
      <c r="G46" s="94"/>
    </row>
    <row r="47" spans="1:7">
      <c r="A47" s="11" t="s">
        <v>26</v>
      </c>
      <c r="B47" s="19"/>
      <c r="C47" s="69">
        <v>1820479</v>
      </c>
      <c r="D47" s="68">
        <v>1820479</v>
      </c>
      <c r="F47" s="94"/>
      <c r="G47" s="94"/>
    </row>
    <row r="48" spans="1:7" ht="15.75" thickBot="1">
      <c r="A48" s="6" t="s">
        <v>27</v>
      </c>
      <c r="B48" s="21"/>
      <c r="C48" s="72">
        <v>729222145</v>
      </c>
      <c r="D48" s="73">
        <v>702957922</v>
      </c>
      <c r="F48" s="94"/>
      <c r="G48" s="94"/>
    </row>
    <row r="49" spans="1:7">
      <c r="A49" s="11"/>
      <c r="B49" s="33"/>
      <c r="C49" s="69">
        <f>C44+C45+C46+C47+C48</f>
        <v>736149411</v>
      </c>
      <c r="D49" s="68">
        <f>D44+D45+D46+D47+D48</f>
        <v>709872757</v>
      </c>
      <c r="F49" s="94"/>
      <c r="G49" s="94"/>
    </row>
    <row r="50" spans="1:7">
      <c r="A50" s="11" t="s">
        <v>0</v>
      </c>
      <c r="B50" s="33"/>
      <c r="C50" s="24"/>
      <c r="D50" s="11"/>
      <c r="F50" s="94"/>
      <c r="G50" s="94"/>
    </row>
    <row r="51" spans="1:7" ht="15.75" thickBot="1">
      <c r="A51" s="6" t="s">
        <v>28</v>
      </c>
      <c r="B51" s="34"/>
      <c r="C51" s="72">
        <v>96299301</v>
      </c>
      <c r="D51" s="73">
        <v>93789580</v>
      </c>
      <c r="F51" s="94"/>
      <c r="G51" s="94"/>
    </row>
    <row r="52" spans="1:7" ht="15.75" thickBot="1">
      <c r="A52" s="10" t="s">
        <v>29</v>
      </c>
      <c r="B52" s="34"/>
      <c r="C52" s="72">
        <f>C49+C51</f>
        <v>832448712</v>
      </c>
      <c r="D52" s="73">
        <f>D49+D51</f>
        <v>803662337</v>
      </c>
      <c r="F52" s="94"/>
      <c r="G52" s="94"/>
    </row>
    <row r="53" spans="1:7">
      <c r="A53" s="24" t="s">
        <v>0</v>
      </c>
      <c r="B53" s="22"/>
      <c r="C53" s="24"/>
      <c r="D53" s="11"/>
      <c r="F53" s="94"/>
      <c r="G53" s="94"/>
    </row>
    <row r="54" spans="1:7">
      <c r="A54" s="24" t="s">
        <v>30</v>
      </c>
      <c r="B54" s="22"/>
      <c r="C54" s="24"/>
      <c r="D54" s="11"/>
      <c r="F54" s="94"/>
      <c r="G54" s="94"/>
    </row>
    <row r="55" spans="1:7">
      <c r="A55" s="11" t="s">
        <v>31</v>
      </c>
      <c r="B55" s="19">
        <v>15</v>
      </c>
      <c r="C55" s="128">
        <v>143647311</v>
      </c>
      <c r="D55" s="100">
        <v>210801920</v>
      </c>
      <c r="F55" s="94"/>
      <c r="G55" s="94"/>
    </row>
    <row r="56" spans="1:7">
      <c r="A56" s="11" t="s">
        <v>32</v>
      </c>
      <c r="B56" s="19">
        <v>16</v>
      </c>
      <c r="C56" s="128">
        <v>42112373</v>
      </c>
      <c r="D56" s="100">
        <v>79673946</v>
      </c>
      <c r="F56" s="94"/>
      <c r="G56" s="94"/>
    </row>
    <row r="57" spans="1:7">
      <c r="A57" s="11" t="s">
        <v>33</v>
      </c>
      <c r="B57" s="19"/>
      <c r="C57" s="128">
        <v>5707290</v>
      </c>
      <c r="D57" s="100">
        <v>7339002</v>
      </c>
      <c r="F57" s="94"/>
      <c r="G57" s="94"/>
    </row>
    <row r="58" spans="1:7">
      <c r="A58" s="11" t="s">
        <v>35</v>
      </c>
      <c r="B58" s="19"/>
      <c r="C58" s="128">
        <v>15162778</v>
      </c>
      <c r="D58" s="100">
        <v>13835162</v>
      </c>
      <c r="F58" s="94"/>
      <c r="G58" s="94"/>
    </row>
    <row r="59" spans="1:7">
      <c r="A59" s="11" t="s">
        <v>36</v>
      </c>
      <c r="B59" s="19"/>
      <c r="C59" s="128">
        <v>814868</v>
      </c>
      <c r="D59" s="100">
        <v>814868</v>
      </c>
      <c r="F59" s="94"/>
      <c r="G59" s="94"/>
    </row>
    <row r="60" spans="1:7">
      <c r="A60" s="11" t="s">
        <v>113</v>
      </c>
      <c r="B60" s="19">
        <v>17</v>
      </c>
      <c r="C60" s="128">
        <v>7008288</v>
      </c>
      <c r="D60" s="100">
        <v>7088642</v>
      </c>
      <c r="F60" s="94"/>
      <c r="G60" s="94"/>
    </row>
    <row r="61" spans="1:7">
      <c r="A61" s="11" t="s">
        <v>141</v>
      </c>
      <c r="B61" s="19">
        <v>21</v>
      </c>
      <c r="C61" s="128">
        <v>25347181</v>
      </c>
      <c r="D61" s="100">
        <v>31762239</v>
      </c>
      <c r="F61" s="94"/>
      <c r="G61" s="94"/>
    </row>
    <row r="62" spans="1:7">
      <c r="A62" s="11" t="s">
        <v>37</v>
      </c>
      <c r="B62" s="19"/>
      <c r="C62" s="128">
        <v>5005644</v>
      </c>
      <c r="D62" s="119">
        <v>13580106</v>
      </c>
      <c r="F62" s="94"/>
      <c r="G62" s="94"/>
    </row>
    <row r="63" spans="1:7" ht="15.75" thickBot="1">
      <c r="A63" s="39" t="s">
        <v>34</v>
      </c>
      <c r="B63" s="19"/>
      <c r="C63" s="130">
        <v>58040883</v>
      </c>
      <c r="D63" s="102">
        <v>25734663</v>
      </c>
      <c r="F63" s="94"/>
      <c r="G63" s="94"/>
    </row>
    <row r="64" spans="1:7" ht="15.75" thickBot="1">
      <c r="A64" s="23" t="s">
        <v>38</v>
      </c>
      <c r="B64" s="31"/>
      <c r="C64" s="131">
        <f>SUM(C55:C63)</f>
        <v>302846616</v>
      </c>
      <c r="D64" s="68">
        <f>SUM(D55:D63)</f>
        <v>390630548</v>
      </c>
      <c r="F64" s="94"/>
      <c r="G64" s="94"/>
    </row>
    <row r="65" spans="1:7">
      <c r="A65" s="32" t="s">
        <v>0</v>
      </c>
      <c r="B65" s="31"/>
      <c r="C65" s="23"/>
      <c r="D65" s="32"/>
      <c r="F65" s="94"/>
      <c r="G65" s="94"/>
    </row>
    <row r="66" spans="1:7">
      <c r="A66" s="24" t="s">
        <v>39</v>
      </c>
      <c r="B66" s="22"/>
      <c r="C66" s="24"/>
      <c r="D66" s="11"/>
      <c r="F66" s="94"/>
      <c r="G66" s="94"/>
    </row>
    <row r="67" spans="1:7">
      <c r="A67" s="30" t="s">
        <v>40</v>
      </c>
      <c r="B67" s="19">
        <v>15</v>
      </c>
      <c r="C67" s="128">
        <v>89978891</v>
      </c>
      <c r="D67" s="68">
        <v>80589678</v>
      </c>
      <c r="F67" s="94"/>
      <c r="G67" s="94"/>
    </row>
    <row r="68" spans="1:7">
      <c r="A68" s="30" t="s">
        <v>41</v>
      </c>
      <c r="B68" s="19">
        <v>16</v>
      </c>
      <c r="C68" s="128">
        <v>5501776</v>
      </c>
      <c r="D68" s="68">
        <v>11844932</v>
      </c>
      <c r="F68" s="94"/>
      <c r="G68" s="94"/>
    </row>
    <row r="69" spans="1:7">
      <c r="A69" s="30" t="s">
        <v>42</v>
      </c>
      <c r="B69" s="19">
        <v>18</v>
      </c>
      <c r="C69" s="128">
        <v>27153800</v>
      </c>
      <c r="D69" s="68">
        <v>32865868</v>
      </c>
      <c r="F69" s="94"/>
      <c r="G69" s="94"/>
    </row>
    <row r="70" spans="1:7">
      <c r="A70" s="30" t="s">
        <v>43</v>
      </c>
      <c r="B70" s="19"/>
      <c r="C70" s="128">
        <v>1311333</v>
      </c>
      <c r="D70" s="68">
        <v>1271934</v>
      </c>
      <c r="F70" s="94"/>
      <c r="G70" s="94"/>
    </row>
    <row r="71" spans="1:7">
      <c r="A71" s="30" t="s">
        <v>44</v>
      </c>
      <c r="B71" s="19"/>
      <c r="C71" s="128">
        <v>39767918</v>
      </c>
      <c r="D71" s="68">
        <v>106813027</v>
      </c>
      <c r="F71" s="94"/>
      <c r="G71" s="94"/>
    </row>
    <row r="72" spans="1:7">
      <c r="A72" s="30" t="s">
        <v>142</v>
      </c>
      <c r="B72" s="19"/>
      <c r="C72" s="128">
        <v>2142566</v>
      </c>
      <c r="D72" s="68"/>
      <c r="F72" s="94"/>
      <c r="G72" s="94"/>
    </row>
    <row r="73" spans="1:7">
      <c r="A73" s="30" t="s">
        <v>119</v>
      </c>
      <c r="B73" s="19">
        <v>19</v>
      </c>
      <c r="C73" s="128">
        <v>16045198</v>
      </c>
      <c r="D73" s="68">
        <v>32614490</v>
      </c>
      <c r="F73" s="94"/>
      <c r="G73" s="94"/>
    </row>
    <row r="74" spans="1:7">
      <c r="A74" s="11" t="s">
        <v>143</v>
      </c>
      <c r="B74" s="19">
        <v>21</v>
      </c>
      <c r="C74" s="128">
        <v>7135361</v>
      </c>
      <c r="D74" s="68">
        <v>8414199</v>
      </c>
      <c r="F74" s="94"/>
      <c r="G74" s="94"/>
    </row>
    <row r="75" spans="1:7" ht="15.75" thickBot="1">
      <c r="A75" s="39" t="s">
        <v>45</v>
      </c>
      <c r="B75" s="21">
        <v>20</v>
      </c>
      <c r="C75" s="130">
        <v>12322413</v>
      </c>
      <c r="D75" s="73">
        <v>14293328</v>
      </c>
      <c r="F75" s="94"/>
      <c r="G75" s="94"/>
    </row>
    <row r="76" spans="1:7">
      <c r="B76" s="118"/>
      <c r="C76" s="133">
        <f>SUM(C67:C75)</f>
        <v>201359256</v>
      </c>
      <c r="D76" s="125">
        <f>SUM(D67:D75)</f>
        <v>288707456</v>
      </c>
      <c r="F76" s="94"/>
      <c r="G76" s="94"/>
    </row>
    <row r="77" spans="1:7" ht="24.75" thickBot="1">
      <c r="A77" s="6" t="s">
        <v>144</v>
      </c>
      <c r="B77" s="21">
        <v>28</v>
      </c>
      <c r="C77" s="72">
        <v>170914033</v>
      </c>
      <c r="D77" s="73"/>
      <c r="F77" s="94"/>
      <c r="G77" s="94"/>
    </row>
    <row r="78" spans="1:7" ht="15.75" thickBot="1">
      <c r="A78" s="10" t="s">
        <v>46</v>
      </c>
      <c r="B78" s="21"/>
      <c r="C78" s="72">
        <f>C76+C77</f>
        <v>372273289</v>
      </c>
      <c r="D78" s="73">
        <f>D76+D77</f>
        <v>288707456</v>
      </c>
      <c r="F78" s="94"/>
      <c r="G78" s="94"/>
    </row>
    <row r="79" spans="1:7" ht="15.75" thickBot="1">
      <c r="A79" s="9" t="s">
        <v>47</v>
      </c>
      <c r="B79" s="154"/>
      <c r="C79" s="81">
        <f>C64+C78</f>
        <v>675119905</v>
      </c>
      <c r="D79" s="153">
        <f>D64+D78</f>
        <v>679338004</v>
      </c>
      <c r="F79" s="94"/>
      <c r="G79" s="94"/>
    </row>
    <row r="80" spans="1:7" ht="15.75" thickBot="1">
      <c r="A80" s="7" t="s">
        <v>99</v>
      </c>
      <c r="B80" s="40"/>
      <c r="C80" s="74">
        <f>C52+C79</f>
        <v>1507568617</v>
      </c>
      <c r="D80" s="75">
        <f>D52+D79</f>
        <v>1483000341</v>
      </c>
      <c r="F80" s="94"/>
      <c r="G80" s="94"/>
    </row>
    <row r="81" spans="1:7" ht="15.75" thickTop="1">
      <c r="C81" s="94">
        <f>C80-C40</f>
        <v>0</v>
      </c>
      <c r="D81" s="94">
        <f>D80-D40</f>
        <v>0</v>
      </c>
      <c r="F81" s="94"/>
      <c r="G81" s="94"/>
    </row>
    <row r="82" spans="1:7">
      <c r="F82" s="94"/>
      <c r="G82" s="94"/>
    </row>
    <row r="84" spans="1:7" ht="29.25" customHeight="1" thickBot="1">
      <c r="A84" s="220" t="s">
        <v>175</v>
      </c>
      <c r="B84" s="220"/>
      <c r="C84" s="221"/>
      <c r="D84" s="221"/>
    </row>
    <row r="85" spans="1:7">
      <c r="A85" s="220"/>
      <c r="B85" s="220"/>
      <c r="C85" s="222" t="s">
        <v>187</v>
      </c>
      <c r="D85" s="222"/>
    </row>
    <row r="86" spans="1:7">
      <c r="A86" s="220" t="s">
        <v>0</v>
      </c>
      <c r="B86" s="220"/>
      <c r="C86" s="220"/>
      <c r="D86" s="220"/>
    </row>
    <row r="87" spans="1:7">
      <c r="A87" s="220"/>
      <c r="B87" s="220"/>
      <c r="C87" s="220"/>
      <c r="D87" s="220"/>
    </row>
    <row r="88" spans="1:7" ht="15.75" thickBot="1">
      <c r="A88" s="220" t="s">
        <v>123</v>
      </c>
      <c r="B88" s="220"/>
      <c r="C88" s="221"/>
      <c r="D88" s="221"/>
    </row>
    <row r="89" spans="1:7">
      <c r="A89" s="220"/>
      <c r="B89" s="220"/>
      <c r="C89" s="222" t="s">
        <v>188</v>
      </c>
      <c r="D89" s="222"/>
    </row>
  </sheetData>
  <mergeCells count="14">
    <mergeCell ref="B1:D1"/>
    <mergeCell ref="A3:D3"/>
    <mergeCell ref="A88:B88"/>
    <mergeCell ref="C88:D88"/>
    <mergeCell ref="A89:B89"/>
    <mergeCell ref="C89:D89"/>
    <mergeCell ref="A87:B87"/>
    <mergeCell ref="C87:D87"/>
    <mergeCell ref="A84:B84"/>
    <mergeCell ref="C84:D84"/>
    <mergeCell ref="A85:B85"/>
    <mergeCell ref="C85:D85"/>
    <mergeCell ref="A86:B86"/>
    <mergeCell ref="C86:D8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K16" sqref="K16"/>
    </sheetView>
  </sheetViews>
  <sheetFormatPr defaultRowHeight="15"/>
  <cols>
    <col min="1" max="1" width="54.42578125" style="8" customWidth="1"/>
    <col min="2" max="2" width="9.7109375" bestFit="1" customWidth="1"/>
    <col min="3" max="3" width="17.42578125" customWidth="1"/>
    <col min="4" max="4" width="20.42578125" customWidth="1"/>
    <col min="5" max="5" width="18.28515625" customWidth="1"/>
    <col min="6" max="6" width="21.5703125" customWidth="1"/>
    <col min="8" max="8" width="0.28515625" customWidth="1"/>
  </cols>
  <sheetData>
    <row r="1" spans="1:6" ht="30" customHeight="1">
      <c r="A1" s="14" t="s">
        <v>1</v>
      </c>
      <c r="B1" s="99"/>
      <c r="C1" s="99"/>
      <c r="D1" s="218" t="s">
        <v>91</v>
      </c>
      <c r="E1" s="218"/>
      <c r="F1" s="218"/>
    </row>
    <row r="2" spans="1:6">
      <c r="A2" s="1"/>
      <c r="B2" s="2"/>
    </row>
    <row r="3" spans="1:6" ht="15.75" customHeight="1">
      <c r="A3" s="224" t="s">
        <v>92</v>
      </c>
      <c r="B3" s="224"/>
      <c r="C3" s="224"/>
      <c r="D3" s="224"/>
    </row>
    <row r="4" spans="1:6" ht="15.75" customHeight="1">
      <c r="A4" s="224"/>
      <c r="B4" s="224"/>
      <c r="C4" s="224"/>
      <c r="D4" s="224"/>
    </row>
    <row r="5" spans="1:6" ht="24.75" customHeight="1">
      <c r="A5" s="1" t="s">
        <v>180</v>
      </c>
    </row>
    <row r="8" spans="1:6" ht="19.5" customHeight="1" thickBot="1">
      <c r="A8" s="82"/>
      <c r="B8" s="83"/>
      <c r="C8" s="223" t="s">
        <v>181</v>
      </c>
      <c r="D8" s="223"/>
      <c r="E8" s="225" t="s">
        <v>182</v>
      </c>
      <c r="F8" s="225"/>
    </row>
    <row r="9" spans="1:6" ht="28.5" customHeight="1" thickBot="1">
      <c r="A9" s="37" t="s">
        <v>110</v>
      </c>
      <c r="B9" s="47" t="s">
        <v>111</v>
      </c>
      <c r="C9" s="42" t="s">
        <v>154</v>
      </c>
      <c r="D9" s="42" t="s">
        <v>177</v>
      </c>
      <c r="E9" s="42" t="s">
        <v>154</v>
      </c>
      <c r="F9" s="42" t="s">
        <v>177</v>
      </c>
    </row>
    <row r="10" spans="1:6" ht="17.25" customHeight="1">
      <c r="A10" s="98"/>
      <c r="B10" s="83"/>
      <c r="C10" s="134"/>
      <c r="D10" s="134"/>
    </row>
    <row r="11" spans="1:6">
      <c r="A11" s="110" t="s">
        <v>120</v>
      </c>
      <c r="B11" s="109">
        <v>22</v>
      </c>
      <c r="C11" s="156">
        <v>121285923</v>
      </c>
      <c r="D11" s="157">
        <v>113647176</v>
      </c>
      <c r="E11" s="156">
        <v>358570813</v>
      </c>
      <c r="F11" s="157">
        <v>336957616</v>
      </c>
    </row>
    <row r="12" spans="1:6" ht="22.5">
      <c r="A12" s="76" t="s">
        <v>145</v>
      </c>
      <c r="B12" s="109">
        <v>23</v>
      </c>
      <c r="C12" s="158">
        <v>0</v>
      </c>
      <c r="D12" s="157">
        <v>2213481</v>
      </c>
      <c r="E12" s="158">
        <v>0</v>
      </c>
      <c r="F12" s="157">
        <v>6420427</v>
      </c>
    </row>
    <row r="13" spans="1:6" ht="18" customHeight="1" thickBot="1">
      <c r="A13" s="111" t="s">
        <v>125</v>
      </c>
      <c r="B13" s="44">
        <v>21</v>
      </c>
      <c r="C13" s="156">
        <v>1915806</v>
      </c>
      <c r="D13" s="157">
        <v>1223243</v>
      </c>
      <c r="E13" s="156">
        <v>5746840</v>
      </c>
      <c r="F13" s="157">
        <v>3604955</v>
      </c>
    </row>
    <row r="14" spans="1:6">
      <c r="B14" s="43"/>
      <c r="C14" s="159">
        <f>SUM(C11:C13)</f>
        <v>123201729</v>
      </c>
      <c r="D14" s="159">
        <f t="shared" ref="D14:F14" si="0">SUM(D11:D13)</f>
        <v>117083900</v>
      </c>
      <c r="E14" s="159">
        <f t="shared" si="0"/>
        <v>364317653</v>
      </c>
      <c r="F14" s="159">
        <f t="shared" si="0"/>
        <v>346982998</v>
      </c>
    </row>
    <row r="15" spans="1:6">
      <c r="A15" s="110"/>
      <c r="B15" s="43"/>
      <c r="C15" s="160"/>
      <c r="D15" s="161"/>
      <c r="E15" s="160"/>
      <c r="F15" s="161"/>
    </row>
    <row r="16" spans="1:6" ht="15.75" thickBot="1">
      <c r="A16" s="111" t="s">
        <v>48</v>
      </c>
      <c r="B16" s="44">
        <v>24</v>
      </c>
      <c r="C16" s="162">
        <v>-98944784</v>
      </c>
      <c r="D16" s="163">
        <v>-96714986</v>
      </c>
      <c r="E16" s="162">
        <v>-284184654</v>
      </c>
      <c r="F16" s="163">
        <v>-257210355</v>
      </c>
    </row>
    <row r="17" spans="1:6">
      <c r="A17" s="108" t="s">
        <v>49</v>
      </c>
      <c r="B17" s="46"/>
      <c r="C17" s="164">
        <f>C14+C16</f>
        <v>24256945</v>
      </c>
      <c r="D17" s="164">
        <f t="shared" ref="D17:F17" si="1">D14+D16</f>
        <v>20368914</v>
      </c>
      <c r="E17" s="164">
        <f t="shared" si="1"/>
        <v>80132999</v>
      </c>
      <c r="F17" s="164">
        <f t="shared" si="1"/>
        <v>89772643</v>
      </c>
    </row>
    <row r="18" spans="1:6">
      <c r="A18" s="110" t="s">
        <v>0</v>
      </c>
      <c r="B18" s="43"/>
      <c r="C18" s="160"/>
      <c r="D18" s="161"/>
      <c r="E18" s="160"/>
      <c r="F18" s="161"/>
    </row>
    <row r="19" spans="1:6">
      <c r="A19" s="76" t="s">
        <v>50</v>
      </c>
      <c r="B19" s="43"/>
      <c r="C19" s="156">
        <v>-9490136</v>
      </c>
      <c r="D19" s="157">
        <v>-6758393</v>
      </c>
      <c r="E19" s="156">
        <v>-28486364</v>
      </c>
      <c r="F19" s="157">
        <v>-23977162</v>
      </c>
    </row>
    <row r="20" spans="1:6">
      <c r="A20" s="76" t="s">
        <v>51</v>
      </c>
      <c r="B20" s="43"/>
      <c r="C20" s="156">
        <v>-745029</v>
      </c>
      <c r="D20" s="157">
        <v>606289</v>
      </c>
      <c r="E20" s="156">
        <v>-3925937</v>
      </c>
      <c r="F20" s="157">
        <v>-3889334</v>
      </c>
    </row>
    <row r="21" spans="1:6" ht="22.5">
      <c r="A21" s="76" t="s">
        <v>155</v>
      </c>
      <c r="B21" s="43"/>
      <c r="C21" s="156">
        <v>-3356</v>
      </c>
      <c r="D21" s="157">
        <v>-34600</v>
      </c>
      <c r="E21" s="156">
        <v>-492408</v>
      </c>
      <c r="F21" s="157">
        <v>-5788</v>
      </c>
    </row>
    <row r="22" spans="1:6">
      <c r="A22" s="76" t="s">
        <v>52</v>
      </c>
      <c r="B22" s="43">
        <v>25</v>
      </c>
      <c r="C22" s="156">
        <v>-2600213</v>
      </c>
      <c r="D22" s="157">
        <v>-4077974</v>
      </c>
      <c r="E22" s="156">
        <v>-6825426</v>
      </c>
      <c r="F22" s="157">
        <v>-7939846</v>
      </c>
    </row>
    <row r="23" spans="1:6">
      <c r="A23" s="76" t="s">
        <v>156</v>
      </c>
      <c r="B23" s="77"/>
      <c r="C23" s="156">
        <v>-459232</v>
      </c>
      <c r="D23" s="157">
        <v>-95731</v>
      </c>
      <c r="E23" s="156">
        <v>-740582</v>
      </c>
      <c r="F23" s="157">
        <v>-341684</v>
      </c>
    </row>
    <row r="24" spans="1:6">
      <c r="A24" s="76" t="s">
        <v>108</v>
      </c>
      <c r="B24" s="77"/>
      <c r="C24" s="156">
        <v>2260541</v>
      </c>
      <c r="D24" s="157">
        <v>2204200</v>
      </c>
      <c r="E24" s="156">
        <v>4089754</v>
      </c>
      <c r="F24" s="157">
        <v>4706815</v>
      </c>
    </row>
    <row r="25" spans="1:6" ht="15.75" thickBot="1">
      <c r="A25" s="111" t="s">
        <v>109</v>
      </c>
      <c r="B25" s="44"/>
      <c r="C25" s="162">
        <v>-472671</v>
      </c>
      <c r="D25" s="163">
        <v>-1457223</v>
      </c>
      <c r="E25" s="162">
        <v>-308756</v>
      </c>
      <c r="F25" s="163">
        <v>-2510720</v>
      </c>
    </row>
    <row r="26" spans="1:6">
      <c r="A26" s="108" t="s">
        <v>53</v>
      </c>
      <c r="B26" s="46"/>
      <c r="C26" s="164">
        <f>SUM(C17:C25)</f>
        <v>12746849</v>
      </c>
      <c r="D26" s="164">
        <f t="shared" ref="D26:F26" si="2">SUM(D17:D25)</f>
        <v>10755482</v>
      </c>
      <c r="E26" s="164">
        <f t="shared" si="2"/>
        <v>43443280</v>
      </c>
      <c r="F26" s="164">
        <f t="shared" si="2"/>
        <v>55814924</v>
      </c>
    </row>
    <row r="27" spans="1:6">
      <c r="A27" s="110" t="s">
        <v>0</v>
      </c>
      <c r="B27" s="43"/>
      <c r="C27" s="160"/>
      <c r="D27" s="161"/>
      <c r="E27" s="160"/>
      <c r="F27" s="161"/>
    </row>
    <row r="28" spans="1:6">
      <c r="A28" s="110" t="s">
        <v>147</v>
      </c>
      <c r="B28" s="43">
        <v>7</v>
      </c>
      <c r="C28" s="156">
        <v>-78458</v>
      </c>
      <c r="D28" s="158">
        <v>0</v>
      </c>
      <c r="E28" s="156">
        <v>-166226</v>
      </c>
      <c r="F28" s="158">
        <v>0</v>
      </c>
    </row>
    <row r="29" spans="1:6">
      <c r="A29" s="110" t="s">
        <v>54</v>
      </c>
      <c r="B29" s="43">
        <v>26</v>
      </c>
      <c r="C29" s="156">
        <v>-10771116</v>
      </c>
      <c r="D29" s="157">
        <v>-8847560</v>
      </c>
      <c r="E29" s="156">
        <v>-31228061</v>
      </c>
      <c r="F29" s="157">
        <v>-24169533</v>
      </c>
    </row>
    <row r="30" spans="1:6">
      <c r="A30" s="110" t="s">
        <v>55</v>
      </c>
      <c r="B30" s="43"/>
      <c r="C30" s="156">
        <v>1313285</v>
      </c>
      <c r="D30" s="157">
        <v>2425610</v>
      </c>
      <c r="E30" s="156">
        <v>5274949</v>
      </c>
      <c r="F30" s="157">
        <v>7513315</v>
      </c>
    </row>
    <row r="31" spans="1:6" ht="15.75" thickBot="1">
      <c r="A31" s="111" t="s">
        <v>176</v>
      </c>
      <c r="B31" s="44"/>
      <c r="C31" s="162">
        <v>-342453</v>
      </c>
      <c r="D31" s="163">
        <v>3274213</v>
      </c>
      <c r="E31" s="162">
        <v>145546</v>
      </c>
      <c r="F31" s="163">
        <v>-152252</v>
      </c>
    </row>
    <row r="32" spans="1:6">
      <c r="A32" s="108" t="s">
        <v>56</v>
      </c>
      <c r="B32" s="46"/>
      <c r="C32" s="164">
        <f>SUM(C26:C31)</f>
        <v>2868107</v>
      </c>
      <c r="D32" s="165">
        <f t="shared" ref="D32:F32" si="3">SUM(D26:D31)</f>
        <v>7607745</v>
      </c>
      <c r="E32" s="164">
        <f t="shared" si="3"/>
        <v>17469488</v>
      </c>
      <c r="F32" s="164">
        <f t="shared" si="3"/>
        <v>39006454</v>
      </c>
    </row>
    <row r="33" spans="1:6">
      <c r="A33" s="110" t="s">
        <v>0</v>
      </c>
      <c r="B33" s="43"/>
      <c r="C33" s="160"/>
      <c r="D33" s="166"/>
      <c r="E33" s="160"/>
      <c r="F33" s="161"/>
    </row>
    <row r="34" spans="1:6" ht="15.75" thickBot="1">
      <c r="A34" s="111" t="s">
        <v>57</v>
      </c>
      <c r="B34" s="44">
        <v>27</v>
      </c>
      <c r="C34" s="162">
        <v>-2199712</v>
      </c>
      <c r="D34" s="167">
        <v>-3365110</v>
      </c>
      <c r="E34" s="162">
        <v>-5607343</v>
      </c>
      <c r="F34" s="163">
        <v>-12341172</v>
      </c>
    </row>
    <row r="35" spans="1:6" ht="15.75" thickBot="1">
      <c r="A35" s="155" t="s">
        <v>189</v>
      </c>
      <c r="B35" s="80"/>
      <c r="C35" s="162">
        <f>SUM(C32:C34)</f>
        <v>668395</v>
      </c>
      <c r="D35" s="168">
        <f t="shared" ref="D35:F35" si="4">SUM(D32:D34)</f>
        <v>4242635</v>
      </c>
      <c r="E35" s="162">
        <f t="shared" si="4"/>
        <v>11862145</v>
      </c>
      <c r="F35" s="162">
        <f t="shared" si="4"/>
        <v>26665282</v>
      </c>
    </row>
    <row r="36" spans="1:6">
      <c r="A36" s="108"/>
      <c r="B36" s="109"/>
      <c r="C36" s="160"/>
      <c r="D36" s="161"/>
      <c r="E36" s="160"/>
      <c r="F36" s="161"/>
    </row>
    <row r="37" spans="1:6">
      <c r="A37" s="108" t="s">
        <v>190</v>
      </c>
      <c r="B37" s="109"/>
      <c r="C37" s="160"/>
      <c r="D37" s="161"/>
      <c r="E37" s="160"/>
      <c r="F37" s="161"/>
    </row>
    <row r="38" spans="1:6" ht="23.25" thickBot="1">
      <c r="A38" s="150" t="s">
        <v>170</v>
      </c>
      <c r="B38" s="151">
        <v>28</v>
      </c>
      <c r="C38" s="169">
        <v>34105876</v>
      </c>
      <c r="D38" s="170">
        <v>26528320</v>
      </c>
      <c r="E38" s="169">
        <v>41252247</v>
      </c>
      <c r="F38" s="170">
        <v>62624868</v>
      </c>
    </row>
    <row r="39" spans="1:6" ht="15.75" thickTop="1">
      <c r="A39" s="137" t="s">
        <v>100</v>
      </c>
      <c r="B39" s="138"/>
      <c r="C39" s="156">
        <f>C35+C38</f>
        <v>34774271</v>
      </c>
      <c r="D39" s="156">
        <f t="shared" ref="D39:F39" si="5">D35+D38</f>
        <v>30770955</v>
      </c>
      <c r="E39" s="156">
        <f t="shared" si="5"/>
        <v>53114392</v>
      </c>
      <c r="F39" s="156">
        <f t="shared" si="5"/>
        <v>89290150</v>
      </c>
    </row>
    <row r="40" spans="1:6">
      <c r="A40" s="108"/>
      <c r="B40" s="109"/>
      <c r="C40" s="160"/>
      <c r="D40" s="161"/>
      <c r="E40" s="160"/>
      <c r="F40" s="161"/>
    </row>
    <row r="41" spans="1:6">
      <c r="A41" s="108" t="s">
        <v>148</v>
      </c>
      <c r="B41" s="109"/>
      <c r="C41" s="160"/>
      <c r="D41" s="161"/>
      <c r="E41" s="160"/>
      <c r="F41" s="161"/>
    </row>
    <row r="42" spans="1:6" ht="22.5">
      <c r="A42" s="41" t="s">
        <v>191</v>
      </c>
      <c r="B42" s="109"/>
      <c r="C42" s="160"/>
      <c r="D42" s="161"/>
      <c r="E42" s="160"/>
      <c r="F42" s="161"/>
    </row>
    <row r="43" spans="1:6" ht="23.25" thickBot="1">
      <c r="A43" s="111" t="s">
        <v>59</v>
      </c>
      <c r="B43" s="112"/>
      <c r="C43" s="171">
        <v>-3034</v>
      </c>
      <c r="D43" s="172">
        <v>-27772</v>
      </c>
      <c r="E43" s="171">
        <v>12431</v>
      </c>
      <c r="F43" s="172">
        <v>-24446</v>
      </c>
    </row>
    <row r="44" spans="1:6" ht="34.5" thickBot="1">
      <c r="A44" s="48" t="s">
        <v>149</v>
      </c>
      <c r="B44" s="49"/>
      <c r="C44" s="173">
        <f>SUM(C43)</f>
        <v>-3034</v>
      </c>
      <c r="D44" s="174">
        <f t="shared" ref="D44:F44" si="6">SUM(D43)</f>
        <v>-27772</v>
      </c>
      <c r="E44" s="173">
        <f t="shared" si="6"/>
        <v>12431</v>
      </c>
      <c r="F44" s="174">
        <f t="shared" si="6"/>
        <v>-24446</v>
      </c>
    </row>
    <row r="45" spans="1:6">
      <c r="A45" s="41" t="s">
        <v>0</v>
      </c>
      <c r="B45" s="109"/>
      <c r="C45" s="160"/>
      <c r="D45" s="161"/>
      <c r="E45" s="160"/>
      <c r="F45" s="161"/>
    </row>
    <row r="46" spans="1:6" ht="33.75">
      <c r="A46" s="41" t="s">
        <v>127</v>
      </c>
      <c r="B46" s="51"/>
      <c r="C46" s="160"/>
      <c r="D46" s="161"/>
      <c r="E46" s="160"/>
      <c r="F46" s="161"/>
    </row>
    <row r="47" spans="1:6" ht="24.75" thickBot="1">
      <c r="A47" s="6" t="s">
        <v>192</v>
      </c>
      <c r="B47" s="34"/>
      <c r="C47" s="171">
        <v>-1425310</v>
      </c>
      <c r="D47" s="172">
        <v>-3679</v>
      </c>
      <c r="E47" s="171">
        <v>-1357401</v>
      </c>
      <c r="F47" s="172">
        <v>1712039</v>
      </c>
    </row>
    <row r="48" spans="1:6" ht="34.5" thickBot="1">
      <c r="A48" s="45" t="s">
        <v>150</v>
      </c>
      <c r="B48" s="50"/>
      <c r="C48" s="173">
        <f>SUM(C47)</f>
        <v>-1425310</v>
      </c>
      <c r="D48" s="174">
        <f>SUM(D47)</f>
        <v>-3679</v>
      </c>
      <c r="E48" s="173">
        <f>SUM(E47)</f>
        <v>-1357401</v>
      </c>
      <c r="F48" s="174">
        <f>SUM(F47)</f>
        <v>1712039</v>
      </c>
    </row>
    <row r="49" spans="1:6" ht="23.25" thickBot="1">
      <c r="A49" s="48" t="s">
        <v>193</v>
      </c>
      <c r="B49" s="49"/>
      <c r="C49" s="175">
        <v>-1428344</v>
      </c>
      <c r="D49" s="176">
        <f>D44+D48</f>
        <v>-31451</v>
      </c>
      <c r="E49" s="175">
        <v>-1344970</v>
      </c>
      <c r="F49" s="176">
        <f>F44+F48</f>
        <v>1687593</v>
      </c>
    </row>
    <row r="50" spans="1:6" ht="23.25" thickBot="1">
      <c r="A50" s="45" t="s">
        <v>101</v>
      </c>
      <c r="B50" s="112"/>
      <c r="C50" s="173">
        <f>SUM(C39+C49)</f>
        <v>33345927</v>
      </c>
      <c r="D50" s="173">
        <f t="shared" ref="D50:F50" si="7">SUM(D39+D49)</f>
        <v>30739504</v>
      </c>
      <c r="E50" s="173">
        <f t="shared" si="7"/>
        <v>51769422</v>
      </c>
      <c r="F50" s="173">
        <f t="shared" si="7"/>
        <v>90977743</v>
      </c>
    </row>
    <row r="51" spans="1:6">
      <c r="A51" s="108" t="s">
        <v>0</v>
      </c>
      <c r="B51" s="109"/>
      <c r="C51" s="160"/>
      <c r="D51" s="161"/>
      <c r="E51" s="160"/>
      <c r="F51" s="161"/>
    </row>
    <row r="52" spans="1:6">
      <c r="A52" s="108" t="s">
        <v>151</v>
      </c>
      <c r="B52" s="109"/>
      <c r="C52" s="160"/>
      <c r="D52" s="161"/>
      <c r="E52" s="160"/>
      <c r="F52" s="161"/>
    </row>
    <row r="53" spans="1:6">
      <c r="A53" s="110" t="s">
        <v>58</v>
      </c>
      <c r="B53" s="109"/>
      <c r="C53" s="160">
        <v>33841151</v>
      </c>
      <c r="D53" s="161">
        <v>28771627</v>
      </c>
      <c r="E53" s="160">
        <v>50604671</v>
      </c>
      <c r="F53" s="161">
        <v>81051101</v>
      </c>
    </row>
    <row r="54" spans="1:6" ht="15.75" thickBot="1">
      <c r="A54" s="111" t="s">
        <v>28</v>
      </c>
      <c r="B54" s="50"/>
      <c r="C54" s="171">
        <v>933120</v>
      </c>
      <c r="D54" s="172">
        <v>1999328</v>
      </c>
      <c r="E54" s="171">
        <v>2509721</v>
      </c>
      <c r="F54" s="172">
        <v>8239049</v>
      </c>
    </row>
    <row r="55" spans="1:6" ht="15.75" thickBot="1">
      <c r="A55" s="111"/>
      <c r="B55" s="112"/>
      <c r="C55" s="177">
        <f>SUM(C53:C54)</f>
        <v>34774271</v>
      </c>
      <c r="D55" s="174">
        <f>SUM(D53:D54)</f>
        <v>30770955</v>
      </c>
      <c r="E55" s="173">
        <f>SUM(E53:E54)</f>
        <v>53114392</v>
      </c>
      <c r="F55" s="174">
        <f>SUM(F53:F54)</f>
        <v>89290150</v>
      </c>
    </row>
    <row r="56" spans="1:6">
      <c r="A56" s="76"/>
      <c r="B56" s="79"/>
      <c r="C56" s="160"/>
      <c r="D56" s="161"/>
      <c r="E56" s="160"/>
      <c r="F56" s="161"/>
    </row>
    <row r="57" spans="1:6">
      <c r="A57" s="135" t="s">
        <v>152</v>
      </c>
      <c r="B57" s="79"/>
      <c r="C57" s="160"/>
      <c r="D57" s="161"/>
      <c r="E57" s="160"/>
      <c r="F57" s="161"/>
    </row>
    <row r="58" spans="1:6">
      <c r="A58" s="110" t="s">
        <v>58</v>
      </c>
      <c r="B58" s="79"/>
      <c r="C58" s="160">
        <v>32412807</v>
      </c>
      <c r="D58" s="161">
        <v>28740176</v>
      </c>
      <c r="E58" s="160">
        <v>49259701</v>
      </c>
      <c r="F58" s="161">
        <v>82738694</v>
      </c>
    </row>
    <row r="59" spans="1:6" ht="15.75" thickBot="1">
      <c r="A59" s="111" t="s">
        <v>28</v>
      </c>
      <c r="B59" s="50"/>
      <c r="C59" s="171">
        <v>933120</v>
      </c>
      <c r="D59" s="172">
        <v>1999328</v>
      </c>
      <c r="E59" s="171">
        <v>2509721</v>
      </c>
      <c r="F59" s="172">
        <v>8239049</v>
      </c>
    </row>
    <row r="60" spans="1:6">
      <c r="A60" s="76"/>
      <c r="B60" s="79"/>
      <c r="C60" s="178">
        <f>SUM(C58:C59)</f>
        <v>33345927</v>
      </c>
      <c r="D60" s="179">
        <f>SUM(D58:D59)</f>
        <v>30739504</v>
      </c>
      <c r="E60" s="178">
        <f>SUM(E58:E59)</f>
        <v>51769422</v>
      </c>
      <c r="F60" s="179">
        <f>SUM(F58:F59)</f>
        <v>90977743</v>
      </c>
    </row>
    <row r="61" spans="1:6">
      <c r="A61" s="76"/>
      <c r="B61" s="79"/>
      <c r="C61" s="178"/>
      <c r="D61" s="179"/>
      <c r="E61" s="178"/>
      <c r="F61" s="179"/>
    </row>
    <row r="62" spans="1:6">
      <c r="A62" s="108" t="s">
        <v>60</v>
      </c>
      <c r="B62" s="109"/>
      <c r="C62" s="160"/>
      <c r="D62" s="160"/>
      <c r="E62" s="180"/>
      <c r="F62" s="160"/>
    </row>
    <row r="63" spans="1:6" ht="37.5">
      <c r="A63" s="136" t="s">
        <v>153</v>
      </c>
      <c r="B63" s="79">
        <v>14</v>
      </c>
      <c r="C63" s="181">
        <v>3077.16</v>
      </c>
      <c r="D63" s="182">
        <v>2616.5</v>
      </c>
      <c r="E63" s="181">
        <v>4604.5200000000004</v>
      </c>
      <c r="F63" s="182">
        <v>7371.17</v>
      </c>
    </row>
    <row r="64" spans="1:6" ht="36">
      <c r="A64" s="132" t="s">
        <v>171</v>
      </c>
      <c r="B64" s="79">
        <v>14</v>
      </c>
      <c r="C64" s="183">
        <f>C63-C65</f>
        <v>3099.18</v>
      </c>
      <c r="D64" s="182">
        <v>2410.61</v>
      </c>
      <c r="E64" s="181">
        <v>3748.57</v>
      </c>
      <c r="F64" s="182">
        <f t="shared" ref="F64" si="8">F63-F65</f>
        <v>5690.68</v>
      </c>
    </row>
    <row r="65" spans="1:8" ht="45" customHeight="1">
      <c r="A65" s="152" t="s">
        <v>172</v>
      </c>
      <c r="B65" s="79">
        <v>14</v>
      </c>
      <c r="C65" s="181">
        <v>-22.02</v>
      </c>
      <c r="D65" s="182">
        <v>205.88999999999987</v>
      </c>
      <c r="E65" s="181">
        <v>855.95000000000027</v>
      </c>
      <c r="F65" s="182">
        <v>1680.49</v>
      </c>
    </row>
    <row r="67" spans="1:8" ht="23.25" customHeight="1">
      <c r="A67" s="226" t="s">
        <v>194</v>
      </c>
      <c r="B67" s="226"/>
      <c r="C67" s="226"/>
      <c r="D67" s="226"/>
      <c r="E67" s="226"/>
      <c r="F67" s="226"/>
    </row>
    <row r="69" spans="1:8" ht="15.75" thickBot="1">
      <c r="A69" s="220" t="s">
        <v>175</v>
      </c>
      <c r="B69" s="220"/>
    </row>
    <row r="70" spans="1:8" ht="39.75" customHeight="1">
      <c r="A70" s="220"/>
      <c r="B70" s="220"/>
      <c r="E70" s="222" t="s">
        <v>187</v>
      </c>
      <c r="F70" s="222"/>
    </row>
    <row r="71" spans="1:8" ht="30.75" customHeight="1">
      <c r="A71" s="220" t="s">
        <v>0</v>
      </c>
      <c r="B71" s="220"/>
    </row>
    <row r="72" spans="1:8">
      <c r="A72" s="220"/>
      <c r="B72" s="220"/>
    </row>
    <row r="73" spans="1:8" ht="15.75" thickBot="1">
      <c r="A73" s="220" t="s">
        <v>123</v>
      </c>
      <c r="B73" s="220"/>
    </row>
    <row r="74" spans="1:8">
      <c r="A74" s="220"/>
      <c r="B74" s="220"/>
      <c r="E74" s="222" t="s">
        <v>195</v>
      </c>
      <c r="F74" s="222"/>
      <c r="H74" s="71"/>
    </row>
    <row r="78" spans="1:8">
      <c r="D78" s="218"/>
      <c r="E78" s="218"/>
      <c r="F78" s="218"/>
    </row>
  </sheetData>
  <mergeCells count="14">
    <mergeCell ref="A74:B74"/>
    <mergeCell ref="E74:F74"/>
    <mergeCell ref="D78:F78"/>
    <mergeCell ref="A73:B73"/>
    <mergeCell ref="A70:B70"/>
    <mergeCell ref="A71:B71"/>
    <mergeCell ref="C8:D8"/>
    <mergeCell ref="A72:B72"/>
    <mergeCell ref="E70:F70"/>
    <mergeCell ref="A3:D4"/>
    <mergeCell ref="D1:F1"/>
    <mergeCell ref="E8:F8"/>
    <mergeCell ref="A67:F67"/>
    <mergeCell ref="A69:B69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6"/>
  <sheetViews>
    <sheetView zoomScaleNormal="100" workbookViewId="0">
      <selection activeCell="C25" sqref="C25"/>
    </sheetView>
  </sheetViews>
  <sheetFormatPr defaultRowHeight="15"/>
  <cols>
    <col min="1" max="1" width="56.42578125" customWidth="1"/>
    <col min="2" max="2" width="9.7109375" bestFit="1" customWidth="1"/>
    <col min="3" max="3" width="18.42578125" style="185" customWidth="1"/>
    <col min="4" max="4" width="19.28515625" style="185" customWidth="1"/>
    <col min="5" max="5" width="9.140625" customWidth="1"/>
  </cols>
  <sheetData>
    <row r="1" spans="1:4" ht="23.25" customHeight="1">
      <c r="A1" s="14" t="s">
        <v>1</v>
      </c>
      <c r="B1" s="2"/>
      <c r="C1" s="218" t="s">
        <v>91</v>
      </c>
      <c r="D1" s="218"/>
    </row>
    <row r="2" spans="1:4">
      <c r="A2" s="1"/>
      <c r="B2" s="2"/>
    </row>
    <row r="3" spans="1:4" ht="31.5" customHeight="1">
      <c r="A3" s="224" t="s">
        <v>93</v>
      </c>
      <c r="B3" s="224"/>
      <c r="C3" s="224"/>
      <c r="D3" s="224"/>
    </row>
    <row r="4" spans="1:4" ht="15.75">
      <c r="A4" s="3"/>
    </row>
    <row r="5" spans="1:4">
      <c r="A5" s="1" t="s">
        <v>183</v>
      </c>
    </row>
    <row r="6" spans="1:4" ht="26.25" customHeight="1">
      <c r="C6" s="228"/>
      <c r="D6" s="229"/>
    </row>
    <row r="7" spans="1:4" ht="57.75" customHeight="1" thickBot="1">
      <c r="A7" s="52" t="s">
        <v>110</v>
      </c>
      <c r="B7" s="16" t="s">
        <v>111</v>
      </c>
      <c r="C7" s="115" t="s">
        <v>184</v>
      </c>
      <c r="D7" s="114" t="s">
        <v>185</v>
      </c>
    </row>
    <row r="8" spans="1:4">
      <c r="A8" s="4" t="s">
        <v>0</v>
      </c>
      <c r="B8" s="25"/>
      <c r="C8" s="186"/>
      <c r="D8" s="187"/>
    </row>
    <row r="9" spans="1:4">
      <c r="A9" s="24" t="s">
        <v>61</v>
      </c>
      <c r="B9" s="22"/>
      <c r="C9" s="27"/>
      <c r="D9" s="28"/>
    </row>
    <row r="10" spans="1:4">
      <c r="A10" s="11" t="s">
        <v>114</v>
      </c>
      <c r="B10" s="22"/>
      <c r="C10" s="188">
        <v>17469488</v>
      </c>
      <c r="D10" s="189">
        <v>39006454</v>
      </c>
    </row>
    <row r="11" spans="1:4" ht="15.75" thickBot="1">
      <c r="A11" s="140" t="s">
        <v>160</v>
      </c>
      <c r="B11" s="34">
        <v>28</v>
      </c>
      <c r="C11" s="190">
        <v>75957953</v>
      </c>
      <c r="D11" s="191">
        <v>76467298</v>
      </c>
    </row>
    <row r="12" spans="1:4">
      <c r="A12" s="139" t="s">
        <v>161</v>
      </c>
      <c r="B12" s="22"/>
      <c r="C12" s="188">
        <f>SUM(C10:C11)</f>
        <v>93427441</v>
      </c>
      <c r="D12" s="188">
        <f>SUM(D10:D11)</f>
        <v>115473752</v>
      </c>
    </row>
    <row r="13" spans="1:4">
      <c r="A13" s="139"/>
      <c r="B13" s="22"/>
      <c r="C13" s="192"/>
      <c r="D13" s="193"/>
    </row>
    <row r="14" spans="1:4">
      <c r="A14" s="24" t="s">
        <v>62</v>
      </c>
      <c r="B14" s="22"/>
      <c r="C14" s="194"/>
      <c r="D14" s="195"/>
    </row>
    <row r="15" spans="1:4">
      <c r="A15" s="11" t="s">
        <v>102</v>
      </c>
      <c r="B15" s="22">
        <v>5.16</v>
      </c>
      <c r="C15" s="196">
        <v>61369534</v>
      </c>
      <c r="D15" s="197">
        <v>69592520</v>
      </c>
    </row>
    <row r="16" spans="1:4">
      <c r="A16" s="11" t="s">
        <v>63</v>
      </c>
      <c r="B16" s="22">
        <v>6</v>
      </c>
      <c r="C16" s="196">
        <v>27276086</v>
      </c>
      <c r="D16" s="197">
        <v>28882726</v>
      </c>
    </row>
    <row r="17" spans="1:4">
      <c r="A17" s="84" t="s">
        <v>196</v>
      </c>
      <c r="B17" s="22"/>
      <c r="C17" s="196">
        <v>3544303</v>
      </c>
      <c r="D17" s="197">
        <v>1414583</v>
      </c>
    </row>
    <row r="18" spans="1:4">
      <c r="A18" s="11" t="s">
        <v>51</v>
      </c>
      <c r="B18" s="22"/>
      <c r="C18" s="196">
        <v>4287032</v>
      </c>
      <c r="D18" s="198">
        <v>4036491</v>
      </c>
    </row>
    <row r="19" spans="1:4">
      <c r="A19" s="11" t="s">
        <v>197</v>
      </c>
      <c r="B19" s="22"/>
      <c r="C19" s="196">
        <v>430071</v>
      </c>
      <c r="D19" s="198">
        <v>152252</v>
      </c>
    </row>
    <row r="20" spans="1:4">
      <c r="A20" s="11" t="s">
        <v>157</v>
      </c>
      <c r="B20" s="22"/>
      <c r="C20" s="196">
        <v>2116331</v>
      </c>
      <c r="D20" s="198">
        <v>-140871</v>
      </c>
    </row>
    <row r="21" spans="1:4" ht="24">
      <c r="A21" s="11" t="s">
        <v>64</v>
      </c>
      <c r="B21" s="22"/>
      <c r="C21" s="196">
        <v>414664</v>
      </c>
      <c r="D21" s="198">
        <v>23456</v>
      </c>
    </row>
    <row r="22" spans="1:4">
      <c r="A22" s="11" t="s">
        <v>54</v>
      </c>
      <c r="B22" s="22"/>
      <c r="C22" s="196">
        <v>19023319</v>
      </c>
      <c r="D22" s="198">
        <v>31048687</v>
      </c>
    </row>
    <row r="23" spans="1:4">
      <c r="A23" s="11" t="s">
        <v>55</v>
      </c>
      <c r="B23" s="22"/>
      <c r="C23" s="196">
        <v>-2970042</v>
      </c>
      <c r="D23" s="198">
        <v>-9878333</v>
      </c>
    </row>
    <row r="24" spans="1:4">
      <c r="A24" s="11" t="s">
        <v>158</v>
      </c>
      <c r="B24" s="22">
        <v>7</v>
      </c>
      <c r="C24" s="196">
        <v>166226</v>
      </c>
      <c r="D24" s="184">
        <v>0</v>
      </c>
    </row>
    <row r="25" spans="1:4">
      <c r="A25" s="11" t="s">
        <v>159</v>
      </c>
      <c r="B25" s="22"/>
      <c r="C25" s="184">
        <v>0</v>
      </c>
      <c r="D25" s="197">
        <v>-876945</v>
      </c>
    </row>
    <row r="26" spans="1:4">
      <c r="A26" s="11" t="s">
        <v>125</v>
      </c>
      <c r="B26" s="22">
        <v>21</v>
      </c>
      <c r="C26" s="196">
        <v>-5746840</v>
      </c>
      <c r="D26" s="198">
        <v>-6154321</v>
      </c>
    </row>
    <row r="27" spans="1:4" ht="15.75" thickBot="1">
      <c r="A27" s="11" t="s">
        <v>156</v>
      </c>
      <c r="B27" s="22"/>
      <c r="C27" s="190">
        <v>740582</v>
      </c>
      <c r="D27" s="199">
        <v>266770</v>
      </c>
    </row>
    <row r="28" spans="1:4" ht="24">
      <c r="A28" s="23" t="s">
        <v>65</v>
      </c>
      <c r="B28" s="53"/>
      <c r="C28" s="200">
        <f>SUM(C12:C27)</f>
        <v>204078707</v>
      </c>
      <c r="D28" s="200">
        <f>SUM(D12:D27)</f>
        <v>233840767</v>
      </c>
    </row>
    <row r="29" spans="1:4">
      <c r="A29" s="11"/>
      <c r="B29" s="22"/>
      <c r="C29" s="201"/>
      <c r="D29" s="202"/>
    </row>
    <row r="30" spans="1:4">
      <c r="A30" s="24" t="s">
        <v>66</v>
      </c>
      <c r="B30" s="22"/>
      <c r="C30" s="201"/>
      <c r="D30" s="202"/>
    </row>
    <row r="31" spans="1:4">
      <c r="A31" s="11" t="s">
        <v>67</v>
      </c>
      <c r="B31" s="22"/>
      <c r="C31" s="203">
        <v>-10603840</v>
      </c>
      <c r="D31" s="204">
        <v>-17158394</v>
      </c>
    </row>
    <row r="32" spans="1:4">
      <c r="A32" s="11" t="s">
        <v>68</v>
      </c>
      <c r="B32" s="22"/>
      <c r="C32" s="203">
        <v>-562989</v>
      </c>
      <c r="D32" s="204">
        <v>-6006810</v>
      </c>
    </row>
    <row r="33" spans="1:4">
      <c r="A33" s="11" t="s">
        <v>69</v>
      </c>
      <c r="B33" s="22"/>
      <c r="C33" s="203">
        <v>598939</v>
      </c>
      <c r="D33" s="204">
        <v>2551274</v>
      </c>
    </row>
    <row r="34" spans="1:4">
      <c r="A34" s="11" t="s">
        <v>70</v>
      </c>
      <c r="B34" s="22"/>
      <c r="C34" s="203">
        <v>306094</v>
      </c>
      <c r="D34" s="204">
        <v>-9990264</v>
      </c>
    </row>
    <row r="35" spans="1:4">
      <c r="A35" s="11" t="s">
        <v>71</v>
      </c>
      <c r="B35" s="22"/>
      <c r="C35" s="203">
        <v>6142817</v>
      </c>
      <c r="D35" s="204">
        <v>-19983701</v>
      </c>
    </row>
    <row r="36" spans="1:4" ht="24">
      <c r="A36" s="11" t="s">
        <v>72</v>
      </c>
      <c r="B36" s="22"/>
      <c r="C36" s="203">
        <v>55931</v>
      </c>
      <c r="D36" s="204">
        <v>212981</v>
      </c>
    </row>
    <row r="37" spans="1:4">
      <c r="A37" s="11" t="s">
        <v>73</v>
      </c>
      <c r="B37" s="22"/>
      <c r="C37" s="203">
        <v>432127</v>
      </c>
      <c r="D37" s="204">
        <v>1220820</v>
      </c>
    </row>
    <row r="38" spans="1:4" ht="15.75" thickBot="1">
      <c r="A38" s="6" t="s">
        <v>74</v>
      </c>
      <c r="B38" s="34"/>
      <c r="C38" s="205">
        <v>28729677</v>
      </c>
      <c r="D38" s="206">
        <v>33912674</v>
      </c>
    </row>
    <row r="39" spans="1:4">
      <c r="A39" s="24" t="s">
        <v>75</v>
      </c>
      <c r="B39" s="22"/>
      <c r="C39" s="200">
        <f>SUM(C28:C38)</f>
        <v>229177463</v>
      </c>
      <c r="D39" s="200">
        <f>SUM(D28:D38)</f>
        <v>218599347</v>
      </c>
    </row>
    <row r="40" spans="1:4">
      <c r="A40" s="24" t="s">
        <v>0</v>
      </c>
      <c r="B40" s="22"/>
      <c r="C40" s="201"/>
      <c r="D40" s="202"/>
    </row>
    <row r="41" spans="1:4">
      <c r="A41" s="11" t="s">
        <v>76</v>
      </c>
      <c r="B41" s="22"/>
      <c r="C41" s="203">
        <v>-18557838</v>
      </c>
      <c r="D41" s="204">
        <v>-23272237</v>
      </c>
    </row>
    <row r="42" spans="1:4">
      <c r="A42" s="11" t="s">
        <v>77</v>
      </c>
      <c r="B42" s="22"/>
      <c r="C42" s="203">
        <v>-36962747</v>
      </c>
      <c r="D42" s="204">
        <v>-24297034</v>
      </c>
    </row>
    <row r="43" spans="1:4" ht="15.75" thickBot="1">
      <c r="A43" s="6" t="s">
        <v>78</v>
      </c>
      <c r="B43" s="34"/>
      <c r="C43" s="205">
        <v>4161411</v>
      </c>
      <c r="D43" s="206">
        <v>6942688</v>
      </c>
    </row>
    <row r="44" spans="1:4" ht="15.75" thickBot="1">
      <c r="A44" s="10" t="s">
        <v>130</v>
      </c>
      <c r="B44" s="34"/>
      <c r="C44" s="205">
        <f>SUM(C39:C43)</f>
        <v>177818289</v>
      </c>
      <c r="D44" s="205">
        <f>SUM(D39:D43)</f>
        <v>177972764</v>
      </c>
    </row>
    <row r="45" spans="1:4">
      <c r="C45" s="207"/>
      <c r="D45" s="207"/>
    </row>
    <row r="46" spans="1:4">
      <c r="A46" s="24" t="s">
        <v>79</v>
      </c>
      <c r="B46" s="22"/>
      <c r="C46" s="208"/>
      <c r="D46" s="209"/>
    </row>
    <row r="47" spans="1:4">
      <c r="A47" s="11" t="s">
        <v>80</v>
      </c>
      <c r="B47" s="22"/>
      <c r="C47" s="203">
        <v>-144016583</v>
      </c>
      <c r="D47" s="204">
        <v>-180706546</v>
      </c>
    </row>
    <row r="48" spans="1:4">
      <c r="A48" s="11" t="s">
        <v>81</v>
      </c>
      <c r="B48" s="22"/>
      <c r="C48" s="203">
        <v>-15980952</v>
      </c>
      <c r="D48" s="204">
        <v>-161747530</v>
      </c>
    </row>
    <row r="49" spans="1:4" ht="26.25" customHeight="1">
      <c r="A49" s="11" t="s">
        <v>162</v>
      </c>
      <c r="B49" s="85"/>
      <c r="C49" s="203">
        <v>172110</v>
      </c>
      <c r="D49" s="204">
        <v>322450</v>
      </c>
    </row>
    <row r="50" spans="1:4" ht="15.75" customHeight="1">
      <c r="A50" s="11" t="s">
        <v>163</v>
      </c>
      <c r="B50" s="120"/>
      <c r="C50" s="184">
        <v>0</v>
      </c>
      <c r="D50" s="204">
        <v>306</v>
      </c>
    </row>
    <row r="51" spans="1:4">
      <c r="A51" s="11" t="s">
        <v>121</v>
      </c>
      <c r="B51" s="85"/>
      <c r="C51" s="203">
        <v>-88509</v>
      </c>
      <c r="D51" s="204">
        <v>-471232</v>
      </c>
    </row>
    <row r="52" spans="1:4">
      <c r="A52" s="11" t="s">
        <v>164</v>
      </c>
      <c r="B52" s="85">
        <v>9</v>
      </c>
      <c r="C52" s="203">
        <v>326082</v>
      </c>
      <c r="D52" s="204">
        <v>561790</v>
      </c>
    </row>
    <row r="53" spans="1:4" ht="15.75" customHeight="1">
      <c r="A53" s="11" t="s">
        <v>174</v>
      </c>
      <c r="B53" s="22">
        <v>7</v>
      </c>
      <c r="C53" s="203">
        <v>-424918</v>
      </c>
      <c r="D53" s="184">
        <v>0</v>
      </c>
    </row>
    <row r="54" spans="1:4" ht="24">
      <c r="A54" s="11" t="s">
        <v>165</v>
      </c>
      <c r="B54" s="85"/>
      <c r="C54" s="184">
        <v>0</v>
      </c>
      <c r="D54" s="204">
        <v>4544676</v>
      </c>
    </row>
    <row r="55" spans="1:4">
      <c r="A55" s="11" t="s">
        <v>198</v>
      </c>
      <c r="B55" s="85">
        <v>9</v>
      </c>
      <c r="C55" s="203">
        <v>-6244898</v>
      </c>
      <c r="D55" s="184">
        <v>0</v>
      </c>
    </row>
    <row r="56" spans="1:4" ht="26.25" customHeight="1">
      <c r="A56" s="11" t="s">
        <v>112</v>
      </c>
      <c r="B56" s="120">
        <v>12</v>
      </c>
      <c r="C56" s="203">
        <v>-32336614</v>
      </c>
      <c r="D56" s="204">
        <v>-140298019</v>
      </c>
    </row>
    <row r="57" spans="1:4" ht="30" customHeight="1">
      <c r="A57" s="11" t="s">
        <v>107</v>
      </c>
      <c r="B57" s="22">
        <v>12</v>
      </c>
      <c r="C57" s="203">
        <v>62084108</v>
      </c>
      <c r="D57" s="204">
        <v>86050654</v>
      </c>
    </row>
    <row r="58" spans="1:4" ht="16.5" customHeight="1">
      <c r="A58" s="11" t="s">
        <v>82</v>
      </c>
      <c r="B58" s="22"/>
      <c r="C58" s="203">
        <v>-1662990</v>
      </c>
      <c r="D58" s="204">
        <v>-4206111</v>
      </c>
    </row>
    <row r="59" spans="1:4" ht="16.5" customHeight="1">
      <c r="A59" s="11" t="s">
        <v>83</v>
      </c>
      <c r="B59" s="22"/>
      <c r="C59" s="203">
        <v>383461</v>
      </c>
      <c r="D59" s="204">
        <v>300069</v>
      </c>
    </row>
    <row r="60" spans="1:4" ht="16.5" customHeight="1" thickBot="1">
      <c r="A60" s="11" t="s">
        <v>166</v>
      </c>
      <c r="B60" s="22"/>
      <c r="C60" s="216">
        <v>0</v>
      </c>
      <c r="D60" s="206">
        <v>50219</v>
      </c>
    </row>
    <row r="61" spans="1:4" ht="26.25" customHeight="1" thickBot="1">
      <c r="A61" s="9" t="s">
        <v>84</v>
      </c>
      <c r="B61" s="54"/>
      <c r="C61" s="205">
        <f>SUM(C47:C60)</f>
        <v>-137789703</v>
      </c>
      <c r="D61" s="205">
        <f>SUM(D47:D60)</f>
        <v>-395599274</v>
      </c>
    </row>
    <row r="62" spans="1:4" ht="15.75" customHeight="1">
      <c r="A62" s="29" t="s">
        <v>0</v>
      </c>
      <c r="B62" s="22"/>
      <c r="C62" s="208"/>
      <c r="D62" s="209"/>
    </row>
    <row r="63" spans="1:4">
      <c r="A63" s="24" t="s">
        <v>85</v>
      </c>
      <c r="B63" s="22"/>
      <c r="C63" s="208"/>
      <c r="D63" s="209"/>
    </row>
    <row r="64" spans="1:4">
      <c r="A64" s="11" t="s">
        <v>134</v>
      </c>
      <c r="B64" s="22">
        <v>15</v>
      </c>
      <c r="C64" s="203">
        <v>159376550</v>
      </c>
      <c r="D64" s="204">
        <v>84022782</v>
      </c>
    </row>
    <row r="65" spans="1:4">
      <c r="A65" s="11" t="s">
        <v>126</v>
      </c>
      <c r="B65" s="22">
        <v>15</v>
      </c>
      <c r="C65" s="203">
        <v>-183324242</v>
      </c>
      <c r="D65" s="204">
        <v>-56523919</v>
      </c>
    </row>
    <row r="66" spans="1:4">
      <c r="A66" s="11" t="s">
        <v>167</v>
      </c>
      <c r="B66" s="22"/>
      <c r="C66" s="203">
        <v>-6987871</v>
      </c>
      <c r="D66" s="204">
        <v>-8969615</v>
      </c>
    </row>
    <row r="67" spans="1:4" ht="23.25" customHeight="1" thickBot="1">
      <c r="A67" s="11" t="s">
        <v>135</v>
      </c>
      <c r="B67" s="22">
        <v>14</v>
      </c>
      <c r="C67" s="205">
        <v>-23007866</v>
      </c>
      <c r="D67" s="216">
        <v>0</v>
      </c>
    </row>
    <row r="68" spans="1:4" ht="25.5" customHeight="1" thickBot="1">
      <c r="A68" s="9" t="s">
        <v>128</v>
      </c>
      <c r="B68" s="54"/>
      <c r="C68" s="210">
        <f>SUM(C64:C67)</f>
        <v>-53943429</v>
      </c>
      <c r="D68" s="210">
        <f>SUM(D64:D67)</f>
        <v>18529248</v>
      </c>
    </row>
    <row r="69" spans="1:4" ht="15.75" customHeight="1">
      <c r="A69" s="11" t="s">
        <v>0</v>
      </c>
      <c r="B69" s="22"/>
      <c r="C69" s="201"/>
      <c r="D69" s="209"/>
    </row>
    <row r="70" spans="1:4" ht="24">
      <c r="A70" s="11" t="s">
        <v>104</v>
      </c>
      <c r="B70" s="55"/>
      <c r="C70" s="203">
        <v>690165</v>
      </c>
      <c r="D70" s="204">
        <v>-4161853</v>
      </c>
    </row>
    <row r="71" spans="1:4" ht="24.75" thickBot="1">
      <c r="A71" s="6" t="s">
        <v>103</v>
      </c>
      <c r="B71" s="34">
        <v>13</v>
      </c>
      <c r="C71" s="205">
        <v>2175</v>
      </c>
      <c r="D71" s="206">
        <v>9194</v>
      </c>
    </row>
    <row r="72" spans="1:4" ht="21" customHeight="1">
      <c r="A72" s="24" t="s">
        <v>86</v>
      </c>
      <c r="B72" s="22"/>
      <c r="C72" s="200">
        <f>SUM(C44+C61+C68+C70+C71)</f>
        <v>-13222503</v>
      </c>
      <c r="D72" s="200">
        <f>SUM(D44+D61+D68+D70+D71)</f>
        <v>-203249921</v>
      </c>
    </row>
    <row r="73" spans="1:4" ht="24.75" customHeight="1">
      <c r="A73" s="24" t="s">
        <v>0</v>
      </c>
      <c r="B73" s="26"/>
      <c r="C73" s="201"/>
      <c r="D73" s="209"/>
    </row>
    <row r="74" spans="1:4" ht="15.75" thickBot="1">
      <c r="A74" s="6" t="s">
        <v>87</v>
      </c>
      <c r="B74" s="34">
        <v>13</v>
      </c>
      <c r="C74" s="211">
        <v>70984738</v>
      </c>
      <c r="D74" s="212">
        <v>242122154</v>
      </c>
    </row>
    <row r="75" spans="1:4" ht="15.75" thickBot="1">
      <c r="A75" s="9" t="s">
        <v>200</v>
      </c>
      <c r="B75" s="54">
        <v>13</v>
      </c>
      <c r="C75" s="213">
        <v>57762235</v>
      </c>
      <c r="D75" s="214">
        <v>38872233</v>
      </c>
    </row>
    <row r="76" spans="1:4">
      <c r="C76" s="215"/>
      <c r="D76" s="215"/>
    </row>
    <row r="77" spans="1:4" ht="26.25" customHeight="1">
      <c r="A77" s="230" t="s">
        <v>199</v>
      </c>
      <c r="B77" s="230"/>
      <c r="C77" s="230"/>
      <c r="D77" s="230"/>
    </row>
    <row r="78" spans="1:4" ht="33" customHeight="1">
      <c r="A78" s="78" t="s">
        <v>173</v>
      </c>
      <c r="C78" s="215"/>
      <c r="D78" s="215"/>
    </row>
    <row r="79" spans="1:4">
      <c r="C79" s="215"/>
      <c r="D79" s="215"/>
    </row>
    <row r="81" spans="1:4" ht="15.75" thickBot="1">
      <c r="A81" s="220" t="s">
        <v>175</v>
      </c>
      <c r="B81" s="220"/>
      <c r="C81" s="227"/>
      <c r="D81" s="227"/>
    </row>
    <row r="82" spans="1:4">
      <c r="A82" s="220"/>
      <c r="B82" s="220"/>
      <c r="C82" s="231" t="s">
        <v>169</v>
      </c>
      <c r="D82" s="231"/>
    </row>
    <row r="83" spans="1:4">
      <c r="A83" s="220" t="s">
        <v>0</v>
      </c>
      <c r="B83" s="220"/>
      <c r="C83" s="232"/>
      <c r="D83" s="232"/>
    </row>
    <row r="84" spans="1:4">
      <c r="A84" s="220"/>
      <c r="B84" s="220"/>
      <c r="C84" s="232"/>
      <c r="D84" s="232"/>
    </row>
    <row r="85" spans="1:4" ht="15.75" thickBot="1">
      <c r="A85" s="220" t="s">
        <v>123</v>
      </c>
      <c r="B85" s="220"/>
      <c r="C85" s="227"/>
      <c r="D85" s="227"/>
    </row>
    <row r="86" spans="1:4">
      <c r="A86" s="220"/>
      <c r="B86" s="220"/>
      <c r="C86" s="231" t="s">
        <v>124</v>
      </c>
      <c r="D86" s="231"/>
    </row>
  </sheetData>
  <mergeCells count="16">
    <mergeCell ref="A86:B86"/>
    <mergeCell ref="C86:D86"/>
    <mergeCell ref="A82:B82"/>
    <mergeCell ref="C82:D82"/>
    <mergeCell ref="A83:B83"/>
    <mergeCell ref="C83:D83"/>
    <mergeCell ref="A84:B84"/>
    <mergeCell ref="C84:D84"/>
    <mergeCell ref="A3:D3"/>
    <mergeCell ref="C1:D1"/>
    <mergeCell ref="A81:B81"/>
    <mergeCell ref="C81:D81"/>
    <mergeCell ref="A85:B85"/>
    <mergeCell ref="C85:D85"/>
    <mergeCell ref="C6:D6"/>
    <mergeCell ref="A77:D77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zoomScale="120" zoomScaleNormal="120" workbookViewId="0">
      <selection activeCell="E11" sqref="E11"/>
    </sheetView>
  </sheetViews>
  <sheetFormatPr defaultRowHeight="15"/>
  <cols>
    <col min="1" max="1" width="44.5703125" style="12" customWidth="1"/>
    <col min="2" max="2" width="11.140625" bestFit="1" customWidth="1"/>
    <col min="3" max="3" width="11.5703125" customWidth="1"/>
    <col min="4" max="4" width="13" customWidth="1"/>
    <col min="5" max="5" width="10.42578125" customWidth="1"/>
    <col min="6" max="7" width="11.85546875" bestFit="1" customWidth="1"/>
    <col min="8" max="8" width="14.42578125" customWidth="1"/>
    <col min="9" max="9" width="13.42578125" customWidth="1"/>
  </cols>
  <sheetData>
    <row r="1" spans="1:9">
      <c r="A1" s="14" t="s">
        <v>1</v>
      </c>
      <c r="B1" s="2"/>
      <c r="I1" s="5" t="s">
        <v>91</v>
      </c>
    </row>
    <row r="2" spans="1:9">
      <c r="A2" s="1"/>
      <c r="B2" s="2"/>
    </row>
    <row r="3" spans="1:9" ht="15.75">
      <c r="A3" s="15" t="s">
        <v>94</v>
      </c>
      <c r="B3" s="13"/>
      <c r="C3" s="13"/>
      <c r="D3" s="13"/>
    </row>
    <row r="4" spans="1:9" ht="15.75">
      <c r="A4" s="3"/>
    </row>
    <row r="5" spans="1:9">
      <c r="A5" s="14" t="s">
        <v>183</v>
      </c>
    </row>
    <row r="7" spans="1:9" ht="15.75" thickBot="1">
      <c r="A7" s="93"/>
      <c r="B7" s="235" t="s">
        <v>88</v>
      </c>
      <c r="C7" s="235"/>
      <c r="D7" s="235"/>
      <c r="E7" s="235"/>
      <c r="F7" s="235"/>
      <c r="G7" s="235"/>
      <c r="H7" s="234"/>
      <c r="I7" s="234"/>
    </row>
    <row r="8" spans="1:9" ht="36.75" thickBot="1">
      <c r="A8" s="64" t="s">
        <v>106</v>
      </c>
      <c r="B8" s="17" t="s">
        <v>122</v>
      </c>
      <c r="C8" s="17" t="s">
        <v>115</v>
      </c>
      <c r="D8" s="17" t="s">
        <v>116</v>
      </c>
      <c r="E8" s="63" t="s">
        <v>117</v>
      </c>
      <c r="F8" s="63" t="s">
        <v>27</v>
      </c>
      <c r="G8" s="63" t="s">
        <v>89</v>
      </c>
      <c r="H8" s="62" t="s">
        <v>28</v>
      </c>
      <c r="I8" s="62" t="s">
        <v>29</v>
      </c>
    </row>
    <row r="9" spans="1:9" ht="15.75" thickBot="1">
      <c r="A9" s="95"/>
      <c r="B9" s="91"/>
      <c r="C9" s="91"/>
      <c r="D9" s="91"/>
      <c r="E9" s="96"/>
      <c r="F9" s="96"/>
      <c r="G9" s="96"/>
      <c r="H9" s="97"/>
      <c r="I9" s="97"/>
    </row>
    <row r="10" spans="1:9" ht="15.75" thickBot="1">
      <c r="A10" s="91" t="s">
        <v>118</v>
      </c>
      <c r="B10" s="106">
        <v>14</v>
      </c>
      <c r="C10" s="106">
        <v>14</v>
      </c>
      <c r="D10" s="106">
        <v>14</v>
      </c>
      <c r="E10" s="106">
        <v>14</v>
      </c>
      <c r="F10" s="87"/>
      <c r="G10" s="87"/>
      <c r="H10" s="87"/>
      <c r="I10" s="87"/>
    </row>
    <row r="11" spans="1:9" ht="15.75" thickBot="1">
      <c r="A11" s="91"/>
      <c r="B11" s="56"/>
      <c r="C11" s="56"/>
      <c r="D11" s="56"/>
      <c r="E11" s="56"/>
      <c r="F11" s="56"/>
      <c r="G11" s="56"/>
      <c r="H11" s="56"/>
      <c r="I11" s="56"/>
    </row>
    <row r="12" spans="1:9" ht="15.75" thickBot="1">
      <c r="A12" s="17" t="s">
        <v>132</v>
      </c>
      <c r="B12" s="90">
        <v>12136529</v>
      </c>
      <c r="C12" s="90">
        <v>-7065614</v>
      </c>
      <c r="D12" s="90">
        <v>26183</v>
      </c>
      <c r="E12" s="90">
        <v>1820479</v>
      </c>
      <c r="F12" s="90">
        <v>641236831</v>
      </c>
      <c r="G12" s="90">
        <v>648154408</v>
      </c>
      <c r="H12" s="90">
        <v>82453415</v>
      </c>
      <c r="I12" s="90">
        <v>730607823</v>
      </c>
    </row>
    <row r="13" spans="1:9">
      <c r="A13" s="18" t="s">
        <v>0</v>
      </c>
      <c r="B13" s="89"/>
      <c r="C13" s="89"/>
      <c r="D13" s="89"/>
      <c r="E13" s="89"/>
      <c r="F13" s="89"/>
      <c r="G13" s="89"/>
      <c r="H13" s="89"/>
      <c r="I13" s="89"/>
    </row>
    <row r="14" spans="1:9">
      <c r="A14" s="18" t="s">
        <v>96</v>
      </c>
      <c r="B14" s="141" t="s">
        <v>146</v>
      </c>
      <c r="C14" s="141" t="s">
        <v>146</v>
      </c>
      <c r="D14" s="141" t="s">
        <v>146</v>
      </c>
      <c r="E14" s="141" t="s">
        <v>146</v>
      </c>
      <c r="F14" s="141">
        <v>81051101</v>
      </c>
      <c r="G14" s="141">
        <v>81051101</v>
      </c>
      <c r="H14" s="141">
        <v>8239049</v>
      </c>
      <c r="I14" s="141">
        <v>89290150</v>
      </c>
    </row>
    <row r="15" spans="1:9" ht="15.75" thickBot="1">
      <c r="A15" s="58" t="s">
        <v>95</v>
      </c>
      <c r="B15" s="141" t="s">
        <v>146</v>
      </c>
      <c r="C15" s="141" t="s">
        <v>146</v>
      </c>
      <c r="D15" s="141">
        <v>-24446</v>
      </c>
      <c r="E15" s="141" t="s">
        <v>146</v>
      </c>
      <c r="F15" s="141">
        <v>1712039</v>
      </c>
      <c r="G15" s="141">
        <v>1687593</v>
      </c>
      <c r="H15" s="141" t="s">
        <v>146</v>
      </c>
      <c r="I15" s="141">
        <v>1687593</v>
      </c>
    </row>
    <row r="16" spans="1:9" ht="15.75" thickBot="1">
      <c r="A16" s="17" t="s">
        <v>97</v>
      </c>
      <c r="B16" s="142" t="s">
        <v>146</v>
      </c>
      <c r="C16" s="142" t="s">
        <v>146</v>
      </c>
      <c r="D16" s="142">
        <v>-24446</v>
      </c>
      <c r="E16" s="142" t="s">
        <v>146</v>
      </c>
      <c r="F16" s="142">
        <f>F14+F15</f>
        <v>82763140</v>
      </c>
      <c r="G16" s="142">
        <f t="shared" ref="G16:I16" si="0">G14+G15</f>
        <v>82738694</v>
      </c>
      <c r="H16" s="142">
        <v>8239049</v>
      </c>
      <c r="I16" s="142">
        <f t="shared" si="0"/>
        <v>90977743</v>
      </c>
    </row>
    <row r="17" spans="1:9" ht="15.75" thickBot="1">
      <c r="A17" s="104"/>
      <c r="B17" s="105"/>
      <c r="C17" s="105"/>
      <c r="D17" s="105"/>
      <c r="E17" s="105"/>
      <c r="F17" s="105"/>
      <c r="G17" s="105"/>
      <c r="H17" s="105"/>
      <c r="I17" s="105"/>
    </row>
    <row r="18" spans="1:9" ht="15.75" thickBot="1">
      <c r="A18" s="91" t="s">
        <v>178</v>
      </c>
      <c r="B18" s="92">
        <f>SUM(B12:B17)</f>
        <v>12136529</v>
      </c>
      <c r="C18" s="92">
        <f t="shared" ref="C18" si="1">SUM(C12:C17)</f>
        <v>-7065614</v>
      </c>
      <c r="D18" s="92">
        <f>SUM(D12+D16)</f>
        <v>1737</v>
      </c>
      <c r="E18" s="92">
        <f>SUM(E12:E17)</f>
        <v>1820479</v>
      </c>
      <c r="F18" s="92">
        <f t="shared" ref="F18:I18" si="2">SUM(F12+F16)</f>
        <v>723999971</v>
      </c>
      <c r="G18" s="92">
        <f t="shared" si="2"/>
        <v>730893102</v>
      </c>
      <c r="H18" s="92">
        <f t="shared" si="2"/>
        <v>90692464</v>
      </c>
      <c r="I18" s="92">
        <f t="shared" si="2"/>
        <v>821585566</v>
      </c>
    </row>
    <row r="19" spans="1:9" ht="15.75" thickBot="1">
      <c r="A19" s="86" t="s">
        <v>0</v>
      </c>
      <c r="B19" s="60"/>
      <c r="C19" s="60"/>
      <c r="D19" s="60"/>
      <c r="E19" s="60"/>
      <c r="F19" s="60"/>
      <c r="G19" s="60"/>
      <c r="H19" s="60"/>
      <c r="I19" s="60"/>
    </row>
    <row r="20" spans="1:9" ht="15.75" thickBot="1">
      <c r="A20" s="57" t="s">
        <v>133</v>
      </c>
      <c r="B20" s="217">
        <v>12136529</v>
      </c>
      <c r="C20" s="217">
        <v>-7065614</v>
      </c>
      <c r="D20" s="217">
        <v>23441</v>
      </c>
      <c r="E20" s="217">
        <v>1820479</v>
      </c>
      <c r="F20" s="217">
        <v>702957922</v>
      </c>
      <c r="G20" s="217">
        <v>709872757</v>
      </c>
      <c r="H20" s="217">
        <v>93789580</v>
      </c>
      <c r="I20" s="217">
        <v>803662337</v>
      </c>
    </row>
    <row r="21" spans="1:9">
      <c r="A21" s="67"/>
      <c r="B21" s="88"/>
      <c r="C21" s="88"/>
      <c r="D21" s="88"/>
      <c r="E21" s="88"/>
      <c r="F21" s="88"/>
      <c r="G21" s="88"/>
      <c r="H21" s="88"/>
      <c r="I21" s="88"/>
    </row>
    <row r="22" spans="1:9">
      <c r="A22" s="18" t="s">
        <v>96</v>
      </c>
      <c r="B22" s="184">
        <v>0</v>
      </c>
      <c r="C22" s="184">
        <v>0</v>
      </c>
      <c r="D22" s="184">
        <v>0</v>
      </c>
      <c r="E22" s="184">
        <v>0</v>
      </c>
      <c r="F22" s="143">
        <v>50604671</v>
      </c>
      <c r="G22" s="143">
        <v>50604671</v>
      </c>
      <c r="H22" s="143">
        <v>2509721</v>
      </c>
      <c r="I22" s="143">
        <f>G22+H22</f>
        <v>53114392</v>
      </c>
    </row>
    <row r="23" spans="1:9" ht="15.75" thickBot="1">
      <c r="A23" s="58" t="s">
        <v>105</v>
      </c>
      <c r="B23" s="216">
        <v>0</v>
      </c>
      <c r="C23" s="216">
        <v>0</v>
      </c>
      <c r="D23" s="144">
        <v>12431</v>
      </c>
      <c r="E23" s="216">
        <v>0</v>
      </c>
      <c r="F23" s="144">
        <v>-1357401</v>
      </c>
      <c r="G23" s="144">
        <v>-1344970</v>
      </c>
      <c r="H23" s="216">
        <v>0</v>
      </c>
      <c r="I23" s="144">
        <f>G23+H23</f>
        <v>-1344970</v>
      </c>
    </row>
    <row r="24" spans="1:9" ht="15.75" thickBot="1">
      <c r="A24" s="17" t="s">
        <v>97</v>
      </c>
      <c r="B24" s="145">
        <f>SUM(B22:B23)</f>
        <v>0</v>
      </c>
      <c r="C24" s="145">
        <f t="shared" ref="C24" si="3">SUM(C22:C23)</f>
        <v>0</v>
      </c>
      <c r="D24" s="144">
        <v>12431</v>
      </c>
      <c r="E24" s="145">
        <f t="shared" ref="E24" si="4">SUM(E22:E23)</f>
        <v>0</v>
      </c>
      <c r="F24" s="144">
        <f>SUM(F22:F23)</f>
        <v>49247270</v>
      </c>
      <c r="G24" s="144">
        <f t="shared" ref="G24:I24" si="5">SUM(G22:G23)</f>
        <v>49259701</v>
      </c>
      <c r="H24" s="144">
        <f t="shared" si="5"/>
        <v>2509721</v>
      </c>
      <c r="I24" s="144">
        <f t="shared" si="5"/>
        <v>51769422</v>
      </c>
    </row>
    <row r="25" spans="1:9">
      <c r="A25" s="104"/>
      <c r="B25" s="146"/>
      <c r="C25" s="146"/>
      <c r="D25" s="147"/>
      <c r="E25" s="146"/>
      <c r="F25" s="147"/>
      <c r="G25" s="147"/>
      <c r="H25" s="147"/>
      <c r="I25" s="147"/>
    </row>
    <row r="26" spans="1:9">
      <c r="A26" s="148" t="s">
        <v>168</v>
      </c>
      <c r="B26" s="184">
        <v>0</v>
      </c>
      <c r="C26" s="184">
        <v>0</v>
      </c>
      <c r="D26" s="184">
        <v>0</v>
      </c>
      <c r="E26" s="184">
        <v>0</v>
      </c>
      <c r="F26" s="149">
        <v>-22983047</v>
      </c>
      <c r="G26" s="149">
        <v>-22983047</v>
      </c>
      <c r="H26" s="184">
        <v>0</v>
      </c>
      <c r="I26" s="149">
        <f>G26+H26</f>
        <v>-22983047</v>
      </c>
    </row>
    <row r="27" spans="1:9" ht="15.75" thickBot="1">
      <c r="A27" s="59" t="s">
        <v>186</v>
      </c>
      <c r="B27" s="61">
        <f>B20+B24</f>
        <v>12136529</v>
      </c>
      <c r="C27" s="61">
        <f t="shared" ref="C27:D27" si="6">C20+C24</f>
        <v>-7065614</v>
      </c>
      <c r="D27" s="61">
        <f t="shared" si="6"/>
        <v>35872</v>
      </c>
      <c r="E27" s="61">
        <f>E20+E24</f>
        <v>1820479</v>
      </c>
      <c r="F27" s="61">
        <f>SUM(F20+F22+F23+F26)</f>
        <v>729222145</v>
      </c>
      <c r="G27" s="61">
        <f t="shared" ref="G27:I27" si="7">SUM(G20+G22+G23+G26)</f>
        <v>736149411</v>
      </c>
      <c r="H27" s="61">
        <f>H20+H24</f>
        <v>96299301</v>
      </c>
      <c r="I27" s="61">
        <f t="shared" si="7"/>
        <v>832448712</v>
      </c>
    </row>
    <row r="28" spans="1:9" ht="15.75" thickTop="1"/>
    <row r="29" spans="1:9">
      <c r="A29" s="233"/>
      <c r="B29" s="233"/>
      <c r="C29" s="233"/>
      <c r="D29" s="233"/>
      <c r="E29" s="233"/>
      <c r="F29" s="233"/>
      <c r="G29" s="233"/>
      <c r="H29" s="233"/>
      <c r="I29" s="233"/>
    </row>
    <row r="33" spans="1:9" ht="28.5" customHeight="1" thickBot="1">
      <c r="A33" s="220" t="s">
        <v>175</v>
      </c>
      <c r="B33" s="220"/>
      <c r="H33" s="221"/>
      <c r="I33" s="221"/>
    </row>
    <row r="34" spans="1:9">
      <c r="A34" s="220"/>
      <c r="B34" s="220"/>
      <c r="H34" s="222" t="s">
        <v>169</v>
      </c>
      <c r="I34" s="222"/>
    </row>
    <row r="35" spans="1:9">
      <c r="A35" s="220" t="s">
        <v>0</v>
      </c>
      <c r="B35" s="220"/>
      <c r="H35" s="220"/>
      <c r="I35" s="220"/>
    </row>
    <row r="36" spans="1:9">
      <c r="A36" s="220"/>
      <c r="B36" s="220"/>
      <c r="H36" s="220"/>
      <c r="I36" s="220"/>
    </row>
    <row r="37" spans="1:9" ht="15.75" thickBot="1">
      <c r="A37" s="220" t="s">
        <v>123</v>
      </c>
      <c r="B37" s="220"/>
      <c r="H37" s="221"/>
      <c r="I37" s="221"/>
    </row>
    <row r="38" spans="1:9">
      <c r="A38" s="220"/>
      <c r="B38" s="220"/>
      <c r="H38" s="222" t="s">
        <v>124</v>
      </c>
      <c r="I38" s="222"/>
    </row>
  </sheetData>
  <mergeCells count="15">
    <mergeCell ref="A38:B38"/>
    <mergeCell ref="H38:I38"/>
    <mergeCell ref="A35:B35"/>
    <mergeCell ref="H35:I35"/>
    <mergeCell ref="A36:B36"/>
    <mergeCell ref="H36:I36"/>
    <mergeCell ref="A37:B37"/>
    <mergeCell ref="H37:I37"/>
    <mergeCell ref="A29:I29"/>
    <mergeCell ref="H33:I33"/>
    <mergeCell ref="H34:I34"/>
    <mergeCell ref="H7:I7"/>
    <mergeCell ref="B7:G7"/>
    <mergeCell ref="A33:B33"/>
    <mergeCell ref="A34:B34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2024-11-26T13:02:49Z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Финансовая отчетность за 2 кв 2020 года (консолидированная).xlsx</vt:lpwstr>
  </property>
</Properties>
</file>