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120" yWindow="-120" windowWidth="20730" windowHeight="11760" activeTab="2"/>
  </bookViews>
  <sheets>
    <sheet name="Ф1" sheetId="1" r:id="rId1"/>
    <sheet name="Ф2" sheetId="2" r:id="rId2"/>
    <sheet name="Ф3" sheetId="3" r:id="rId3"/>
    <sheet name="Ф4" sheetId="4" r:id="rId4"/>
  </sheets>
  <definedNames>
    <definedName name="_Hlk31968479" localSheetId="0">Ф1!#REF!</definedName>
    <definedName name="_Hlk31971137" localSheetId="0">Ф1!#REF!</definedName>
    <definedName name="_Hlk32235699" localSheetId="0">Ф1!#REF!</definedName>
    <definedName name="_Hlk33473736" localSheetId="1">Ф2!#REF!</definedName>
  </definedNames>
  <calcPr calcId="145621"/>
</workbook>
</file>

<file path=xl/calcChain.xml><?xml version="1.0" encoding="utf-8"?>
<calcChain xmlns="http://schemas.openxmlformats.org/spreadsheetml/2006/main">
  <c r="I29" i="4" l="1"/>
  <c r="H29" i="4"/>
  <c r="G29" i="4"/>
  <c r="F29" i="4"/>
  <c r="F44" i="2" l="1"/>
  <c r="D44" i="2"/>
  <c r="C44" i="2"/>
  <c r="E44" i="2"/>
  <c r="D22" i="1"/>
  <c r="C22" i="1"/>
  <c r="F51" i="2" l="1"/>
  <c r="E51" i="2"/>
  <c r="D51" i="2"/>
  <c r="C51" i="2"/>
  <c r="F12" i="2" l="1"/>
  <c r="F15" i="2" s="1"/>
  <c r="F26" i="2" s="1"/>
  <c r="E12" i="2"/>
  <c r="E15" i="2" s="1"/>
  <c r="D12" i="2"/>
  <c r="C12" i="2"/>
  <c r="F56" i="2"/>
  <c r="E56" i="2"/>
  <c r="F40" i="2"/>
  <c r="E40" i="2"/>
  <c r="C34" i="1"/>
  <c r="E26" i="2" l="1"/>
  <c r="E32" i="2" s="1"/>
  <c r="E35" i="2" s="1"/>
  <c r="F45" i="2"/>
  <c r="E45" i="2"/>
  <c r="F32" i="2"/>
  <c r="F35" i="2" s="1"/>
  <c r="F46" i="2" s="1"/>
  <c r="C29" i="4"/>
  <c r="I24" i="4"/>
  <c r="I25" i="4"/>
  <c r="G21" i="4"/>
  <c r="C25" i="4"/>
  <c r="D25" i="4"/>
  <c r="D29" i="4" s="1"/>
  <c r="E25" i="4"/>
  <c r="E29" i="4" s="1"/>
  <c r="F25" i="4"/>
  <c r="G25" i="4"/>
  <c r="H25" i="4"/>
  <c r="B25" i="4"/>
  <c r="B29" i="4" s="1"/>
  <c r="G12" i="4"/>
  <c r="I12" i="4" s="1"/>
  <c r="C16" i="4"/>
  <c r="C19" i="4" s="1"/>
  <c r="D16" i="4"/>
  <c r="D19" i="4" s="1"/>
  <c r="E16" i="4"/>
  <c r="E19" i="4" s="1"/>
  <c r="F16" i="4"/>
  <c r="F19" i="4" s="1"/>
  <c r="H16" i="4"/>
  <c r="H19" i="4" s="1"/>
  <c r="B16" i="4"/>
  <c r="B19" i="4" s="1"/>
  <c r="E46" i="2" l="1"/>
  <c r="I16" i="4"/>
  <c r="G16" i="4"/>
  <c r="G19" i="4"/>
  <c r="I19" i="4" s="1"/>
  <c r="I21" i="4"/>
  <c r="D66" i="3" l="1"/>
  <c r="C66" i="3"/>
  <c r="D57" i="3"/>
  <c r="C57" i="3"/>
  <c r="D25" i="3"/>
  <c r="D36" i="3" s="1"/>
  <c r="D41" i="3" s="1"/>
  <c r="C25" i="3"/>
  <c r="C36" i="3" s="1"/>
  <c r="C41" i="3" s="1"/>
  <c r="D56" i="2"/>
  <c r="C56" i="2"/>
  <c r="D40" i="2"/>
  <c r="C40" i="2"/>
  <c r="D15" i="2"/>
  <c r="C15" i="2"/>
  <c r="C71" i="1"/>
  <c r="C73" i="1" s="1"/>
  <c r="D71" i="1"/>
  <c r="D73" i="1" s="1"/>
  <c r="D60" i="1"/>
  <c r="D74" i="1" s="1"/>
  <c r="C60" i="1"/>
  <c r="C46" i="1"/>
  <c r="C49" i="1" s="1"/>
  <c r="C26" i="2" l="1"/>
  <c r="C32" i="2" s="1"/>
  <c r="C35" i="2" s="1"/>
  <c r="D26" i="2"/>
  <c r="D32" i="2" s="1"/>
  <c r="D35" i="2" s="1"/>
  <c r="D45" i="2"/>
  <c r="C45" i="2"/>
  <c r="C46" i="2" s="1"/>
  <c r="C70" i="3"/>
  <c r="C73" i="3" s="1"/>
  <c r="D70" i="3"/>
  <c r="D73" i="3" s="1"/>
  <c r="C75" i="1"/>
  <c r="C74" i="1"/>
  <c r="D46" i="1"/>
  <c r="D49" i="1" s="1"/>
  <c r="D75" i="1" s="1"/>
  <c r="D46" i="2" l="1"/>
  <c r="D34" i="1"/>
  <c r="D37" i="1" s="1"/>
  <c r="C37" i="1"/>
  <c r="C38" i="1" s="1"/>
  <c r="D38" i="1" l="1"/>
</calcChain>
</file>

<file path=xl/sharedStrings.xml><?xml version="1.0" encoding="utf-8"?>
<sst xmlns="http://schemas.openxmlformats.org/spreadsheetml/2006/main" count="259" uniqueCount="193">
  <si>
    <t xml:space="preserve"> </t>
  </si>
  <si>
    <t>Interim condensed consolidated financial statements (unaudited)</t>
  </si>
  <si>
    <t>Kazakhtelecom JSC</t>
  </si>
  <si>
    <t xml:space="preserve">INTERIM CONDENSED CONSOLIDATED STATEMENT OF FINANCIAL POSITION </t>
  </si>
  <si>
    <t>In thousands of tenge</t>
  </si>
  <si>
    <t>Note</t>
  </si>
  <si>
    <t>Assets</t>
  </si>
  <si>
    <t>Non-current assets</t>
  </si>
  <si>
    <t>Property and equipment</t>
  </si>
  <si>
    <t>Right-of-use assets</t>
  </si>
  <si>
    <t>Intangible assets</t>
  </si>
  <si>
    <t>Goodwill</t>
  </si>
  <si>
    <t>Advances paid for non-current assets</t>
  </si>
  <si>
    <t>Investments in associates</t>
  </si>
  <si>
    <t>Deferred tax assets</t>
  </si>
  <si>
    <t>Cost to obtain contracts</t>
  </si>
  <si>
    <t>Cost to fulfil contracts</t>
  </si>
  <si>
    <t>Other non-current non-financial assets</t>
  </si>
  <si>
    <t>Other non-current financial assets</t>
  </si>
  <si>
    <t>Total non-current assets</t>
  </si>
  <si>
    <t>Current assets</t>
  </si>
  <si>
    <t>Inventories</t>
  </si>
  <si>
    <t>Trade receivables</t>
  </si>
  <si>
    <t>Advances paid</t>
  </si>
  <si>
    <t>Corporate income tax prepaid</t>
  </si>
  <si>
    <t>Other current non-financial assets</t>
  </si>
  <si>
    <t xml:space="preserve">Other current financial assets </t>
  </si>
  <si>
    <t xml:space="preserve">Financial assets at amortized cost </t>
  </si>
  <si>
    <t xml:space="preserve">Cash and cash equivalents </t>
  </si>
  <si>
    <t>Assets held for sale</t>
  </si>
  <si>
    <t>Total current assets</t>
  </si>
  <si>
    <t>Total assets</t>
  </si>
  <si>
    <t xml:space="preserve">Equity </t>
  </si>
  <si>
    <t>Share capital</t>
  </si>
  <si>
    <t>Treasury shares</t>
  </si>
  <si>
    <t>Foreign currency translation reserve</t>
  </si>
  <si>
    <t>Other reserves</t>
  </si>
  <si>
    <t>Retained earnings</t>
  </si>
  <si>
    <t>Non-controlling interests</t>
  </si>
  <si>
    <t>Total equity</t>
  </si>
  <si>
    <t>Non-current liabilities</t>
  </si>
  <si>
    <t xml:space="preserve">Borrowings: non-current portion </t>
  </si>
  <si>
    <t>Lease liabilities: non-current portion</t>
  </si>
  <si>
    <t>Other non-current financial liabilities</t>
  </si>
  <si>
    <t>Deferred tax liabilities</t>
  </si>
  <si>
    <t>Employee benefit obligations</t>
  </si>
  <si>
    <t>Debt component of preferred shares</t>
  </si>
  <si>
    <t xml:space="preserve">Non-current contract liabilities </t>
  </si>
  <si>
    <t>Asset retirement obligations</t>
  </si>
  <si>
    <t>Total non-current liabilities</t>
  </si>
  <si>
    <t>Current liabilities</t>
  </si>
  <si>
    <t>Borrowings: current portion</t>
  </si>
  <si>
    <t>Lease liabilities: current portion</t>
  </si>
  <si>
    <t>Other current financial liabilities</t>
  </si>
  <si>
    <t>Employee benefit obligations: current portion</t>
  </si>
  <si>
    <t>Trade payables</t>
  </si>
  <si>
    <t>Current corporate income tax payable</t>
  </si>
  <si>
    <r>
      <t>Current</t>
    </r>
    <r>
      <rPr>
        <sz val="9"/>
        <color theme="1"/>
        <rFont val="Arial"/>
        <family val="2"/>
        <charset val="204"/>
      </rPr>
      <t xml:space="preserve"> contract liabilities</t>
    </r>
    <r>
      <rPr>
        <sz val="9"/>
        <color rgb="FF000000"/>
        <rFont val="Arial"/>
        <family val="2"/>
        <charset val="204"/>
      </rPr>
      <t xml:space="preserve"> </t>
    </r>
  </si>
  <si>
    <t>Other current non-financial liabilities</t>
  </si>
  <si>
    <t>Liabilities directly associated with the assets held for sale</t>
  </si>
  <si>
    <t>Total current liabilities</t>
  </si>
  <si>
    <t>Total liabilities</t>
  </si>
  <si>
    <r>
      <t>Total equity and liabilities</t>
    </r>
    <r>
      <rPr>
        <sz val="9"/>
        <color theme="1"/>
        <rFont val="Arial"/>
        <family val="2"/>
        <charset val="204"/>
      </rPr>
      <t xml:space="preserve"> </t>
    </r>
  </si>
  <si>
    <t>Chief financial officer</t>
  </si>
  <si>
    <t>Uzbekov A.A.</t>
  </si>
  <si>
    <t>INTERIM CONDENSED CONSOLIDATED STATEMENT OF COMPREHENSIVE INCOME</t>
  </si>
  <si>
    <t>Revenue from contracts with customers</t>
  </si>
  <si>
    <t>Cost of sales</t>
  </si>
  <si>
    <t>Gross profit</t>
  </si>
  <si>
    <t>General and administrative expenses</t>
  </si>
  <si>
    <t>Impairment losses on financial assets</t>
  </si>
  <si>
    <t>Selling expenses</t>
  </si>
  <si>
    <t>Reversal of tax and related fines and penalties provision</t>
  </si>
  <si>
    <t>Operating profit</t>
  </si>
  <si>
    <t>Finance costs</t>
  </si>
  <si>
    <t>Finance income</t>
  </si>
  <si>
    <t xml:space="preserve">Profit before tax </t>
  </si>
  <si>
    <t>Income tax expenses</t>
  </si>
  <si>
    <t>Profit for the period</t>
  </si>
  <si>
    <t>Equity holders of the Parent</t>
  </si>
  <si>
    <t>Earnings per share</t>
  </si>
  <si>
    <t>Foreign exchange differences from translation of financial statements of foreign subsidiaries</t>
  </si>
  <si>
    <t>INTERIM CONDENSED CONSOLIDATED STATEMENT OF CASH FLOWS</t>
  </si>
  <si>
    <t>Operating activities</t>
  </si>
  <si>
    <t>Profit before tax for the period</t>
  </si>
  <si>
    <t>Adjustment for:</t>
  </si>
  <si>
    <t>Depreciation of property and equipment and right of use assets</t>
  </si>
  <si>
    <t xml:space="preserve">Amortisation of intangible assets </t>
  </si>
  <si>
    <t>Impairment loss on financial assets</t>
  </si>
  <si>
    <t xml:space="preserve">Changes in employee benefit obligations </t>
  </si>
  <si>
    <t>Share in profits of associates</t>
  </si>
  <si>
    <t xml:space="preserve">Finance costs </t>
  </si>
  <si>
    <t xml:space="preserve">Finance income </t>
  </si>
  <si>
    <t>Operating cash flows before changes in operating assets and liabilities</t>
  </si>
  <si>
    <t>Changes in operating assets and liabilities</t>
  </si>
  <si>
    <t>Change in trade receivables</t>
  </si>
  <si>
    <t>Change in inventories</t>
  </si>
  <si>
    <t>Change in other current assets</t>
  </si>
  <si>
    <t>Change in advances paid</t>
  </si>
  <si>
    <t>Change in trade payables</t>
  </si>
  <si>
    <t>Change in cost to obtain contracts and cost to fulfil contracts</t>
  </si>
  <si>
    <t>Change in contract liabilities</t>
  </si>
  <si>
    <t>Changes in other current liabilities</t>
  </si>
  <si>
    <t>Cash flows from operating activities</t>
  </si>
  <si>
    <t>Income tax paid</t>
  </si>
  <si>
    <t>Interest paid</t>
  </si>
  <si>
    <t>Interest received</t>
  </si>
  <si>
    <t>Net cash flows received from operating activities</t>
  </si>
  <si>
    <t>Investing activities</t>
  </si>
  <si>
    <t xml:space="preserve">Purchase of property and equipment </t>
  </si>
  <si>
    <t>Purchase of intangible assets</t>
  </si>
  <si>
    <t>Proceeds from sale of property and equipment</t>
  </si>
  <si>
    <t>Purchase of financial assets at amortized cost</t>
  </si>
  <si>
    <t>Issue of long-term loans to employees</t>
  </si>
  <si>
    <t>Repayment of loans to employees</t>
  </si>
  <si>
    <t>Net cash flows used in investing activities</t>
  </si>
  <si>
    <t>Financing activities</t>
  </si>
  <si>
    <t>Borrowings received</t>
  </si>
  <si>
    <t>Borrowings repaid</t>
  </si>
  <si>
    <t>Dividends paid to equity holders of the Parent</t>
  </si>
  <si>
    <t>Effect of exchange rate changes on cash and cash equivalents</t>
  </si>
  <si>
    <t>Effect of changes in expected credit losses</t>
  </si>
  <si>
    <t>Net change in cash and cash equivalents</t>
  </si>
  <si>
    <t>Cash and cash equivalents, as at 1 January</t>
  </si>
  <si>
    <t>Attributable to equity holders of the Parent</t>
  </si>
  <si>
    <t>INTERIM CONDENSED CONSOLIDATED STATEMENT OF CHANGES IN EQUITY</t>
  </si>
  <si>
    <t>Total</t>
  </si>
  <si>
    <t>Net profit for the period (unaudited)</t>
  </si>
  <si>
    <t>Other comprehensive loss (unaudited)</t>
  </si>
  <si>
    <t>Total comprehensive income (unaudited)</t>
  </si>
  <si>
    <t>At 1 January 2020 (audited)</t>
  </si>
  <si>
    <t>31 December 2020 (audited)</t>
  </si>
  <si>
    <t>(Loss)/gain on disposal of property and equipment, net</t>
  </si>
  <si>
    <t>Other operating income</t>
  </si>
  <si>
    <t>Other operating expenses</t>
  </si>
  <si>
    <t>Other comprehensive income/(loss)</t>
  </si>
  <si>
    <t>Other comprehensive income/(loss) to be reclassified to profit or loss in subsequent periods (net of tax)</t>
  </si>
  <si>
    <t>Net other comprehensive income/(loss) to be reclassified to profit or loss in subsequent periods</t>
  </si>
  <si>
    <t>Basic and diluted, profit for the period attributable to ordinary equity holders of the parent</t>
  </si>
  <si>
    <t>6, 17</t>
  </si>
  <si>
    <t>Write-down of inventories to net realizable value</t>
  </si>
  <si>
    <t>Proceeds from redemption of financial assets at amortized cost</t>
  </si>
  <si>
    <t>Shares outstanding</t>
  </si>
  <si>
    <t>At 1 January 2021 (audited)</t>
  </si>
  <si>
    <t>Net foreign exchange gain</t>
  </si>
  <si>
    <t>Abdoldin A.S.</t>
  </si>
  <si>
    <t>2021 (unaudited)</t>
  </si>
  <si>
    <t>2020(unaudited)*</t>
  </si>
  <si>
    <t>Compensation for provision of universal services in rural areas</t>
  </si>
  <si>
    <t>Income from compensation from Telia and Turkcell</t>
  </si>
  <si>
    <t>Dividens (unaudited) (Note 15)</t>
  </si>
  <si>
    <t>Placement of deposits</t>
  </si>
  <si>
    <t xml:space="preserve">Return of cash on restricted cash accounts </t>
  </si>
  <si>
    <t>Dividends received</t>
  </si>
  <si>
    <t>Dividends paid to non-controlling interests</t>
  </si>
  <si>
    <t>Net cash flows (used in) / received from financing activities</t>
  </si>
  <si>
    <t>Profit attributable to:</t>
  </si>
  <si>
    <t>Disclosure of significant non-cash transactions is presented in Note 30.</t>
  </si>
  <si>
    <t>As at 30 September  2021</t>
  </si>
  <si>
    <t>30 September 2021 (unaudited)</t>
  </si>
  <si>
    <t xml:space="preserve">For three months ended 30 September </t>
  </si>
  <si>
    <t>For three months and nine period ended 30 September  2021</t>
  </si>
  <si>
    <t xml:space="preserve">For nine months ended 30 September </t>
  </si>
  <si>
    <t>Total comprehensive income attributable to:</t>
  </si>
  <si>
    <t>For nine months period ended 30 September  2020 (unaudited)*</t>
  </si>
  <si>
    <t>For nine months period ended 30 September 2021</t>
  </si>
  <si>
    <r>
      <t xml:space="preserve">For nine months period ended 30 </t>
    </r>
    <r>
      <rPr>
        <sz val="9"/>
        <color theme="1"/>
        <rFont val="Arial"/>
        <family val="2"/>
        <charset val="204"/>
      </rPr>
      <t xml:space="preserve">September </t>
    </r>
    <r>
      <rPr>
        <b/>
        <sz val="9"/>
        <color theme="1"/>
        <rFont val="Arial"/>
        <family val="2"/>
        <charset val="204"/>
      </rPr>
      <t xml:space="preserve"> 2021 (unaudited)</t>
    </r>
  </si>
  <si>
    <t>Return of cash on deposits</t>
  </si>
  <si>
    <t>Net disposal of cash upon disposal of a subsidiary</t>
  </si>
  <si>
    <t>Proceeds from repayment of financial assets at fair value through other comprehensive income</t>
  </si>
  <si>
    <t>Repayment of principal portion of lease liabilities</t>
  </si>
  <si>
    <t>For  nine months period ended 30 September  2021</t>
  </si>
  <si>
    <t>Change in interests in subsidiaries that do not result in a loss of control</t>
  </si>
  <si>
    <t xml:space="preserve">Impairment loss on non-financial assets </t>
  </si>
  <si>
    <t>Loss on disposal of property and equipment, net</t>
  </si>
  <si>
    <t>Sale of an uncontrolled share of participation</t>
  </si>
  <si>
    <t>2 444.63</t>
  </si>
  <si>
    <t>2 793.80</t>
  </si>
  <si>
    <t>7 494.72</t>
  </si>
  <si>
    <t>5 520.82</t>
  </si>
  <si>
    <t>Cash and cash equivalents, as at 30 September</t>
  </si>
  <si>
    <t>At 30 September 2021 (unaudited)</t>
  </si>
  <si>
    <t>Acting chief accountant</t>
  </si>
  <si>
    <t>* Certain amounts shown here do not correspond to the interim condensed consolidated financial statements for the three and nine months period ended 30 September 2020, as they reflect the adjustments made, as detailed in Note 4.</t>
  </si>
  <si>
    <t>At 30 September 2020 (unaudited)</t>
  </si>
  <si>
    <t>Share in profits/(loss) of associates</t>
  </si>
  <si>
    <t>Net foreign exchange gain/(loss)</t>
  </si>
  <si>
    <t>Actuarial profit/(loss) on defined benefits plans, net of tax</t>
  </si>
  <si>
    <t xml:space="preserve">Other comprehensive income/(loss) 
for the period, net of tax </t>
  </si>
  <si>
    <t>Total comprehensive income 
for the period, net of tax</t>
  </si>
  <si>
    <t>Other comprehensive income/(loss) not to be reclassified to profit or loss in subsequent periods (net of tax)</t>
  </si>
  <si>
    <t>Impairment  losses on non-financial assets</t>
  </si>
  <si>
    <t>Net other comprehensive income/(loss) not to be reclassified to profit or loss in subsequent periods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</si>
</sst>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_);_(* \(#,##0\);_(* &quot;-&quot;_);_(@_)"/>
    <numFmt numFmtId="165" formatCode="_-* #,##0\ _₽_-;\-* #,##0\ _₽_-;_-* &quot;-&quot;??\ _₽_-;_-@_-"/>
  </numFmts>
  <fonts count="23">
    <font>
      <sz val="11"/>
      <color theme="1"/>
      <name val="Calibri"/>
      <family val="2"/>
      <scheme val="minor"/>
    </font>
    <font>
      <sz val="10"/>
      <color theme="1"/>
      <name val="Times New Roman"/>
      <family val="1"/>
      <charset val="204"/>
    </font>
    <font>
      <b/>
      <sz val="10"/>
      <color theme="1"/>
      <name val="Times New Roman"/>
      <family val="1"/>
      <charset val="204"/>
    </font>
    <font>
      <sz val="10"/>
      <color theme="1"/>
      <name val="Times New Roman Bold"/>
    </font>
    <font>
      <b/>
      <sz val="12"/>
      <color theme="1"/>
      <name val="Times New Roman"/>
      <family val="1"/>
      <charset val="204"/>
    </font>
    <font>
      <i/>
      <sz val="8"/>
      <color theme="1"/>
      <name val="Arial"/>
      <family val="2"/>
      <charset val="204"/>
    </font>
    <font>
      <b/>
      <sz val="9"/>
      <color theme="1"/>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10"/>
      <color theme="1"/>
      <name val="Times New Roman"/>
      <family val="1"/>
      <charset val="204"/>
    </font>
    <font>
      <i/>
      <sz val="7"/>
      <color theme="1"/>
      <name val="Arial"/>
      <family val="2"/>
      <charset val="204"/>
    </font>
    <font>
      <i/>
      <sz val="8"/>
      <color theme="1"/>
      <name val="Times New Roman"/>
      <family val="1"/>
      <charset val="204"/>
    </font>
    <font>
      <b/>
      <sz val="11"/>
      <color theme="1"/>
      <name val="Calibri"/>
      <family val="2"/>
      <charset val="204"/>
      <scheme val="minor"/>
    </font>
    <font>
      <sz val="8"/>
      <color rgb="FF000000"/>
      <name val="Arial"/>
      <family val="2"/>
      <charset val="204"/>
    </font>
    <font>
      <i/>
      <sz val="9"/>
      <color theme="1"/>
      <name val="Arial"/>
      <family val="2"/>
      <charset val="204"/>
    </font>
    <font>
      <b/>
      <sz val="8"/>
      <color theme="1"/>
      <name val="Arial"/>
      <family val="2"/>
      <charset val="204"/>
    </font>
    <font>
      <b/>
      <sz val="8"/>
      <color theme="1"/>
      <name val="Times New Roman"/>
      <family val="1"/>
      <charset val="204"/>
    </font>
    <font>
      <sz val="8"/>
      <color theme="1"/>
      <name val="Arial"/>
      <family val="2"/>
      <charset val="204"/>
    </font>
    <font>
      <sz val="11"/>
      <color theme="1"/>
      <name val="Calibri"/>
      <family val="2"/>
      <scheme val="minor"/>
    </font>
    <font>
      <b/>
      <sz val="8.5"/>
      <color theme="1"/>
      <name val="Arial"/>
      <family val="2"/>
      <charset val="204"/>
    </font>
    <font>
      <sz val="8.5"/>
      <color theme="1"/>
      <name val="Arial"/>
      <family val="2"/>
      <charset val="204"/>
    </font>
    <font>
      <sz val="7.5"/>
      <color theme="1"/>
      <name val="Arial"/>
      <family val="2"/>
      <charset val="204"/>
    </font>
  </fonts>
  <fills count="2">
    <fill>
      <patternFill patternType="none"/>
    </fill>
    <fill>
      <patternFill patternType="gray125"/>
    </fill>
  </fills>
  <borders count="7">
    <border>
      <left/>
      <right/>
      <top/>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top/>
      <bottom style="thick">
        <color rgb="FF0D0D0D"/>
      </bottom>
      <diagonal/>
    </border>
  </borders>
  <cellStyleXfs count="2">
    <xf numFmtId="0" fontId="0" fillId="0" borderId="0"/>
    <xf numFmtId="43" fontId="19" fillId="0" borderId="0" applyFont="0" applyFill="0" applyBorder="0" applyAlignment="0" applyProtection="0"/>
  </cellStyleXfs>
  <cellXfs count="163">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1" fillId="0" borderId="0" xfId="0" applyFont="1" applyAlignment="1">
      <alignment horizontal="right" vertical="center"/>
    </xf>
    <xf numFmtId="164" fontId="7" fillId="0" borderId="0" xfId="0" applyNumberFormat="1" applyFont="1" applyAlignment="1">
      <alignment horizontal="right" vertical="center"/>
    </xf>
    <xf numFmtId="164" fontId="6" fillId="0" borderId="0" xfId="0" applyNumberFormat="1" applyFont="1" applyAlignment="1">
      <alignment horizontal="right" vertical="center"/>
    </xf>
    <xf numFmtId="0" fontId="0" fillId="0" borderId="0" xfId="0" applyAlignment="1">
      <alignment wrapText="1"/>
    </xf>
    <xf numFmtId="164" fontId="0" fillId="0" borderId="0" xfId="0" applyNumberFormat="1"/>
    <xf numFmtId="0" fontId="7" fillId="0" borderId="0" xfId="0" applyFont="1" applyAlignment="1">
      <alignment horizontal="left" vertical="center" wrapText="1"/>
    </xf>
    <xf numFmtId="0" fontId="0" fillId="0" borderId="0" xfId="0" applyAlignment="1"/>
    <xf numFmtId="0" fontId="4" fillId="0" borderId="0" xfId="0" applyFont="1" applyAlignment="1">
      <alignment vertical="center"/>
    </xf>
    <xf numFmtId="0" fontId="2" fillId="0" borderId="0" xfId="0" applyFont="1"/>
    <xf numFmtId="0" fontId="4" fillId="0" borderId="0" xfId="0" applyFont="1"/>
    <xf numFmtId="0" fontId="7" fillId="0" borderId="1" xfId="0" applyFont="1" applyBorder="1" applyAlignment="1">
      <alignment horizontal="right" vertical="center" wrapText="1"/>
    </xf>
    <xf numFmtId="0" fontId="8"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9" fillId="0" borderId="0" xfId="0" applyFont="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right" wrapText="1"/>
    </xf>
    <xf numFmtId="3" fontId="6" fillId="0" borderId="2" xfId="0" applyNumberFormat="1" applyFont="1" applyBorder="1" applyAlignment="1">
      <alignment horizontal="right" vertical="center" wrapText="1"/>
    </xf>
    <xf numFmtId="3" fontId="7" fillId="0" borderId="2" xfId="0" applyNumberFormat="1" applyFont="1" applyBorder="1" applyAlignment="1">
      <alignment horizontal="right" vertical="center" wrapText="1"/>
    </xf>
    <xf numFmtId="164" fontId="6" fillId="0" borderId="0" xfId="0" applyNumberFormat="1" applyFont="1" applyAlignment="1">
      <alignment horizontal="left" vertical="center" wrapText="1"/>
    </xf>
    <xf numFmtId="164" fontId="7" fillId="0" borderId="0" xfId="0" applyNumberFormat="1" applyFont="1" applyAlignment="1">
      <alignment horizontal="left" vertical="center" wrapText="1"/>
    </xf>
    <xf numFmtId="164" fontId="6" fillId="0" borderId="1" xfId="0" applyNumberFormat="1" applyFont="1" applyBorder="1" applyAlignment="1">
      <alignment horizontal="left" vertical="center" wrapText="1"/>
    </xf>
    <xf numFmtId="164" fontId="7" fillId="0" borderId="1" xfId="0" applyNumberFormat="1" applyFont="1" applyBorder="1" applyAlignment="1">
      <alignment horizontal="left" vertical="center" wrapText="1"/>
    </xf>
    <xf numFmtId="164" fontId="6" fillId="0" borderId="3" xfId="0" applyNumberFormat="1" applyFont="1" applyBorder="1" applyAlignment="1">
      <alignment horizontal="left" vertical="center" wrapText="1"/>
    </xf>
    <xf numFmtId="164" fontId="7" fillId="0" borderId="3" xfId="0" applyNumberFormat="1" applyFont="1" applyBorder="1" applyAlignment="1">
      <alignment horizontal="left" vertical="center" wrapText="1"/>
    </xf>
    <xf numFmtId="0" fontId="8" fillId="0" borderId="3" xfId="0" applyFont="1" applyBorder="1" applyAlignment="1">
      <alignment horizontal="center" vertical="center" wrapText="1"/>
    </xf>
    <xf numFmtId="164" fontId="7" fillId="0" borderId="2" xfId="0" applyNumberFormat="1" applyFont="1" applyBorder="1" applyAlignment="1">
      <alignment horizontal="left" vertical="center" wrapText="1"/>
    </xf>
    <xf numFmtId="164" fontId="6" fillId="0" borderId="2" xfId="0" applyNumberFormat="1" applyFont="1" applyBorder="1" applyAlignment="1">
      <alignment horizontal="left" vertical="center" wrapText="1"/>
    </xf>
    <xf numFmtId="0" fontId="6" fillId="0" borderId="2" xfId="0" applyFont="1" applyBorder="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left" vertical="center"/>
    </xf>
    <xf numFmtId="0" fontId="6" fillId="0" borderId="4" xfId="0" applyFont="1" applyBorder="1" applyAlignment="1">
      <alignment horizontal="left" vertical="center"/>
    </xf>
    <xf numFmtId="0" fontId="6" fillId="0" borderId="6" xfId="0" applyFont="1" applyBorder="1" applyAlignment="1">
      <alignment horizontal="left" vertical="center"/>
    </xf>
    <xf numFmtId="0" fontId="13" fillId="0" borderId="1" xfId="0" applyFont="1" applyBorder="1" applyAlignment="1">
      <alignment horizontal="right" wrapText="1"/>
    </xf>
    <xf numFmtId="0" fontId="8" fillId="0" borderId="0" xfId="0" applyFont="1" applyAlignment="1">
      <alignment horizontal="center" vertical="center"/>
    </xf>
    <xf numFmtId="0" fontId="9"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6" fillId="0" borderId="0" xfId="0" applyFont="1"/>
    <xf numFmtId="0" fontId="0" fillId="0" borderId="1" xfId="0" applyBorder="1"/>
    <xf numFmtId="0" fontId="7" fillId="0" borderId="2" xfId="0" applyFont="1" applyBorder="1" applyAlignment="1">
      <alignment vertical="center"/>
    </xf>
    <xf numFmtId="0" fontId="6" fillId="0" borderId="2" xfId="0" applyFont="1" applyBorder="1" applyAlignment="1">
      <alignment vertical="center"/>
    </xf>
    <xf numFmtId="0" fontId="7" fillId="0" borderId="2" xfId="0" applyFont="1" applyBorder="1" applyAlignment="1">
      <alignment vertical="center" wrapText="1"/>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wrapText="1"/>
    </xf>
    <xf numFmtId="0" fontId="12" fillId="0" borderId="0" xfId="0" applyFont="1" applyAlignment="1">
      <alignmen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14" fillId="0" borderId="0" xfId="0" applyFont="1" applyAlignment="1">
      <alignment horizontal="left" vertical="center"/>
    </xf>
    <xf numFmtId="0" fontId="9" fillId="0" borderId="3" xfId="0" applyFont="1" applyBorder="1" applyAlignment="1">
      <alignment horizontal="center" vertical="center"/>
    </xf>
    <xf numFmtId="0" fontId="7" fillId="0" borderId="3" xfId="0" applyFont="1" applyBorder="1" applyAlignment="1">
      <alignment horizontal="left" vertical="center"/>
    </xf>
    <xf numFmtId="0" fontId="15" fillId="0" borderId="0" xfId="0" applyFont="1" applyAlignment="1">
      <alignment horizontal="left" vertical="center"/>
    </xf>
    <xf numFmtId="0" fontId="7" fillId="0" borderId="4" xfId="0" applyFont="1" applyBorder="1" applyAlignment="1">
      <alignment horizontal="center"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xf>
    <xf numFmtId="164" fontId="7" fillId="0" borderId="1" xfId="0" applyNumberFormat="1" applyFont="1" applyBorder="1" applyAlignment="1">
      <alignment horizontal="right" vertical="center"/>
    </xf>
    <xf numFmtId="164" fontId="6" fillId="0" borderId="4" xfId="0" applyNumberFormat="1" applyFont="1" applyBorder="1" applyAlignment="1">
      <alignment horizontal="right" vertical="center"/>
    </xf>
    <xf numFmtId="164" fontId="7" fillId="0" borderId="4" xfId="0" applyNumberFormat="1" applyFont="1" applyBorder="1" applyAlignment="1">
      <alignment horizontal="right" vertical="center"/>
    </xf>
    <xf numFmtId="164" fontId="6" fillId="0" borderId="5" xfId="0" applyNumberFormat="1" applyFont="1" applyBorder="1" applyAlignment="1">
      <alignment horizontal="right" vertical="center"/>
    </xf>
    <xf numFmtId="164" fontId="7" fillId="0" borderId="5"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0" fontId="15" fillId="0" borderId="0" xfId="0" applyFont="1" applyAlignment="1">
      <alignment horizontal="left" vertical="center" wrapText="1"/>
    </xf>
    <xf numFmtId="0" fontId="6" fillId="0" borderId="4" xfId="0" applyFont="1" applyBorder="1" applyAlignment="1">
      <alignment horizontal="left" vertical="center" wrapText="1"/>
    </xf>
    <xf numFmtId="0" fontId="7" fillId="0" borderId="6" xfId="0" applyFont="1" applyBorder="1" applyAlignment="1">
      <alignment horizontal="center" vertical="center"/>
    </xf>
    <xf numFmtId="0" fontId="16" fillId="0" borderId="0" xfId="0" applyFont="1" applyAlignment="1">
      <alignment horizontal="left" vertical="center"/>
    </xf>
    <xf numFmtId="0" fontId="1" fillId="0" borderId="0" xfId="0" applyFont="1" applyAlignment="1">
      <alignment horizontal="justify" vertical="center" wrapText="1"/>
    </xf>
    <xf numFmtId="0" fontId="18" fillId="0" borderId="0" xfId="0" applyFont="1" applyAlignment="1">
      <alignment horizontal="left" vertical="center"/>
    </xf>
    <xf numFmtId="0" fontId="16" fillId="0" borderId="1" xfId="0" applyFont="1" applyBorder="1" applyAlignment="1">
      <alignment horizontal="left" vertical="center"/>
    </xf>
    <xf numFmtId="0" fontId="18" fillId="0" borderId="1"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8" fillId="0" borderId="1" xfId="0" applyFont="1" applyBorder="1" applyAlignment="1">
      <alignment horizontal="right" vertical="center"/>
    </xf>
    <xf numFmtId="0" fontId="2" fillId="0" borderId="1" xfId="0" applyFont="1" applyBorder="1" applyAlignment="1">
      <alignment horizontal="justify" vertical="center"/>
    </xf>
    <xf numFmtId="0" fontId="5" fillId="0" borderId="1" xfId="0" applyFont="1" applyBorder="1" applyAlignment="1">
      <alignment wrapText="1"/>
    </xf>
    <xf numFmtId="0" fontId="5" fillId="0" borderId="1" xfId="0" applyFont="1" applyBorder="1" applyAlignment="1"/>
    <xf numFmtId="0" fontId="6" fillId="0" borderId="1" xfId="0" applyFont="1" applyBorder="1" applyAlignment="1">
      <alignment horizontal="center"/>
    </xf>
    <xf numFmtId="0" fontId="2" fillId="0" borderId="1" xfId="0" applyFont="1" applyBorder="1"/>
    <xf numFmtId="0" fontId="11" fillId="0" borderId="1" xfId="0" applyFont="1" applyBorder="1" applyAlignment="1"/>
    <xf numFmtId="0" fontId="17" fillId="0" borderId="4" xfId="0" applyFont="1" applyBorder="1" applyAlignment="1">
      <alignment horizontal="right" wrapText="1"/>
    </xf>
    <xf numFmtId="0" fontId="16" fillId="0" borderId="4" xfId="0" applyFont="1" applyBorder="1" applyAlignment="1">
      <alignment horizontal="right" wrapText="1"/>
    </xf>
    <xf numFmtId="0" fontId="16" fillId="0" borderId="1" xfId="0" applyFont="1" applyBorder="1" applyAlignment="1">
      <alignment horizontal="right" wrapText="1"/>
    </xf>
    <xf numFmtId="0" fontId="7" fillId="0" borderId="0" xfId="0" applyFont="1" applyBorder="1" applyAlignment="1">
      <alignment horizontal="left" wrapText="1"/>
    </xf>
    <xf numFmtId="0" fontId="8" fillId="0" borderId="0" xfId="0" applyFont="1" applyBorder="1" applyAlignment="1">
      <alignment horizontal="center"/>
    </xf>
    <xf numFmtId="164" fontId="6" fillId="0" borderId="0" xfId="0" applyNumberFormat="1" applyFont="1" applyBorder="1" applyAlignment="1">
      <alignment horizontal="left" wrapText="1"/>
    </xf>
    <xf numFmtId="164" fontId="7" fillId="0" borderId="0" xfId="0" applyNumberFormat="1" applyFont="1" applyBorder="1" applyAlignment="1">
      <alignment horizontal="left" wrapText="1"/>
    </xf>
    <xf numFmtId="0" fontId="18" fillId="0" borderId="4" xfId="0" applyFont="1" applyBorder="1" applyAlignment="1">
      <alignment horizontal="right" vertical="center"/>
    </xf>
    <xf numFmtId="0" fontId="18" fillId="0" borderId="4" xfId="0" applyFont="1" applyBorder="1" applyAlignment="1">
      <alignment horizontal="left" vertical="center"/>
    </xf>
    <xf numFmtId="0" fontId="16" fillId="0" borderId="0" xfId="0" applyFont="1" applyBorder="1" applyAlignment="1">
      <alignment horizontal="left" vertical="center"/>
    </xf>
    <xf numFmtId="164" fontId="7" fillId="0" borderId="0" xfId="0" applyNumberFormat="1" applyFont="1" applyBorder="1" applyAlignment="1">
      <alignment horizontal="right" vertical="center"/>
    </xf>
    <xf numFmtId="0" fontId="1" fillId="0" borderId="0" xfId="0" applyFont="1" applyAlignment="1">
      <alignment vertical="center" wrapText="1"/>
    </xf>
    <xf numFmtId="0" fontId="5" fillId="0" borderId="0" xfId="0" applyFont="1" applyBorder="1" applyAlignment="1"/>
    <xf numFmtId="0" fontId="6" fillId="0" borderId="0" xfId="0" applyFont="1" applyBorder="1" applyAlignment="1">
      <alignment horizontal="center"/>
    </xf>
    <xf numFmtId="0" fontId="6" fillId="0" borderId="0" xfId="0" applyFont="1" applyBorder="1" applyAlignment="1">
      <alignment horizontal="right" vertical="center" wrapText="1"/>
    </xf>
    <xf numFmtId="0" fontId="7" fillId="0" borderId="0" xfId="0" applyFont="1" applyBorder="1" applyAlignment="1">
      <alignment horizontal="right" vertical="center" wrapText="1"/>
    </xf>
    <xf numFmtId="0" fontId="18" fillId="0" borderId="0" xfId="0" applyFont="1"/>
    <xf numFmtId="0" fontId="0" fillId="0" borderId="0" xfId="0"/>
    <xf numFmtId="165" fontId="7" fillId="0" borderId="0" xfId="1" applyNumberFormat="1" applyFont="1" applyAlignment="1">
      <alignment horizontal="left" vertical="center" wrapText="1"/>
    </xf>
    <xf numFmtId="165" fontId="6" fillId="0" borderId="0" xfId="1" applyNumberFormat="1" applyFont="1" applyAlignment="1">
      <alignment horizontal="left" vertical="center" wrapText="1"/>
    </xf>
    <xf numFmtId="165" fontId="6" fillId="0" borderId="0" xfId="1" applyNumberFormat="1" applyFont="1" applyFill="1" applyAlignment="1">
      <alignment horizontal="left" vertical="center" wrapText="1"/>
    </xf>
    <xf numFmtId="0" fontId="0" fillId="0" borderId="0" xfId="0"/>
    <xf numFmtId="0" fontId="7" fillId="0" borderId="0" xfId="0" applyFont="1" applyAlignment="1">
      <alignment horizontal="center" vertical="center"/>
    </xf>
    <xf numFmtId="165" fontId="7" fillId="0" borderId="0" xfId="1" applyNumberFormat="1" applyFont="1" applyAlignment="1">
      <alignment horizontal="left" vertical="center" wrapText="1"/>
    </xf>
    <xf numFmtId="165" fontId="6" fillId="0" borderId="0" xfId="1" applyNumberFormat="1" applyFont="1" applyAlignment="1">
      <alignment horizontal="left" vertical="center" wrapText="1"/>
    </xf>
    <xf numFmtId="165" fontId="6" fillId="0" borderId="1" xfId="1" applyNumberFormat="1" applyFont="1" applyBorder="1" applyAlignment="1">
      <alignment horizontal="left" vertical="center" wrapText="1"/>
    </xf>
    <xf numFmtId="165" fontId="7" fillId="0" borderId="1" xfId="1" applyNumberFormat="1" applyFont="1" applyBorder="1" applyAlignment="1">
      <alignment horizontal="left" vertical="center" wrapText="1"/>
    </xf>
    <xf numFmtId="165" fontId="9" fillId="0" borderId="0" xfId="1" applyNumberFormat="1" applyFont="1" applyAlignment="1">
      <alignment horizontal="left" vertical="center" wrapText="1"/>
    </xf>
    <xf numFmtId="165" fontId="8" fillId="0" borderId="0" xfId="1" applyNumberFormat="1" applyFont="1" applyAlignment="1">
      <alignment horizontal="left" vertical="center" wrapText="1"/>
    </xf>
    <xf numFmtId="164" fontId="20" fillId="0" borderId="0" xfId="0" applyNumberFormat="1" applyFont="1" applyBorder="1" applyAlignment="1">
      <alignment horizontal="left" vertical="center" wrapText="1"/>
    </xf>
    <xf numFmtId="0" fontId="7" fillId="0" borderId="0" xfId="0" applyFont="1"/>
    <xf numFmtId="165" fontId="20" fillId="0" borderId="1" xfId="1" applyNumberFormat="1" applyFont="1" applyBorder="1" applyAlignment="1">
      <alignment vertical="center" wrapText="1"/>
    </xf>
    <xf numFmtId="165" fontId="21" fillId="0" borderId="1" xfId="1" applyNumberFormat="1" applyFont="1" applyBorder="1" applyAlignment="1">
      <alignment vertical="center" wrapText="1"/>
    </xf>
    <xf numFmtId="165" fontId="9" fillId="0" borderId="1" xfId="1" applyNumberFormat="1" applyFont="1" applyBorder="1" applyAlignment="1">
      <alignment horizontal="left" vertical="center" wrapText="1"/>
    </xf>
    <xf numFmtId="165" fontId="8" fillId="0" borderId="1" xfId="1" applyNumberFormat="1" applyFont="1" applyBorder="1" applyAlignment="1">
      <alignment horizontal="left" vertical="center" wrapText="1"/>
    </xf>
    <xf numFmtId="165" fontId="7" fillId="0" borderId="0" xfId="1" applyNumberFormat="1" applyFont="1" applyFill="1" applyAlignment="1">
      <alignment horizontal="left" vertical="center" wrapText="1"/>
    </xf>
    <xf numFmtId="165" fontId="6" fillId="0" borderId="1" xfId="1" applyNumberFormat="1" applyFont="1" applyFill="1" applyBorder="1" applyAlignment="1">
      <alignment horizontal="left" vertical="center" wrapText="1"/>
    </xf>
    <xf numFmtId="165" fontId="7" fillId="0" borderId="1" xfId="1" applyNumberFormat="1" applyFont="1" applyFill="1" applyBorder="1" applyAlignment="1">
      <alignment horizontal="left" vertical="center" wrapText="1"/>
    </xf>
    <xf numFmtId="165" fontId="20" fillId="0" borderId="1" xfId="1" applyNumberFormat="1" applyFont="1" applyFill="1" applyBorder="1" applyAlignment="1">
      <alignment vertical="center" wrapText="1"/>
    </xf>
    <xf numFmtId="165" fontId="21" fillId="0" borderId="1" xfId="1" applyNumberFormat="1" applyFont="1" applyFill="1" applyBorder="1" applyAlignment="1">
      <alignment vertical="center" wrapText="1"/>
    </xf>
    <xf numFmtId="164" fontId="20" fillId="0" borderId="0" xfId="0" applyNumberFormat="1" applyFont="1" applyFill="1" applyBorder="1" applyAlignment="1">
      <alignment horizontal="left" vertical="center" wrapText="1"/>
    </xf>
    <xf numFmtId="164" fontId="7" fillId="0" borderId="4" xfId="0" applyNumberFormat="1" applyFont="1" applyFill="1" applyBorder="1" applyAlignment="1">
      <alignment horizontal="right" vertical="center"/>
    </xf>
    <xf numFmtId="0" fontId="22" fillId="0" borderId="0" xfId="0" applyFont="1"/>
    <xf numFmtId="0" fontId="7" fillId="0" borderId="4" xfId="0" applyFont="1" applyBorder="1" applyAlignment="1">
      <alignment horizontal="left" vertical="center"/>
    </xf>
    <xf numFmtId="164" fontId="6" fillId="0" borderId="0" xfId="0" applyNumberFormat="1" applyFont="1" applyBorder="1" applyAlignment="1">
      <alignment horizontal="right" vertical="center"/>
    </xf>
    <xf numFmtId="165" fontId="6" fillId="0" borderId="0" xfId="1" applyNumberFormat="1"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Alignment="1">
      <alignment wrapText="1"/>
    </xf>
    <xf numFmtId="165" fontId="7" fillId="0" borderId="0" xfId="1" applyNumberFormat="1" applyFont="1" applyBorder="1" applyAlignment="1">
      <alignment horizontal="left" vertical="center" wrapText="1"/>
    </xf>
    <xf numFmtId="0" fontId="9" fillId="0" borderId="0" xfId="0" applyFont="1" applyAlignment="1">
      <alignment horizontal="right" vertical="center"/>
    </xf>
    <xf numFmtId="0" fontId="8" fillId="0" borderId="0" xfId="0" applyFont="1" applyAlignment="1">
      <alignment horizontal="right" vertical="center"/>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1" fillId="0" borderId="0" xfId="0" applyFont="1" applyAlignment="1">
      <alignment horizontal="right" vertical="center" wrapText="1"/>
    </xf>
    <xf numFmtId="0" fontId="4" fillId="0" borderId="0" xfId="0" applyFont="1" applyAlignment="1">
      <alignment horizontal="left" vertical="center" wrapText="1"/>
    </xf>
    <xf numFmtId="0" fontId="1" fillId="0" borderId="0" xfId="0" applyFont="1" applyAlignment="1">
      <alignment horizontal="justify" vertical="center"/>
    </xf>
    <xf numFmtId="0" fontId="1" fillId="0" borderId="1" xfId="0" applyFont="1" applyBorder="1" applyAlignment="1">
      <alignment horizontal="justify" vertical="center"/>
    </xf>
    <xf numFmtId="0" fontId="10" fillId="0" borderId="2" xfId="0" applyFont="1" applyBorder="1" applyAlignment="1">
      <alignment horizontal="center" vertical="center"/>
    </xf>
    <xf numFmtId="0" fontId="13" fillId="0" borderId="1" xfId="0" applyFont="1" applyBorder="1" applyAlignment="1">
      <alignment horizontal="center" wrapText="1"/>
    </xf>
    <xf numFmtId="0" fontId="1" fillId="0" borderId="0" xfId="0" applyFont="1" applyAlignment="1">
      <alignment horizontal="center" vertical="center" wrapText="1"/>
    </xf>
    <xf numFmtId="0" fontId="4" fillId="0" borderId="0" xfId="0" applyFont="1" applyAlignment="1">
      <alignment horizontal="left"/>
    </xf>
    <xf numFmtId="0" fontId="0" fillId="0" borderId="0" xfId="0" applyAlignment="1">
      <alignment wrapText="1"/>
    </xf>
    <xf numFmtId="0" fontId="4" fillId="0" borderId="0" xfId="0" applyFont="1" applyAlignment="1">
      <alignment horizontal="left" wrapText="1"/>
    </xf>
    <xf numFmtId="0" fontId="16"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topLeftCell="A67" zoomScaleNormal="100" workbookViewId="0">
      <selection activeCell="A73" sqref="A73"/>
    </sheetView>
  </sheetViews>
  <sheetFormatPr defaultRowHeight="15"/>
  <cols>
    <col min="1" max="1" width="55.7109375" customWidth="1"/>
    <col min="2" max="2" width="9.28515625" customWidth="1"/>
    <col min="3" max="4" width="18.28515625" customWidth="1"/>
  </cols>
  <sheetData>
    <row r="1" spans="1:4" ht="25.5" customHeight="1">
      <c r="A1" s="14" t="s">
        <v>2</v>
      </c>
      <c r="B1" s="152" t="s">
        <v>1</v>
      </c>
      <c r="C1" s="152"/>
      <c r="D1" s="152"/>
    </row>
    <row r="2" spans="1:4">
      <c r="A2" s="1"/>
      <c r="B2" s="2"/>
    </row>
    <row r="3" spans="1:4" ht="15.75">
      <c r="A3" s="153" t="s">
        <v>3</v>
      </c>
      <c r="B3" s="153"/>
      <c r="C3" s="153"/>
      <c r="D3" s="153"/>
    </row>
    <row r="4" spans="1:4" ht="15.75">
      <c r="A4" s="3"/>
    </row>
    <row r="5" spans="1:4" ht="15.75" thickBot="1">
      <c r="A5" s="92" t="s">
        <v>158</v>
      </c>
      <c r="B5" s="54"/>
      <c r="C5" s="54"/>
      <c r="D5" s="54"/>
    </row>
    <row r="7" spans="1:4" ht="30.75" thickBot="1">
      <c r="A7" s="93" t="s">
        <v>4</v>
      </c>
      <c r="B7" s="95" t="s">
        <v>5</v>
      </c>
      <c r="C7" s="47" t="s">
        <v>159</v>
      </c>
      <c r="D7" s="28" t="s">
        <v>131</v>
      </c>
    </row>
    <row r="8" spans="1:4">
      <c r="A8" s="20" t="s">
        <v>0</v>
      </c>
      <c r="B8" s="18"/>
      <c r="C8" s="20"/>
      <c r="D8" s="23"/>
    </row>
    <row r="9" spans="1:4">
      <c r="A9" s="5" t="s">
        <v>6</v>
      </c>
      <c r="B9" s="18"/>
      <c r="C9" s="20"/>
      <c r="D9" s="23"/>
    </row>
    <row r="10" spans="1:4">
      <c r="A10" s="5" t="s">
        <v>7</v>
      </c>
      <c r="B10" s="22"/>
      <c r="C10" s="20"/>
      <c r="D10" s="11"/>
    </row>
    <row r="11" spans="1:4">
      <c r="A11" s="4" t="s">
        <v>8</v>
      </c>
      <c r="B11" s="48">
        <v>6</v>
      </c>
      <c r="C11" s="8">
        <v>446694165</v>
      </c>
      <c r="D11" s="7">
        <v>463047336</v>
      </c>
    </row>
    <row r="12" spans="1:4">
      <c r="A12" s="4" t="s">
        <v>9</v>
      </c>
      <c r="B12" s="48">
        <v>17</v>
      </c>
      <c r="C12" s="8">
        <v>74158413</v>
      </c>
      <c r="D12" s="7">
        <v>79694418</v>
      </c>
    </row>
    <row r="13" spans="1:4">
      <c r="A13" s="4" t="s">
        <v>10</v>
      </c>
      <c r="B13" s="48">
        <v>7</v>
      </c>
      <c r="C13" s="8">
        <v>201183432</v>
      </c>
      <c r="D13" s="7">
        <v>217353880</v>
      </c>
    </row>
    <row r="14" spans="1:4">
      <c r="A14" s="4" t="s">
        <v>11</v>
      </c>
      <c r="B14" s="48">
        <v>9</v>
      </c>
      <c r="C14" s="8">
        <v>152402245</v>
      </c>
      <c r="D14" s="7">
        <v>152402245</v>
      </c>
    </row>
    <row r="15" spans="1:4">
      <c r="A15" s="4" t="s">
        <v>12</v>
      </c>
      <c r="B15" s="48">
        <v>6</v>
      </c>
      <c r="C15" s="8">
        <v>3736826</v>
      </c>
      <c r="D15" s="7">
        <v>3237280</v>
      </c>
    </row>
    <row r="16" spans="1:4">
      <c r="A16" s="4" t="s">
        <v>13</v>
      </c>
      <c r="B16" s="48">
        <v>8</v>
      </c>
      <c r="C16" s="8">
        <v>3552297</v>
      </c>
      <c r="D16" s="7">
        <v>2982957</v>
      </c>
    </row>
    <row r="17" spans="1:4">
      <c r="A17" s="4" t="s">
        <v>14</v>
      </c>
      <c r="B17" s="48"/>
      <c r="C17" s="8">
        <v>1939285</v>
      </c>
      <c r="D17" s="7">
        <v>1980671</v>
      </c>
    </row>
    <row r="18" spans="1:4">
      <c r="A18" s="4" t="s">
        <v>15</v>
      </c>
      <c r="B18" s="48"/>
      <c r="C18" s="8">
        <v>2323272</v>
      </c>
      <c r="D18" s="7">
        <v>1732174</v>
      </c>
    </row>
    <row r="19" spans="1:4">
      <c r="A19" s="4" t="s">
        <v>16</v>
      </c>
      <c r="B19" s="48"/>
      <c r="C19" s="8">
        <v>166408</v>
      </c>
      <c r="D19" s="7">
        <v>350648</v>
      </c>
    </row>
    <row r="20" spans="1:4">
      <c r="A20" s="4" t="s">
        <v>17</v>
      </c>
      <c r="B20" s="48"/>
      <c r="C20" s="8">
        <v>1876799</v>
      </c>
      <c r="D20" s="7">
        <v>1819045</v>
      </c>
    </row>
    <row r="21" spans="1:4" ht="15.75" thickBot="1">
      <c r="A21" s="4" t="s">
        <v>18</v>
      </c>
      <c r="B21" s="48">
        <v>10</v>
      </c>
      <c r="C21" s="8">
        <v>6226924</v>
      </c>
      <c r="D21" s="7">
        <v>4789179</v>
      </c>
    </row>
    <row r="22" spans="1:4" ht="15.75" thickBot="1">
      <c r="A22" s="40" t="s">
        <v>19</v>
      </c>
      <c r="B22" s="24"/>
      <c r="C22" s="29">
        <f>SUM(C11:C21)</f>
        <v>894260066</v>
      </c>
      <c r="D22" s="30">
        <f>SUM(D11:D21)</f>
        <v>929389833</v>
      </c>
    </row>
    <row r="23" spans="1:4">
      <c r="A23" s="25" t="s">
        <v>0</v>
      </c>
      <c r="B23" s="24"/>
      <c r="C23" s="19"/>
      <c r="D23" s="25"/>
    </row>
    <row r="24" spans="1:4">
      <c r="A24" s="5" t="s">
        <v>20</v>
      </c>
      <c r="B24" s="21"/>
      <c r="C24" s="5"/>
      <c r="D24" s="23"/>
    </row>
    <row r="25" spans="1:4">
      <c r="A25" s="4" t="s">
        <v>21</v>
      </c>
      <c r="B25" s="48"/>
      <c r="C25" s="8">
        <v>11793706</v>
      </c>
      <c r="D25" s="7">
        <v>15490029</v>
      </c>
    </row>
    <row r="26" spans="1:4">
      <c r="A26" s="4" t="s">
        <v>22</v>
      </c>
      <c r="B26" s="48">
        <v>11</v>
      </c>
      <c r="C26" s="8">
        <v>44882663</v>
      </c>
      <c r="D26" s="7">
        <v>34711705</v>
      </c>
    </row>
    <row r="27" spans="1:4">
      <c r="A27" s="4" t="s">
        <v>23</v>
      </c>
      <c r="B27" s="48"/>
      <c r="C27" s="8">
        <v>5588279</v>
      </c>
      <c r="D27" s="7">
        <v>4651549</v>
      </c>
    </row>
    <row r="28" spans="1:4">
      <c r="A28" s="4" t="s">
        <v>24</v>
      </c>
      <c r="B28" s="48"/>
      <c r="C28" s="8">
        <v>319046</v>
      </c>
      <c r="D28" s="7">
        <v>4166824</v>
      </c>
    </row>
    <row r="29" spans="1:4">
      <c r="A29" s="4" t="s">
        <v>16</v>
      </c>
      <c r="B29" s="48"/>
      <c r="C29" s="8">
        <v>843490</v>
      </c>
      <c r="D29" s="7">
        <v>865890</v>
      </c>
    </row>
    <row r="30" spans="1:4">
      <c r="A30" s="4" t="s">
        <v>25</v>
      </c>
      <c r="B30" s="48"/>
      <c r="C30" s="8">
        <v>4883399</v>
      </c>
      <c r="D30" s="7">
        <v>7300331</v>
      </c>
    </row>
    <row r="31" spans="1:4">
      <c r="A31" s="4" t="s">
        <v>26</v>
      </c>
      <c r="B31" s="48">
        <v>12</v>
      </c>
      <c r="C31" s="8">
        <v>60678962</v>
      </c>
      <c r="D31" s="7">
        <v>3626074</v>
      </c>
    </row>
    <row r="32" spans="1:4">
      <c r="A32" s="4" t="s">
        <v>27</v>
      </c>
      <c r="B32" s="48">
        <v>13</v>
      </c>
      <c r="C32" s="8">
        <v>26893371</v>
      </c>
      <c r="D32" s="7">
        <v>18923399</v>
      </c>
    </row>
    <row r="33" spans="1:4" ht="15.75" thickBot="1">
      <c r="A33" s="41" t="s">
        <v>28</v>
      </c>
      <c r="B33" s="50">
        <v>14</v>
      </c>
      <c r="C33" s="8">
        <v>128529467</v>
      </c>
      <c r="D33" s="7">
        <v>94428532</v>
      </c>
    </row>
    <row r="34" spans="1:4">
      <c r="A34" s="20"/>
      <c r="B34" s="26"/>
      <c r="C34" s="29">
        <f>SUM(C25:C33)</f>
        <v>284412383</v>
      </c>
      <c r="D34" s="30">
        <f>SUM(D25:D33)</f>
        <v>184164333</v>
      </c>
    </row>
    <row r="35" spans="1:4">
      <c r="A35" s="20" t="s">
        <v>0</v>
      </c>
      <c r="B35" s="26"/>
      <c r="C35" s="20"/>
      <c r="D35" s="11"/>
    </row>
    <row r="36" spans="1:4" ht="15.75" thickBot="1">
      <c r="A36" s="41" t="s">
        <v>29</v>
      </c>
      <c r="B36" s="50"/>
      <c r="C36" s="33">
        <v>0</v>
      </c>
      <c r="D36" s="34">
        <v>1872008</v>
      </c>
    </row>
    <row r="37" spans="1:4" ht="15.75" thickBot="1">
      <c r="A37" s="42" t="s">
        <v>30</v>
      </c>
      <c r="B37" s="51"/>
      <c r="C37" s="33">
        <f>C34+C36</f>
        <v>284412383</v>
      </c>
      <c r="D37" s="34">
        <f>D34+D36</f>
        <v>186036341</v>
      </c>
    </row>
    <row r="38" spans="1:4" ht="15.75" thickBot="1">
      <c r="A38" s="43" t="s">
        <v>31</v>
      </c>
      <c r="B38" s="52"/>
      <c r="C38" s="35">
        <f>C22+C37</f>
        <v>1178672449</v>
      </c>
      <c r="D38" s="36">
        <f>D22+D37</f>
        <v>1115426174</v>
      </c>
    </row>
    <row r="39" spans="1:4" ht="15.75" thickTop="1">
      <c r="A39" s="20" t="s">
        <v>0</v>
      </c>
      <c r="B39" s="18"/>
      <c r="C39" s="20"/>
      <c r="D39" s="11"/>
    </row>
    <row r="40" spans="1:4">
      <c r="A40" s="5" t="s">
        <v>32</v>
      </c>
      <c r="B40" s="21"/>
      <c r="C40" s="5"/>
      <c r="D40" s="23"/>
    </row>
    <row r="41" spans="1:4">
      <c r="A41" s="4" t="s">
        <v>33</v>
      </c>
      <c r="B41" s="48">
        <v>15</v>
      </c>
      <c r="C41" s="8">
        <v>12136529</v>
      </c>
      <c r="D41" s="7">
        <v>12136529</v>
      </c>
    </row>
    <row r="42" spans="1:4">
      <c r="A42" s="4" t="s">
        <v>34</v>
      </c>
      <c r="B42" s="48">
        <v>15</v>
      </c>
      <c r="C42" s="8">
        <v>-7065614</v>
      </c>
      <c r="D42" s="7">
        <v>-7065614</v>
      </c>
    </row>
    <row r="43" spans="1:4">
      <c r="A43" s="4" t="s">
        <v>35</v>
      </c>
      <c r="B43" s="48">
        <v>15</v>
      </c>
      <c r="C43" s="8">
        <v>-7330</v>
      </c>
      <c r="D43" s="7">
        <v>-17200</v>
      </c>
    </row>
    <row r="44" spans="1:4">
      <c r="A44" s="4" t="s">
        <v>36</v>
      </c>
      <c r="B44" s="48">
        <v>15</v>
      </c>
      <c r="C44" s="8">
        <v>1820479</v>
      </c>
      <c r="D44" s="7">
        <v>1820479</v>
      </c>
    </row>
    <row r="45" spans="1:4" ht="15.75" thickBot="1">
      <c r="A45" s="41" t="s">
        <v>37</v>
      </c>
      <c r="B45" s="50"/>
      <c r="C45" s="33">
        <v>566336391</v>
      </c>
      <c r="D45" s="34">
        <v>476006801</v>
      </c>
    </row>
    <row r="46" spans="1:4">
      <c r="A46" s="11"/>
      <c r="B46" s="26"/>
      <c r="C46" s="31">
        <f>SUM(C41:C45)</f>
        <v>573220455</v>
      </c>
      <c r="D46" s="32">
        <f>SUM(D41:D45)</f>
        <v>482880995</v>
      </c>
    </row>
    <row r="47" spans="1:4">
      <c r="A47" s="5"/>
      <c r="B47" s="26"/>
      <c r="C47" s="20"/>
      <c r="D47" s="11"/>
    </row>
    <row r="48" spans="1:4" ht="15.75" thickBot="1">
      <c r="A48" s="41" t="s">
        <v>38</v>
      </c>
      <c r="B48" s="50"/>
      <c r="C48" s="33">
        <v>64143545</v>
      </c>
      <c r="D48" s="34">
        <v>35659002</v>
      </c>
    </row>
    <row r="49" spans="1:4" ht="15.75" thickBot="1">
      <c r="A49" s="53" t="s">
        <v>39</v>
      </c>
      <c r="B49" s="27"/>
      <c r="C49" s="33">
        <f>C46+C48</f>
        <v>637364000</v>
      </c>
      <c r="D49" s="34">
        <f>D46+D48</f>
        <v>518539997</v>
      </c>
    </row>
    <row r="50" spans="1:4">
      <c r="A50" s="40"/>
      <c r="B50" s="55"/>
      <c r="C50" s="56"/>
      <c r="D50" s="57"/>
    </row>
    <row r="51" spans="1:4">
      <c r="A51" s="5" t="s">
        <v>40</v>
      </c>
      <c r="B51" s="58"/>
      <c r="C51" s="59"/>
      <c r="D51" s="60"/>
    </row>
    <row r="52" spans="1:4">
      <c r="A52" s="4" t="s">
        <v>41</v>
      </c>
      <c r="B52" s="48">
        <v>16</v>
      </c>
      <c r="C52" s="8">
        <v>299263440</v>
      </c>
      <c r="D52" s="7">
        <v>316290589</v>
      </c>
    </row>
    <row r="53" spans="1:4">
      <c r="A53" s="4" t="s">
        <v>42</v>
      </c>
      <c r="B53" s="48">
        <v>17</v>
      </c>
      <c r="C53" s="8">
        <v>36039206</v>
      </c>
      <c r="D53" s="7">
        <v>42461444</v>
      </c>
    </row>
    <row r="54" spans="1:4">
      <c r="A54" s="4" t="s">
        <v>43</v>
      </c>
      <c r="B54" s="48"/>
      <c r="C54" s="8">
        <v>217885</v>
      </c>
      <c r="D54" s="7">
        <v>1001</v>
      </c>
    </row>
    <row r="55" spans="1:4">
      <c r="A55" s="4" t="s">
        <v>44</v>
      </c>
      <c r="B55" s="48"/>
      <c r="C55" s="8">
        <v>34789566</v>
      </c>
      <c r="D55" s="7">
        <v>37293300</v>
      </c>
    </row>
    <row r="56" spans="1:4">
      <c r="A56" s="4" t="s">
        <v>45</v>
      </c>
      <c r="B56" s="48"/>
      <c r="C56" s="8">
        <v>16020072</v>
      </c>
      <c r="D56" s="7">
        <v>16265307</v>
      </c>
    </row>
    <row r="57" spans="1:4">
      <c r="A57" s="4" t="s">
        <v>46</v>
      </c>
      <c r="B57" s="48">
        <v>15</v>
      </c>
      <c r="C57" s="8">
        <v>814868</v>
      </c>
      <c r="D57" s="7">
        <v>814868</v>
      </c>
    </row>
    <row r="58" spans="1:4">
      <c r="A58" s="4" t="s">
        <v>47</v>
      </c>
      <c r="B58" s="48">
        <v>18</v>
      </c>
      <c r="C58" s="8">
        <v>7105952</v>
      </c>
      <c r="D58" s="7">
        <v>6355295</v>
      </c>
    </row>
    <row r="59" spans="1:4" ht="15.75" thickBot="1">
      <c r="A59" s="41" t="s">
        <v>48</v>
      </c>
      <c r="B59" s="50"/>
      <c r="C59" s="33">
        <v>8414059</v>
      </c>
      <c r="D59" s="34">
        <v>7926958</v>
      </c>
    </row>
    <row r="60" spans="1:4" ht="15.75" thickBot="1">
      <c r="A60" s="5" t="s">
        <v>49</v>
      </c>
      <c r="B60" s="24"/>
      <c r="C60" s="39">
        <f>SUM(C52:C59)</f>
        <v>402665048</v>
      </c>
      <c r="D60" s="38">
        <f>SUM(D52:D59)</f>
        <v>427408762</v>
      </c>
    </row>
    <row r="61" spans="1:4">
      <c r="A61" s="25" t="s">
        <v>0</v>
      </c>
      <c r="B61" s="24"/>
      <c r="C61" s="19"/>
      <c r="D61" s="25"/>
    </row>
    <row r="62" spans="1:4">
      <c r="A62" s="5" t="s">
        <v>50</v>
      </c>
      <c r="B62" s="21"/>
      <c r="C62" s="5"/>
      <c r="D62" s="11"/>
    </row>
    <row r="63" spans="1:4">
      <c r="A63" s="44" t="s">
        <v>51</v>
      </c>
      <c r="B63" s="48">
        <v>16</v>
      </c>
      <c r="C63" s="8">
        <v>23336396</v>
      </c>
      <c r="D63" s="7">
        <v>46111485</v>
      </c>
    </row>
    <row r="64" spans="1:4">
      <c r="A64" s="44" t="s">
        <v>52</v>
      </c>
      <c r="B64" s="48">
        <v>17</v>
      </c>
      <c r="C64" s="8">
        <v>15976374</v>
      </c>
      <c r="D64" s="7">
        <v>16649191</v>
      </c>
    </row>
    <row r="65" spans="1:4">
      <c r="A65" s="44" t="s">
        <v>53</v>
      </c>
      <c r="B65" s="48">
        <v>19</v>
      </c>
      <c r="C65" s="8">
        <v>13991036</v>
      </c>
      <c r="D65" s="7">
        <v>21157700</v>
      </c>
    </row>
    <row r="66" spans="1:4">
      <c r="A66" s="44" t="s">
        <v>54</v>
      </c>
      <c r="B66" s="48"/>
      <c r="C66" s="8">
        <v>1414934</v>
      </c>
      <c r="D66" s="7">
        <v>1150837</v>
      </c>
    </row>
    <row r="67" spans="1:4">
      <c r="A67" s="44" t="s">
        <v>55</v>
      </c>
      <c r="B67" s="48"/>
      <c r="C67" s="8">
        <v>36697321</v>
      </c>
      <c r="D67" s="7">
        <v>54866134</v>
      </c>
    </row>
    <row r="68" spans="1:4">
      <c r="A68" s="44" t="s">
        <v>56</v>
      </c>
      <c r="B68" s="48"/>
      <c r="C68" s="8">
        <v>6714488</v>
      </c>
      <c r="D68" s="7">
        <v>0</v>
      </c>
    </row>
    <row r="69" spans="1:4">
      <c r="A69" s="44" t="s">
        <v>57</v>
      </c>
      <c r="B69" s="48">
        <v>20</v>
      </c>
      <c r="C69" s="8">
        <v>20042128</v>
      </c>
      <c r="D69" s="7">
        <v>18589517</v>
      </c>
    </row>
    <row r="70" spans="1:4" ht="15.75" thickBot="1">
      <c r="A70" s="41" t="s">
        <v>58</v>
      </c>
      <c r="B70" s="50">
        <v>21</v>
      </c>
      <c r="C70" s="33">
        <v>20470724</v>
      </c>
      <c r="D70" s="34">
        <v>10057334</v>
      </c>
    </row>
    <row r="71" spans="1:4">
      <c r="A71" s="11"/>
      <c r="B71" s="26"/>
      <c r="C71" s="31">
        <f>SUM(C63:C70)</f>
        <v>138643401</v>
      </c>
      <c r="D71" s="32">
        <f>SUM(D63:D70)</f>
        <v>168582198</v>
      </c>
    </row>
    <row r="72" spans="1:4" ht="33" customHeight="1">
      <c r="A72" s="101" t="s">
        <v>59</v>
      </c>
      <c r="B72" s="102"/>
      <c r="C72" s="103">
        <v>0</v>
      </c>
      <c r="D72" s="104">
        <v>895217</v>
      </c>
    </row>
    <row r="73" spans="1:4" ht="15.75" thickBot="1">
      <c r="A73" s="42" t="s">
        <v>60</v>
      </c>
      <c r="B73" s="17"/>
      <c r="C73" s="33">
        <f>C71+C72</f>
        <v>138643401</v>
      </c>
      <c r="D73" s="34">
        <f>D71+D72</f>
        <v>169477415</v>
      </c>
    </row>
    <row r="74" spans="1:4" ht="15.75" thickBot="1">
      <c r="A74" s="45" t="s">
        <v>61</v>
      </c>
      <c r="B74" s="17"/>
      <c r="C74" s="33">
        <f>C60+C73</f>
        <v>541308449</v>
      </c>
      <c r="D74" s="34">
        <f>D60+D73</f>
        <v>596886177</v>
      </c>
    </row>
    <row r="75" spans="1:4" ht="15.75" thickBot="1">
      <c r="A75" s="43" t="s">
        <v>62</v>
      </c>
      <c r="B75" s="37"/>
      <c r="C75" s="35">
        <f>C49+C60+C73</f>
        <v>1178672449</v>
      </c>
      <c r="D75" s="36">
        <f>D49+D60+D73</f>
        <v>1115426174</v>
      </c>
    </row>
    <row r="76" spans="1:4" ht="15.75" thickTop="1"/>
    <row r="77" spans="1:4">
      <c r="A77" s="61"/>
      <c r="B77" s="61"/>
      <c r="C77" s="61"/>
      <c r="D77" s="61"/>
    </row>
    <row r="79" spans="1:4" ht="15.75" thickBot="1">
      <c r="A79" s="154" t="s">
        <v>63</v>
      </c>
      <c r="B79" s="154"/>
      <c r="C79" s="155"/>
      <c r="D79" s="155"/>
    </row>
    <row r="80" spans="1:4">
      <c r="A80" s="154"/>
      <c r="B80" s="154"/>
      <c r="C80" s="156" t="s">
        <v>64</v>
      </c>
      <c r="D80" s="156"/>
    </row>
    <row r="81" spans="1:4">
      <c r="A81" s="154" t="s">
        <v>0</v>
      </c>
      <c r="B81" s="154"/>
      <c r="C81" s="154"/>
      <c r="D81" s="154"/>
    </row>
    <row r="82" spans="1:4">
      <c r="A82" s="154"/>
      <c r="B82" s="154"/>
      <c r="C82" s="154"/>
      <c r="D82" s="154"/>
    </row>
    <row r="83" spans="1:4" ht="15.75" thickBot="1">
      <c r="A83" s="154" t="s">
        <v>182</v>
      </c>
      <c r="B83" s="154"/>
      <c r="C83" s="155"/>
      <c r="D83" s="155"/>
    </row>
    <row r="84" spans="1:4">
      <c r="A84" s="154"/>
      <c r="B84" s="154"/>
      <c r="C84" s="156" t="s">
        <v>145</v>
      </c>
      <c r="D84" s="156"/>
    </row>
  </sheetData>
  <mergeCells count="14">
    <mergeCell ref="B1:D1"/>
    <mergeCell ref="A3:D3"/>
    <mergeCell ref="A83:B83"/>
    <mergeCell ref="C83:D83"/>
    <mergeCell ref="A84:B84"/>
    <mergeCell ref="C84:D84"/>
    <mergeCell ref="A82:B82"/>
    <mergeCell ref="C82:D82"/>
    <mergeCell ref="A79:B79"/>
    <mergeCell ref="C79:D79"/>
    <mergeCell ref="A80:B80"/>
    <mergeCell ref="C80:D80"/>
    <mergeCell ref="A81:B81"/>
    <mergeCell ref="C81:D81"/>
  </mergeCells>
  <pageMargins left="0.7" right="0.7" top="0.75" bottom="0.75" header="0.3" footer="0.3"/>
  <pageSetup paperSize="9" scale="5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topLeftCell="A37" zoomScale="110" zoomScaleNormal="110" workbookViewId="0">
      <selection activeCell="A50" sqref="A50"/>
    </sheetView>
  </sheetViews>
  <sheetFormatPr defaultRowHeight="15"/>
  <cols>
    <col min="1" max="1" width="54.140625" style="9" customWidth="1"/>
    <col min="2" max="2" width="9.7109375" bestFit="1" customWidth="1"/>
    <col min="3" max="3" width="18" customWidth="1"/>
    <col min="4" max="5" width="18.140625" customWidth="1"/>
    <col min="6" max="6" width="18.28515625" customWidth="1"/>
  </cols>
  <sheetData>
    <row r="1" spans="1:6" ht="30.75" customHeight="1">
      <c r="A1" s="14" t="s">
        <v>2</v>
      </c>
      <c r="B1" s="109"/>
      <c r="C1" s="109"/>
      <c r="D1" s="109"/>
      <c r="E1" s="158" t="s">
        <v>1</v>
      </c>
      <c r="F1" s="158"/>
    </row>
    <row r="2" spans="1:6">
      <c r="A2" s="1"/>
      <c r="B2" s="2"/>
    </row>
    <row r="3" spans="1:6" ht="15.75">
      <c r="A3" s="159" t="s">
        <v>65</v>
      </c>
      <c r="B3" s="159"/>
      <c r="C3" s="159"/>
      <c r="D3" s="159"/>
    </row>
    <row r="4" spans="1:6" ht="15.75">
      <c r="A4" s="3"/>
    </row>
    <row r="5" spans="1:6" ht="15.75" thickBot="1">
      <c r="A5" s="92" t="s">
        <v>161</v>
      </c>
      <c r="B5" s="54"/>
      <c r="C5" s="54"/>
      <c r="D5" s="54"/>
    </row>
    <row r="7" spans="1:6" ht="23.25" customHeight="1" thickBot="1">
      <c r="C7" s="157" t="s">
        <v>160</v>
      </c>
      <c r="D7" s="157"/>
      <c r="E7" s="157" t="s">
        <v>162</v>
      </c>
      <c r="F7" s="157"/>
    </row>
    <row r="8" spans="1:6" ht="15.75" thickBot="1">
      <c r="A8" s="94" t="s">
        <v>4</v>
      </c>
      <c r="B8" s="95" t="s">
        <v>5</v>
      </c>
      <c r="C8" s="72" t="s">
        <v>146</v>
      </c>
      <c r="D8" s="16" t="s">
        <v>147</v>
      </c>
      <c r="E8" s="72" t="s">
        <v>146</v>
      </c>
      <c r="F8" s="16" t="s">
        <v>147</v>
      </c>
    </row>
    <row r="9" spans="1:6">
      <c r="A9" s="110"/>
      <c r="B9" s="111"/>
      <c r="C9" s="112"/>
      <c r="D9" s="113"/>
      <c r="E9" s="112"/>
      <c r="F9" s="113"/>
    </row>
    <row r="10" spans="1:6">
      <c r="A10" s="114" t="s">
        <v>66</v>
      </c>
      <c r="B10" s="21">
        <v>22</v>
      </c>
      <c r="C10" s="122">
        <v>148392099</v>
      </c>
      <c r="D10" s="122">
        <v>134024695</v>
      </c>
      <c r="E10" s="122">
        <v>427713852</v>
      </c>
      <c r="F10" s="121">
        <v>378928895</v>
      </c>
    </row>
    <row r="11" spans="1:6" ht="15.75" thickBot="1">
      <c r="A11" s="114" t="s">
        <v>148</v>
      </c>
      <c r="B11" s="48">
        <v>23</v>
      </c>
      <c r="C11" s="123">
        <v>1603380</v>
      </c>
      <c r="D11" s="124">
        <v>4810148</v>
      </c>
      <c r="E11" s="123">
        <v>4810146</v>
      </c>
      <c r="F11" s="124">
        <v>4810148</v>
      </c>
    </row>
    <row r="12" spans="1:6">
      <c r="A12" s="64"/>
      <c r="B12" s="65"/>
      <c r="C12" s="8">
        <f>SUM(C10:C11)</f>
        <v>149995479</v>
      </c>
      <c r="D12" s="7">
        <f>SUM(D10:D11)</f>
        <v>138834843</v>
      </c>
      <c r="E12" s="8">
        <f>SUM(E10:E11)</f>
        <v>432523998</v>
      </c>
      <c r="F12" s="7">
        <f>SUM(F10:F11)</f>
        <v>383739043</v>
      </c>
    </row>
    <row r="13" spans="1:6">
      <c r="A13" s="4" t="s">
        <v>0</v>
      </c>
      <c r="B13" s="48"/>
      <c r="C13" s="8"/>
      <c r="D13" s="7"/>
      <c r="E13" s="8"/>
      <c r="F13" s="7"/>
    </row>
    <row r="14" spans="1:6" ht="15.75" thickBot="1">
      <c r="A14" s="41" t="s">
        <v>67</v>
      </c>
      <c r="B14" s="50">
        <v>24</v>
      </c>
      <c r="C14" s="123">
        <v>-90600454</v>
      </c>
      <c r="D14" s="124">
        <v>-82643382</v>
      </c>
      <c r="E14" s="123">
        <v>-263012907</v>
      </c>
      <c r="F14" s="124">
        <v>-239290467</v>
      </c>
    </row>
    <row r="15" spans="1:6">
      <c r="A15" s="5" t="s">
        <v>68</v>
      </c>
      <c r="B15" s="66"/>
      <c r="C15" s="8">
        <f>C12+C14</f>
        <v>59395025</v>
      </c>
      <c r="D15" s="7">
        <f>D12+D14</f>
        <v>56191461</v>
      </c>
      <c r="E15" s="8">
        <f>E12+E14</f>
        <v>169511091</v>
      </c>
      <c r="F15" s="7">
        <f>F12+F14</f>
        <v>144448576</v>
      </c>
    </row>
    <row r="16" spans="1:6">
      <c r="A16" s="4" t="s">
        <v>0</v>
      </c>
      <c r="B16" s="48"/>
      <c r="C16" s="8"/>
      <c r="D16" s="7"/>
      <c r="E16" s="8"/>
      <c r="F16" s="7"/>
    </row>
    <row r="17" spans="1:6">
      <c r="A17" s="4" t="s">
        <v>69</v>
      </c>
      <c r="B17" s="48"/>
      <c r="C17" s="122">
        <v>-11151507</v>
      </c>
      <c r="D17" s="121">
        <v>-8194304</v>
      </c>
      <c r="E17" s="122">
        <v>-32118413</v>
      </c>
      <c r="F17" s="121">
        <v>-24784314</v>
      </c>
    </row>
    <row r="18" spans="1:6">
      <c r="A18" s="4" t="s">
        <v>70</v>
      </c>
      <c r="B18" s="21">
        <v>32</v>
      </c>
      <c r="C18" s="122">
        <v>-584796</v>
      </c>
      <c r="D18" s="121">
        <v>-673822</v>
      </c>
      <c r="E18" s="122">
        <v>-1933380</v>
      </c>
      <c r="F18" s="121">
        <v>-2225184</v>
      </c>
    </row>
    <row r="19" spans="1:6">
      <c r="A19" s="4" t="s">
        <v>191</v>
      </c>
      <c r="B19" s="48">
        <v>32</v>
      </c>
      <c r="C19" s="122">
        <v>-281572</v>
      </c>
      <c r="D19" s="121">
        <v>-925212</v>
      </c>
      <c r="E19" s="122">
        <v>-182062</v>
      </c>
      <c r="F19" s="121">
        <v>-1786718</v>
      </c>
    </row>
    <row r="20" spans="1:6">
      <c r="A20" s="4" t="s">
        <v>71</v>
      </c>
      <c r="B20" s="48"/>
      <c r="C20" s="122">
        <v>-2884370</v>
      </c>
      <c r="D20" s="121">
        <v>-2643266</v>
      </c>
      <c r="E20" s="122">
        <v>-8349667</v>
      </c>
      <c r="F20" s="121">
        <v>-8281586</v>
      </c>
    </row>
    <row r="21" spans="1:6">
      <c r="A21" s="4" t="s">
        <v>72</v>
      </c>
      <c r="B21" s="48">
        <v>33</v>
      </c>
      <c r="C21" s="117">
        <v>0</v>
      </c>
      <c r="D21" s="116">
        <v>0</v>
      </c>
      <c r="E21" s="117">
        <v>682820</v>
      </c>
      <c r="F21" s="116">
        <v>501907</v>
      </c>
    </row>
    <row r="22" spans="1:6" s="115" customFormat="1">
      <c r="A22" s="114" t="s">
        <v>149</v>
      </c>
      <c r="B22" s="48">
        <v>25</v>
      </c>
      <c r="C22" s="117">
        <v>0</v>
      </c>
      <c r="D22" s="116">
        <v>0</v>
      </c>
      <c r="E22" s="117">
        <v>9386963</v>
      </c>
      <c r="F22" s="116">
        <v>0</v>
      </c>
    </row>
    <row r="23" spans="1:6">
      <c r="A23" s="4" t="s">
        <v>132</v>
      </c>
      <c r="B23" s="48"/>
      <c r="C23" s="122">
        <v>-42836</v>
      </c>
      <c r="D23" s="121">
        <v>14080</v>
      </c>
      <c r="E23" s="122">
        <v>-62832</v>
      </c>
      <c r="F23" s="121">
        <v>-39372</v>
      </c>
    </row>
    <row r="24" spans="1:6">
      <c r="A24" s="4" t="s">
        <v>133</v>
      </c>
      <c r="B24" s="48">
        <v>26</v>
      </c>
      <c r="C24" s="122">
        <v>1466272</v>
      </c>
      <c r="D24" s="121">
        <v>1073731</v>
      </c>
      <c r="E24" s="122">
        <v>6687990</v>
      </c>
      <c r="F24" s="121">
        <v>2905670</v>
      </c>
    </row>
    <row r="25" spans="1:6" ht="15.75" thickBot="1">
      <c r="A25" s="41" t="s">
        <v>134</v>
      </c>
      <c r="B25" s="50"/>
      <c r="C25" s="123">
        <v>-511711</v>
      </c>
      <c r="D25" s="124">
        <v>-198266</v>
      </c>
      <c r="E25" s="123">
        <v>-931567</v>
      </c>
      <c r="F25" s="124">
        <v>-462052</v>
      </c>
    </row>
    <row r="26" spans="1:6">
      <c r="A26" s="5" t="s">
        <v>73</v>
      </c>
      <c r="B26" s="66"/>
      <c r="C26" s="8">
        <f>SUM(C15:C25)</f>
        <v>45404505</v>
      </c>
      <c r="D26" s="7">
        <f>SUM(D15:D25)</f>
        <v>44644402</v>
      </c>
      <c r="E26" s="8">
        <f>SUM(E15:E25)</f>
        <v>142690943</v>
      </c>
      <c r="F26" s="7">
        <f>SUM(F15:F25)</f>
        <v>110276927</v>
      </c>
    </row>
    <row r="27" spans="1:6">
      <c r="A27" s="4" t="s">
        <v>0</v>
      </c>
      <c r="B27" s="48"/>
      <c r="C27" s="8"/>
      <c r="D27" s="7"/>
      <c r="E27" s="8"/>
      <c r="F27" s="7"/>
    </row>
    <row r="28" spans="1:6">
      <c r="A28" s="4" t="s">
        <v>185</v>
      </c>
      <c r="B28" s="48">
        <v>8</v>
      </c>
      <c r="C28" s="122">
        <v>-20393</v>
      </c>
      <c r="D28" s="121">
        <v>230802</v>
      </c>
      <c r="E28" s="118">
        <v>604541</v>
      </c>
      <c r="F28" s="133">
        <v>379552</v>
      </c>
    </row>
    <row r="29" spans="1:6">
      <c r="A29" s="4" t="s">
        <v>74</v>
      </c>
      <c r="B29" s="48">
        <v>27</v>
      </c>
      <c r="C29" s="122">
        <v>-11453558</v>
      </c>
      <c r="D29" s="121">
        <v>-13187188</v>
      </c>
      <c r="E29" s="118">
        <v>-34899745</v>
      </c>
      <c r="F29" s="133">
        <v>-38741024</v>
      </c>
    </row>
    <row r="30" spans="1:6">
      <c r="A30" s="4" t="s">
        <v>75</v>
      </c>
      <c r="B30" s="48"/>
      <c r="C30" s="122">
        <v>1297023</v>
      </c>
      <c r="D30" s="121">
        <v>1341630</v>
      </c>
      <c r="E30" s="118">
        <v>3058826</v>
      </c>
      <c r="F30" s="133">
        <v>3270080</v>
      </c>
    </row>
    <row r="31" spans="1:6" ht="15.75" thickBot="1">
      <c r="A31" s="4" t="s">
        <v>186</v>
      </c>
      <c r="B31" s="48"/>
      <c r="C31" s="123">
        <v>-366674</v>
      </c>
      <c r="D31" s="124">
        <v>5821875</v>
      </c>
      <c r="E31" s="123">
        <v>944923</v>
      </c>
      <c r="F31" s="124">
        <v>6704914</v>
      </c>
    </row>
    <row r="32" spans="1:6">
      <c r="A32" s="40" t="s">
        <v>76</v>
      </c>
      <c r="B32" s="49"/>
      <c r="C32" s="8">
        <f>SUM(C26:C31)</f>
        <v>34860903</v>
      </c>
      <c r="D32" s="7">
        <f>SUM(D26:D31)</f>
        <v>38851521</v>
      </c>
      <c r="E32" s="8">
        <f>SUM(E26:E31)</f>
        <v>112399488</v>
      </c>
      <c r="F32" s="7">
        <f>SUM(F26:F31)</f>
        <v>81890449</v>
      </c>
    </row>
    <row r="33" spans="1:13">
      <c r="A33" s="4" t="s">
        <v>0</v>
      </c>
      <c r="B33" s="48"/>
      <c r="C33" s="8"/>
      <c r="D33" s="7"/>
      <c r="E33" s="8"/>
      <c r="F33" s="7"/>
    </row>
    <row r="34" spans="1:13" ht="15.75" thickBot="1">
      <c r="A34" s="41" t="s">
        <v>77</v>
      </c>
      <c r="B34" s="50">
        <v>28</v>
      </c>
      <c r="C34" s="73">
        <v>-6305289</v>
      </c>
      <c r="D34" s="74">
        <v>-6508544</v>
      </c>
      <c r="E34" s="73">
        <v>-25719077</v>
      </c>
      <c r="F34" s="74">
        <v>-18755320</v>
      </c>
    </row>
    <row r="35" spans="1:13" ht="15.75" thickBot="1">
      <c r="A35" s="43" t="s">
        <v>78</v>
      </c>
      <c r="B35" s="68"/>
      <c r="C35" s="77">
        <f>SUM(C32:C34)</f>
        <v>28555614</v>
      </c>
      <c r="D35" s="78">
        <f>SUM(D32:D34)</f>
        <v>32342977</v>
      </c>
      <c r="E35" s="77">
        <f>SUM(E32:E34)</f>
        <v>86680411</v>
      </c>
      <c r="F35" s="78">
        <f>SUM(F32:F34)</f>
        <v>63135129</v>
      </c>
    </row>
    <row r="36" spans="1:13" ht="15.75" thickTop="1">
      <c r="A36" s="5" t="s">
        <v>0</v>
      </c>
      <c r="B36" s="21"/>
      <c r="C36" s="8"/>
      <c r="D36" s="7"/>
      <c r="E36" s="8"/>
      <c r="F36" s="7"/>
    </row>
    <row r="37" spans="1:13">
      <c r="A37" s="5" t="s">
        <v>135</v>
      </c>
      <c r="B37" s="21"/>
      <c r="C37" s="8"/>
      <c r="D37" s="7"/>
      <c r="E37" s="8"/>
      <c r="F37" s="7"/>
    </row>
    <row r="38" spans="1:13" ht="24">
      <c r="A38" s="81" t="s">
        <v>136</v>
      </c>
      <c r="B38" s="21"/>
      <c r="C38" s="8"/>
      <c r="D38" s="7"/>
      <c r="E38" s="8"/>
      <c r="F38" s="7"/>
    </row>
    <row r="39" spans="1:13" ht="24.75" thickBot="1">
      <c r="A39" s="11" t="s">
        <v>81</v>
      </c>
      <c r="B39" s="21"/>
      <c r="C39" s="73">
        <v>-2336</v>
      </c>
      <c r="D39" s="74">
        <v>-5456</v>
      </c>
      <c r="E39" s="73">
        <v>9870</v>
      </c>
      <c r="F39" s="74">
        <v>-9539</v>
      </c>
    </row>
    <row r="40" spans="1:13" ht="24.75" thickBot="1">
      <c r="A40" s="82" t="s">
        <v>137</v>
      </c>
      <c r="B40" s="71"/>
      <c r="C40" s="75">
        <f>SUM(C39)</f>
        <v>-2336</v>
      </c>
      <c r="D40" s="76">
        <f>SUM(D39)</f>
        <v>-5456</v>
      </c>
      <c r="E40" s="75">
        <f>SUM(E39)</f>
        <v>9870</v>
      </c>
      <c r="F40" s="76">
        <f>SUM(F39)</f>
        <v>-9539</v>
      </c>
    </row>
    <row r="41" spans="1:13">
      <c r="A41" s="70" t="s">
        <v>0</v>
      </c>
      <c r="B41" s="21"/>
      <c r="C41" s="8"/>
      <c r="D41" s="7"/>
      <c r="E41" s="8"/>
      <c r="F41" s="7"/>
    </row>
    <row r="42" spans="1:13" ht="24">
      <c r="A42" s="81" t="s">
        <v>190</v>
      </c>
      <c r="B42" s="21"/>
      <c r="C42" s="8"/>
      <c r="D42" s="7"/>
      <c r="E42" s="8"/>
      <c r="F42" s="7"/>
      <c r="K42" s="152"/>
      <c r="L42" s="152"/>
      <c r="M42" s="152"/>
    </row>
    <row r="43" spans="1:13" ht="15.75" thickBot="1">
      <c r="A43" s="11" t="s">
        <v>187</v>
      </c>
      <c r="B43" s="21"/>
      <c r="C43" s="123">
        <v>-233910</v>
      </c>
      <c r="D43" s="124">
        <v>0</v>
      </c>
      <c r="E43" s="134">
        <v>206643</v>
      </c>
      <c r="F43" s="135">
        <v>295801</v>
      </c>
    </row>
    <row r="44" spans="1:13" ht="24.75" thickBot="1">
      <c r="A44" s="82" t="s">
        <v>192</v>
      </c>
      <c r="B44" s="71"/>
      <c r="C44" s="75">
        <f>SUM(C43)</f>
        <v>-233910</v>
      </c>
      <c r="D44" s="76">
        <f>SUM(D43)</f>
        <v>0</v>
      </c>
      <c r="E44" s="75">
        <f>SUM(E43)</f>
        <v>206643</v>
      </c>
      <c r="F44" s="76">
        <f>SUM(F43)</f>
        <v>295801</v>
      </c>
    </row>
    <row r="45" spans="1:13" ht="24.75" thickBot="1">
      <c r="A45" s="150" t="s">
        <v>188</v>
      </c>
      <c r="B45" s="51"/>
      <c r="C45" s="75">
        <f>C40+C44</f>
        <v>-236246</v>
      </c>
      <c r="D45" s="76">
        <f>D40+D44</f>
        <v>-5456</v>
      </c>
      <c r="E45" s="75">
        <f>E40+E44</f>
        <v>216513</v>
      </c>
      <c r="F45" s="139">
        <f>F40+F44</f>
        <v>286262</v>
      </c>
    </row>
    <row r="46" spans="1:13" ht="24.75" thickBot="1">
      <c r="A46" s="151" t="s">
        <v>189</v>
      </c>
      <c r="B46" s="52"/>
      <c r="C46" s="79">
        <f>C35+C45</f>
        <v>28319368</v>
      </c>
      <c r="D46" s="80">
        <f>D35+D45</f>
        <v>32337521</v>
      </c>
      <c r="E46" s="79">
        <f>E35+E45</f>
        <v>86896924</v>
      </c>
      <c r="F46" s="80">
        <f>F35+F45</f>
        <v>63421391</v>
      </c>
    </row>
    <row r="47" spans="1:13" s="119" customFormat="1" ht="15.75" thickTop="1">
      <c r="A47" s="144"/>
      <c r="B47" s="145"/>
      <c r="C47" s="142"/>
      <c r="D47" s="108"/>
      <c r="E47" s="142"/>
      <c r="F47" s="108"/>
    </row>
    <row r="48" spans="1:13" s="119" customFormat="1">
      <c r="A48" s="144" t="s">
        <v>156</v>
      </c>
      <c r="B48" s="145"/>
      <c r="C48" s="142"/>
      <c r="D48" s="108"/>
      <c r="E48" s="142"/>
      <c r="F48" s="108"/>
    </row>
    <row r="49" spans="1:6" s="119" customFormat="1">
      <c r="A49" s="4" t="s">
        <v>79</v>
      </c>
      <c r="B49" s="120"/>
      <c r="C49" s="127">
        <v>26880293</v>
      </c>
      <c r="D49" s="121">
        <v>30722850</v>
      </c>
      <c r="E49" s="138">
        <v>82410715</v>
      </c>
      <c r="F49" s="133">
        <v>60688339</v>
      </c>
    </row>
    <row r="50" spans="1:6" s="119" customFormat="1" ht="15.75" thickBot="1">
      <c r="A50" s="41" t="s">
        <v>38</v>
      </c>
      <c r="B50" s="51"/>
      <c r="C50" s="129">
        <v>1675321</v>
      </c>
      <c r="D50" s="130">
        <v>1620127</v>
      </c>
      <c r="E50" s="136">
        <v>4269696</v>
      </c>
      <c r="F50" s="137">
        <v>2446790</v>
      </c>
    </row>
    <row r="51" spans="1:6" ht="15.75" thickBot="1">
      <c r="A51" s="43"/>
      <c r="B51" s="52"/>
      <c r="C51" s="79">
        <f>SUM(C49:C50)</f>
        <v>28555614</v>
      </c>
      <c r="D51" s="80">
        <f>SUM(D49:D50)</f>
        <v>32342977</v>
      </c>
      <c r="E51" s="79">
        <f>SUM(E49:E50)</f>
        <v>86680411</v>
      </c>
      <c r="F51" s="80">
        <f>SUM(F49:F50)</f>
        <v>63135129</v>
      </c>
    </row>
    <row r="52" spans="1:6" s="119" customFormat="1" ht="15.75" thickTop="1">
      <c r="A52" s="144"/>
      <c r="B52" s="145"/>
      <c r="C52" s="142"/>
      <c r="D52" s="108"/>
      <c r="E52" s="142"/>
      <c r="F52" s="108"/>
    </row>
    <row r="53" spans="1:6">
      <c r="A53" s="5" t="s">
        <v>163</v>
      </c>
      <c r="B53" s="21"/>
      <c r="C53" s="8"/>
      <c r="D53" s="7"/>
      <c r="E53" s="8"/>
      <c r="F53" s="7"/>
    </row>
    <row r="54" spans="1:6">
      <c r="A54" s="4" t="s">
        <v>79</v>
      </c>
      <c r="B54" s="21"/>
      <c r="C54" s="127">
        <v>26644047</v>
      </c>
      <c r="D54" s="121">
        <v>30717394</v>
      </c>
      <c r="E54" s="138">
        <v>82627228</v>
      </c>
      <c r="F54" s="133">
        <v>60974601</v>
      </c>
    </row>
    <row r="55" spans="1:6" ht="15.75" thickBot="1">
      <c r="A55" s="41" t="s">
        <v>38</v>
      </c>
      <c r="B55" s="51"/>
      <c r="C55" s="129">
        <v>1675321</v>
      </c>
      <c r="D55" s="130">
        <v>1620127</v>
      </c>
      <c r="E55" s="136">
        <v>4269696</v>
      </c>
      <c r="F55" s="137">
        <v>2446790</v>
      </c>
    </row>
    <row r="56" spans="1:6" ht="15.75" thickBot="1">
      <c r="A56" s="43"/>
      <c r="B56" s="52"/>
      <c r="C56" s="79">
        <f>SUM(C54:C55)</f>
        <v>28319368</v>
      </c>
      <c r="D56" s="80">
        <f>SUM(D54:D55)</f>
        <v>32337521</v>
      </c>
      <c r="E56" s="79">
        <f>SUM(E54:E55)</f>
        <v>86896924</v>
      </c>
      <c r="F56" s="80">
        <f>SUM(F54:F55)</f>
        <v>63421391</v>
      </c>
    </row>
    <row r="57" spans="1:6" ht="15.75" thickTop="1">
      <c r="A57" s="5" t="s">
        <v>0</v>
      </c>
      <c r="B57" s="21"/>
      <c r="C57" s="8"/>
      <c r="D57" s="7"/>
      <c r="E57" s="8"/>
      <c r="F57" s="7"/>
    </row>
    <row r="58" spans="1:6">
      <c r="A58" s="5" t="s">
        <v>80</v>
      </c>
      <c r="B58" s="21"/>
      <c r="C58" s="8"/>
      <c r="D58" s="7"/>
      <c r="E58" s="8"/>
      <c r="F58" s="7"/>
    </row>
    <row r="59" spans="1:6" ht="15.75" thickBot="1">
      <c r="A59" s="69" t="s">
        <v>138</v>
      </c>
      <c r="B59" s="52">
        <v>15</v>
      </c>
      <c r="C59" s="79" t="s">
        <v>176</v>
      </c>
      <c r="D59" s="80" t="s">
        <v>177</v>
      </c>
      <c r="E59" s="79" t="s">
        <v>178</v>
      </c>
      <c r="F59" s="80" t="s">
        <v>179</v>
      </c>
    </row>
    <row r="60" spans="1:6" ht="15.75" thickTop="1"/>
    <row r="61" spans="1:6">
      <c r="A61" s="160" t="s">
        <v>183</v>
      </c>
      <c r="B61" s="160"/>
      <c r="C61" s="160"/>
      <c r="D61" s="160"/>
    </row>
    <row r="64" spans="1:6" ht="15.75" thickBot="1">
      <c r="A64" s="154" t="s">
        <v>63</v>
      </c>
      <c r="B64" s="154"/>
      <c r="C64" s="155"/>
      <c r="D64" s="155"/>
    </row>
    <row r="65" spans="1:4" ht="29.25" customHeight="1">
      <c r="A65" s="154"/>
      <c r="B65" s="154"/>
      <c r="C65" s="156" t="s">
        <v>64</v>
      </c>
      <c r="D65" s="156"/>
    </row>
    <row r="66" spans="1:4">
      <c r="A66" s="154" t="s">
        <v>0</v>
      </c>
      <c r="B66" s="154"/>
      <c r="C66" s="154"/>
      <c r="D66" s="154"/>
    </row>
    <row r="67" spans="1:4">
      <c r="A67" s="154"/>
      <c r="B67" s="154"/>
      <c r="C67" s="154"/>
      <c r="D67" s="154"/>
    </row>
    <row r="68" spans="1:4" ht="15.75" thickBot="1">
      <c r="A68" s="154" t="s">
        <v>182</v>
      </c>
      <c r="B68" s="154"/>
      <c r="C68" s="155"/>
      <c r="D68" s="155"/>
    </row>
    <row r="69" spans="1:4">
      <c r="A69" s="154"/>
      <c r="B69" s="154"/>
      <c r="C69" s="156" t="s">
        <v>145</v>
      </c>
      <c r="D69" s="156"/>
    </row>
  </sheetData>
  <mergeCells count="18">
    <mergeCell ref="E7:F7"/>
    <mergeCell ref="K42:M42"/>
    <mergeCell ref="E1:F1"/>
    <mergeCell ref="A65:B65"/>
    <mergeCell ref="C65:D65"/>
    <mergeCell ref="A3:D3"/>
    <mergeCell ref="A61:D61"/>
    <mergeCell ref="A64:B64"/>
    <mergeCell ref="C64:D64"/>
    <mergeCell ref="C7:D7"/>
    <mergeCell ref="A69:B69"/>
    <mergeCell ref="C69:D69"/>
    <mergeCell ref="A66:B66"/>
    <mergeCell ref="C66:D66"/>
    <mergeCell ref="A67:B67"/>
    <mergeCell ref="C67:D67"/>
    <mergeCell ref="A68:B68"/>
    <mergeCell ref="C68:D68"/>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tabSelected="1" zoomScaleNormal="100" workbookViewId="0">
      <selection activeCell="A18" sqref="A18"/>
    </sheetView>
  </sheetViews>
  <sheetFormatPr defaultRowHeight="15"/>
  <cols>
    <col min="1" max="1" width="51.85546875" bestFit="1" customWidth="1"/>
    <col min="2" max="2" width="9.7109375" bestFit="1" customWidth="1"/>
    <col min="3" max="3" width="19.85546875" customWidth="1"/>
    <col min="4" max="4" width="19.28515625" customWidth="1"/>
    <col min="5" max="5" width="12.28515625" bestFit="1" customWidth="1"/>
  </cols>
  <sheetData>
    <row r="1" spans="1:4" ht="23.45" customHeight="1">
      <c r="A1" s="14" t="s">
        <v>2</v>
      </c>
      <c r="B1" s="2"/>
      <c r="C1" s="152" t="s">
        <v>1</v>
      </c>
      <c r="D1" s="152"/>
    </row>
    <row r="2" spans="1:4">
      <c r="A2" s="1"/>
      <c r="B2" s="2"/>
    </row>
    <row r="3" spans="1:4" ht="31.5" customHeight="1">
      <c r="A3" s="161" t="s">
        <v>82</v>
      </c>
      <c r="B3" s="161"/>
      <c r="C3" s="161"/>
      <c r="D3" s="161"/>
    </row>
    <row r="4" spans="1:4" ht="15.75">
      <c r="A4" s="3"/>
    </row>
    <row r="5" spans="1:4">
      <c r="A5" s="1" t="s">
        <v>165</v>
      </c>
    </row>
    <row r="6" spans="1:4">
      <c r="A6" s="1"/>
    </row>
    <row r="7" spans="1:4" ht="48.75" thickBot="1">
      <c r="A7" s="94" t="s">
        <v>4</v>
      </c>
      <c r="B7" s="95" t="s">
        <v>5</v>
      </c>
      <c r="C7" s="72" t="s">
        <v>166</v>
      </c>
      <c r="D7" s="16" t="s">
        <v>164</v>
      </c>
    </row>
    <row r="8" spans="1:4">
      <c r="A8" s="5" t="s">
        <v>0</v>
      </c>
      <c r="B8" s="21"/>
      <c r="C8" s="5"/>
      <c r="D8" s="4"/>
    </row>
    <row r="9" spans="1:4">
      <c r="A9" s="5" t="s">
        <v>83</v>
      </c>
      <c r="B9" s="21"/>
      <c r="C9" s="5"/>
      <c r="D9" s="4"/>
    </row>
    <row r="10" spans="1:4">
      <c r="A10" s="4" t="s">
        <v>84</v>
      </c>
      <c r="B10" s="21"/>
      <c r="C10" s="122">
        <v>112399488</v>
      </c>
      <c r="D10" s="121">
        <v>81890449</v>
      </c>
    </row>
    <row r="11" spans="1:4">
      <c r="A11" s="4" t="s">
        <v>0</v>
      </c>
      <c r="B11" s="21"/>
      <c r="C11" s="122"/>
      <c r="D11" s="121"/>
    </row>
    <row r="12" spans="1:4">
      <c r="A12" s="5" t="s">
        <v>85</v>
      </c>
      <c r="B12" s="21"/>
      <c r="C12" s="125"/>
      <c r="D12" s="126"/>
    </row>
    <row r="13" spans="1:4">
      <c r="A13" s="4" t="s">
        <v>86</v>
      </c>
      <c r="B13" s="21" t="s">
        <v>139</v>
      </c>
      <c r="C13" s="122">
        <v>66901323</v>
      </c>
      <c r="D13" s="121">
        <v>60497973</v>
      </c>
    </row>
    <row r="14" spans="1:4">
      <c r="A14" s="4" t="s">
        <v>87</v>
      </c>
      <c r="B14" s="21">
        <v>7</v>
      </c>
      <c r="C14" s="122">
        <v>20704721</v>
      </c>
      <c r="D14" s="121">
        <v>20935375</v>
      </c>
    </row>
    <row r="15" spans="1:4">
      <c r="A15" s="11" t="s">
        <v>173</v>
      </c>
      <c r="B15" s="21">
        <v>32</v>
      </c>
      <c r="C15" s="122">
        <v>182062</v>
      </c>
      <c r="D15" s="121">
        <v>1786718</v>
      </c>
    </row>
    <row r="16" spans="1:4">
      <c r="A16" s="4" t="s">
        <v>88</v>
      </c>
      <c r="B16" s="21">
        <v>32</v>
      </c>
      <c r="C16" s="122">
        <v>1933380</v>
      </c>
      <c r="D16" s="121">
        <v>2225184</v>
      </c>
    </row>
    <row r="17" spans="1:6">
      <c r="A17" s="4" t="s">
        <v>144</v>
      </c>
      <c r="B17" s="21"/>
      <c r="C17" s="122">
        <v>-944923</v>
      </c>
      <c r="D17" s="121">
        <v>-6704914</v>
      </c>
    </row>
    <row r="18" spans="1:6">
      <c r="A18" s="4" t="s">
        <v>89</v>
      </c>
      <c r="B18" s="21"/>
      <c r="C18" s="122">
        <v>103845</v>
      </c>
      <c r="D18" s="121">
        <v>553777</v>
      </c>
    </row>
    <row r="19" spans="1:6">
      <c r="A19" s="4" t="s">
        <v>140</v>
      </c>
      <c r="B19" s="21"/>
      <c r="C19" s="122">
        <v>173182</v>
      </c>
      <c r="D19" s="121">
        <v>0</v>
      </c>
    </row>
    <row r="20" spans="1:6">
      <c r="A20" s="4" t="s">
        <v>90</v>
      </c>
      <c r="B20" s="21">
        <v>8</v>
      </c>
      <c r="C20" s="122">
        <v>-604541</v>
      </c>
      <c r="D20" s="121">
        <v>-379552</v>
      </c>
    </row>
    <row r="21" spans="1:6">
      <c r="A21" s="4" t="s">
        <v>91</v>
      </c>
      <c r="B21" s="21">
        <v>27</v>
      </c>
      <c r="C21" s="122">
        <v>34899745</v>
      </c>
      <c r="D21" s="121">
        <v>38741024</v>
      </c>
    </row>
    <row r="22" spans="1:6">
      <c r="A22" s="4" t="s">
        <v>92</v>
      </c>
      <c r="B22" s="21"/>
      <c r="C22" s="122">
        <v>-3058826</v>
      </c>
      <c r="D22" s="121">
        <v>-3270080</v>
      </c>
    </row>
    <row r="23" spans="1:6">
      <c r="A23" s="4" t="s">
        <v>174</v>
      </c>
      <c r="B23" s="21"/>
      <c r="C23" s="122">
        <v>62832</v>
      </c>
      <c r="D23" s="121">
        <v>39372</v>
      </c>
    </row>
    <row r="24" spans="1:6" ht="15.75" thickBot="1">
      <c r="A24" s="4" t="s">
        <v>72</v>
      </c>
      <c r="B24" s="21">
        <v>33</v>
      </c>
      <c r="C24" s="131">
        <v>-682820</v>
      </c>
      <c r="D24" s="132">
        <v>-501907</v>
      </c>
    </row>
    <row r="25" spans="1:6" ht="24">
      <c r="A25" s="19" t="s">
        <v>93</v>
      </c>
      <c r="B25" s="55"/>
      <c r="C25" s="8">
        <f>SUM(C10:C24)</f>
        <v>232069468</v>
      </c>
      <c r="D25" s="7">
        <f>SUM(D10:D24)</f>
        <v>195813419</v>
      </c>
      <c r="E25" s="10"/>
      <c r="F25" s="10"/>
    </row>
    <row r="26" spans="1:6">
      <c r="A26" s="5" t="s">
        <v>0</v>
      </c>
      <c r="B26" s="21"/>
      <c r="C26" s="8"/>
      <c r="D26" s="7"/>
    </row>
    <row r="27" spans="1:6">
      <c r="A27" s="5" t="s">
        <v>94</v>
      </c>
      <c r="B27" s="21"/>
      <c r="C27" s="8"/>
      <c r="D27" s="7"/>
    </row>
    <row r="28" spans="1:6">
      <c r="A28" s="4" t="s">
        <v>95</v>
      </c>
      <c r="B28" s="21"/>
      <c r="C28" s="122">
        <v>-11729677</v>
      </c>
      <c r="D28" s="121">
        <v>-5304008</v>
      </c>
    </row>
    <row r="29" spans="1:6">
      <c r="A29" s="4" t="s">
        <v>96</v>
      </c>
      <c r="B29" s="21"/>
      <c r="C29" s="122">
        <v>3537626</v>
      </c>
      <c r="D29" s="121">
        <v>-4028761</v>
      </c>
    </row>
    <row r="30" spans="1:6">
      <c r="A30" s="4" t="s">
        <v>97</v>
      </c>
      <c r="B30" s="21"/>
      <c r="C30" s="122">
        <v>-60507079</v>
      </c>
      <c r="D30" s="121">
        <v>3169239</v>
      </c>
    </row>
    <row r="31" spans="1:6">
      <c r="A31" s="4" t="s">
        <v>98</v>
      </c>
      <c r="B31" s="21"/>
      <c r="C31" s="122">
        <v>-925665</v>
      </c>
      <c r="D31" s="121">
        <v>-200213</v>
      </c>
    </row>
    <row r="32" spans="1:6">
      <c r="A32" s="4" t="s">
        <v>99</v>
      </c>
      <c r="B32" s="21"/>
      <c r="C32" s="122">
        <v>-2827410</v>
      </c>
      <c r="D32" s="121">
        <v>-11561816</v>
      </c>
    </row>
    <row r="33" spans="1:4">
      <c r="A33" s="4" t="s">
        <v>100</v>
      </c>
      <c r="B33" s="21"/>
      <c r="C33" s="122">
        <v>-384458</v>
      </c>
      <c r="D33" s="121">
        <v>-31220</v>
      </c>
    </row>
    <row r="34" spans="1:4">
      <c r="A34" s="4" t="s">
        <v>101</v>
      </c>
      <c r="B34" s="21"/>
      <c r="C34" s="122">
        <v>2203132</v>
      </c>
      <c r="D34" s="121">
        <v>-2320615</v>
      </c>
    </row>
    <row r="35" spans="1:4" ht="15.75" thickBot="1">
      <c r="A35" s="41" t="s">
        <v>102</v>
      </c>
      <c r="B35" s="51"/>
      <c r="C35" s="123">
        <v>8146629</v>
      </c>
      <c r="D35" s="124">
        <v>-260890</v>
      </c>
    </row>
    <row r="36" spans="1:4">
      <c r="A36" s="5" t="s">
        <v>103</v>
      </c>
      <c r="B36" s="21"/>
      <c r="C36" s="8">
        <f>SUM(C25:C35)</f>
        <v>169582566</v>
      </c>
      <c r="D36" s="7">
        <f>SUM(D25:D35)</f>
        <v>175275135</v>
      </c>
    </row>
    <row r="37" spans="1:4">
      <c r="A37" s="4" t="s">
        <v>0</v>
      </c>
      <c r="B37" s="21"/>
      <c r="C37" s="8"/>
      <c r="D37" s="7"/>
    </row>
    <row r="38" spans="1:4">
      <c r="A38" s="4" t="s">
        <v>104</v>
      </c>
      <c r="B38" s="21"/>
      <c r="C38" s="122">
        <v>-17497499</v>
      </c>
      <c r="D38" s="121">
        <v>-10722694</v>
      </c>
    </row>
    <row r="39" spans="1:4">
      <c r="A39" s="4" t="s">
        <v>105</v>
      </c>
      <c r="B39" s="21"/>
      <c r="C39" s="122">
        <v>-33212616</v>
      </c>
      <c r="D39" s="121">
        <v>-38130319</v>
      </c>
    </row>
    <row r="40" spans="1:4" ht="15.75" thickBot="1">
      <c r="A40" s="41" t="s">
        <v>106</v>
      </c>
      <c r="B40" s="51"/>
      <c r="C40" s="123">
        <v>2276392</v>
      </c>
      <c r="D40" s="124">
        <v>1471314</v>
      </c>
    </row>
    <row r="41" spans="1:4" ht="15.75" thickBot="1">
      <c r="A41" s="42" t="s">
        <v>107</v>
      </c>
      <c r="B41" s="51"/>
      <c r="C41" s="75">
        <f>SUM(C36:C40)</f>
        <v>121148843</v>
      </c>
      <c r="D41" s="76">
        <f>SUM(D36:D40)</f>
        <v>127893436</v>
      </c>
    </row>
    <row r="42" spans="1:4">
      <c r="A42" s="1"/>
      <c r="C42" s="8"/>
      <c r="D42" s="7"/>
    </row>
    <row r="43" spans="1:4">
      <c r="A43" s="5" t="s">
        <v>108</v>
      </c>
      <c r="B43" s="21"/>
      <c r="C43" s="8"/>
      <c r="D43" s="7"/>
    </row>
    <row r="44" spans="1:4">
      <c r="A44" s="4" t="s">
        <v>109</v>
      </c>
      <c r="B44" s="21"/>
      <c r="C44" s="122">
        <v>-51708799</v>
      </c>
      <c r="D44" s="121">
        <v>-68958083</v>
      </c>
    </row>
    <row r="45" spans="1:4">
      <c r="A45" s="4" t="s">
        <v>110</v>
      </c>
      <c r="B45" s="21"/>
      <c r="C45" s="122">
        <v>-9127240</v>
      </c>
      <c r="D45" s="121">
        <v>-5429200</v>
      </c>
    </row>
    <row r="46" spans="1:4">
      <c r="A46" s="4" t="s">
        <v>112</v>
      </c>
      <c r="B46" s="21">
        <v>13</v>
      </c>
      <c r="C46" s="122">
        <v>-95341236</v>
      </c>
      <c r="D46" s="121">
        <v>-22913385</v>
      </c>
    </row>
    <row r="47" spans="1:4">
      <c r="A47" s="4" t="s">
        <v>141</v>
      </c>
      <c r="B47" s="21">
        <v>13</v>
      </c>
      <c r="C47" s="122">
        <v>87141339</v>
      </c>
      <c r="D47" s="121">
        <v>4860370</v>
      </c>
    </row>
    <row r="48" spans="1:4">
      <c r="A48" s="4" t="s">
        <v>111</v>
      </c>
      <c r="B48" s="21"/>
      <c r="C48" s="122">
        <v>1158606</v>
      </c>
      <c r="D48" s="121">
        <v>284029</v>
      </c>
    </row>
    <row r="49" spans="1:4" s="119" customFormat="1">
      <c r="A49" s="128" t="s">
        <v>151</v>
      </c>
      <c r="B49" s="120">
        <v>10</v>
      </c>
      <c r="C49" s="122">
        <v>-1544100</v>
      </c>
      <c r="D49" s="121">
        <v>0</v>
      </c>
    </row>
    <row r="50" spans="1:4" s="119" customFormat="1">
      <c r="A50" s="128" t="s">
        <v>167</v>
      </c>
      <c r="B50" s="120"/>
      <c r="C50" s="122">
        <v>0</v>
      </c>
      <c r="D50" s="121">
        <v>2653</v>
      </c>
    </row>
    <row r="51" spans="1:4" s="119" customFormat="1">
      <c r="A51" s="128" t="s">
        <v>152</v>
      </c>
      <c r="B51" s="120">
        <v>12</v>
      </c>
      <c r="C51" s="122">
        <v>7548</v>
      </c>
      <c r="D51" s="122">
        <v>6440</v>
      </c>
    </row>
    <row r="52" spans="1:4" s="119" customFormat="1">
      <c r="A52" s="128" t="s">
        <v>168</v>
      </c>
      <c r="B52" s="120">
        <v>29</v>
      </c>
      <c r="C52" s="122">
        <v>-31368</v>
      </c>
      <c r="D52" s="122">
        <v>0</v>
      </c>
    </row>
    <row r="53" spans="1:4" s="119" customFormat="1" ht="24.75">
      <c r="A53" s="146" t="s">
        <v>169</v>
      </c>
      <c r="B53" s="120"/>
      <c r="C53" s="122">
        <v>0</v>
      </c>
      <c r="D53" s="122">
        <v>5382732</v>
      </c>
    </row>
    <row r="54" spans="1:4" s="119" customFormat="1">
      <c r="A54" s="4" t="s">
        <v>113</v>
      </c>
      <c r="B54" s="120"/>
      <c r="C54" s="122">
        <v>-744470</v>
      </c>
      <c r="D54" s="122">
        <v>-542976</v>
      </c>
    </row>
    <row r="55" spans="1:4">
      <c r="A55" s="4" t="s">
        <v>114</v>
      </c>
      <c r="B55" s="21"/>
      <c r="C55" s="122">
        <v>341847</v>
      </c>
      <c r="D55" s="122">
        <v>302185</v>
      </c>
    </row>
    <row r="56" spans="1:4" ht="15.75" thickBot="1">
      <c r="A56" s="128" t="s">
        <v>153</v>
      </c>
      <c r="B56" s="21"/>
      <c r="C56" s="122">
        <v>35201</v>
      </c>
      <c r="D56" s="122">
        <v>0</v>
      </c>
    </row>
    <row r="57" spans="1:4" ht="15.75" thickBot="1">
      <c r="A57" s="45" t="s">
        <v>115</v>
      </c>
      <c r="B57" s="71"/>
      <c r="C57" s="75">
        <f>SUM(C44:C56)</f>
        <v>-69812672</v>
      </c>
      <c r="D57" s="76">
        <f>SUM(D44:D56)</f>
        <v>-87005235</v>
      </c>
    </row>
    <row r="58" spans="1:4">
      <c r="A58" s="5" t="s">
        <v>0</v>
      </c>
      <c r="B58" s="21"/>
      <c r="C58" s="8"/>
      <c r="D58" s="7"/>
    </row>
    <row r="59" spans="1:4">
      <c r="A59" s="5" t="s">
        <v>116</v>
      </c>
      <c r="B59" s="21"/>
      <c r="C59" s="8"/>
      <c r="D59" s="7"/>
    </row>
    <row r="60" spans="1:4">
      <c r="A60" s="4" t="s">
        <v>117</v>
      </c>
      <c r="B60" s="21">
        <v>16</v>
      </c>
      <c r="C60" s="122">
        <v>22000000</v>
      </c>
      <c r="D60" s="121">
        <v>45807169</v>
      </c>
    </row>
    <row r="61" spans="1:4">
      <c r="A61" s="4" t="s">
        <v>118</v>
      </c>
      <c r="B61" s="21">
        <v>16</v>
      </c>
      <c r="C61" s="122">
        <v>-61645095</v>
      </c>
      <c r="D61" s="126">
        <v>-20619662</v>
      </c>
    </row>
    <row r="62" spans="1:4">
      <c r="A62" s="4" t="s">
        <v>119</v>
      </c>
      <c r="B62" s="21">
        <v>15</v>
      </c>
      <c r="C62" s="122">
        <v>-17571952</v>
      </c>
      <c r="D62" s="126">
        <v>-10054098</v>
      </c>
    </row>
    <row r="63" spans="1:4" s="119" customFormat="1">
      <c r="A63" s="128" t="s">
        <v>154</v>
      </c>
      <c r="B63" s="120">
        <v>15</v>
      </c>
      <c r="C63" s="143">
        <v>-4394500</v>
      </c>
      <c r="D63" s="147">
        <v>-2250000</v>
      </c>
    </row>
    <row r="64" spans="1:4" s="119" customFormat="1">
      <c r="A64" s="4" t="s">
        <v>170</v>
      </c>
      <c r="B64" s="120">
        <v>17</v>
      </c>
      <c r="C64" s="148">
        <v>-11960811</v>
      </c>
      <c r="D64" s="149">
        <v>-10788610</v>
      </c>
    </row>
    <row r="65" spans="1:5" ht="15.75" thickBot="1">
      <c r="A65" s="146" t="s">
        <v>175</v>
      </c>
      <c r="B65" s="21"/>
      <c r="C65" s="123">
        <v>55279947</v>
      </c>
      <c r="D65" s="124">
        <v>0</v>
      </c>
    </row>
    <row r="66" spans="1:5" ht="15.75" thickBot="1">
      <c r="A66" s="45" t="s">
        <v>155</v>
      </c>
      <c r="B66" s="71"/>
      <c r="C66" s="75">
        <f>SUM(C60:C65)</f>
        <v>-18292411</v>
      </c>
      <c r="D66" s="76">
        <f>SUM(D60:D65)</f>
        <v>2094799</v>
      </c>
    </row>
    <row r="67" spans="1:5">
      <c r="A67" s="4" t="s">
        <v>0</v>
      </c>
      <c r="B67" s="21"/>
      <c r="C67" s="8"/>
      <c r="D67" s="7"/>
    </row>
    <row r="68" spans="1:5">
      <c r="A68" s="4" t="s">
        <v>120</v>
      </c>
      <c r="B68" s="21"/>
      <c r="C68" s="122">
        <v>780273</v>
      </c>
      <c r="D68" s="126">
        <v>6311702</v>
      </c>
    </row>
    <row r="69" spans="1:5" ht="15.75" thickBot="1">
      <c r="A69" s="41" t="s">
        <v>121</v>
      </c>
      <c r="B69" s="51">
        <v>14</v>
      </c>
      <c r="C69" s="123">
        <v>-3732</v>
      </c>
      <c r="D69" s="132">
        <v>7597</v>
      </c>
    </row>
    <row r="70" spans="1:5">
      <c r="A70" s="5" t="s">
        <v>122</v>
      </c>
      <c r="B70" s="63"/>
      <c r="C70" s="8">
        <f>C41+C57+C66+C68+C69</f>
        <v>33820301</v>
      </c>
      <c r="D70" s="7">
        <f>D41+D57+D66+D68+D69</f>
        <v>49302299</v>
      </c>
      <c r="E70" s="10"/>
    </row>
    <row r="71" spans="1:5">
      <c r="A71" s="4" t="s">
        <v>0</v>
      </c>
      <c r="B71" s="21"/>
      <c r="C71" s="8"/>
      <c r="D71" s="7"/>
    </row>
    <row r="72" spans="1:5" ht="15.75" thickBot="1">
      <c r="A72" s="41" t="s">
        <v>123</v>
      </c>
      <c r="B72" s="51">
        <v>14</v>
      </c>
      <c r="C72" s="73">
        <v>94709166</v>
      </c>
      <c r="D72" s="74">
        <v>71637378</v>
      </c>
    </row>
    <row r="73" spans="1:5" ht="15.75" thickBot="1">
      <c r="A73" s="46" t="s">
        <v>180</v>
      </c>
      <c r="B73" s="83">
        <v>14</v>
      </c>
      <c r="C73" s="77">
        <f>C70+C72</f>
        <v>128529467</v>
      </c>
      <c r="D73" s="78">
        <f>D70+D72</f>
        <v>120939677</v>
      </c>
    </row>
    <row r="74" spans="1:5" ht="15.75" thickTop="1"/>
    <row r="75" spans="1:5" ht="33.75" customHeight="1">
      <c r="A75" s="160"/>
      <c r="B75" s="160"/>
      <c r="C75" s="160"/>
      <c r="D75" s="160"/>
    </row>
    <row r="77" spans="1:5">
      <c r="A77" s="160" t="s">
        <v>157</v>
      </c>
      <c r="B77" s="160"/>
      <c r="C77" s="160"/>
      <c r="D77" s="160"/>
    </row>
    <row r="80" spans="1:5" ht="15.75" thickBot="1">
      <c r="A80" s="154" t="s">
        <v>63</v>
      </c>
      <c r="B80" s="154"/>
      <c r="C80" s="155"/>
      <c r="D80" s="155"/>
    </row>
    <row r="81" spans="1:4">
      <c r="A81" s="154"/>
      <c r="B81" s="154"/>
      <c r="C81" s="156" t="s">
        <v>64</v>
      </c>
      <c r="D81" s="156"/>
    </row>
    <row r="82" spans="1:4">
      <c r="A82" s="154" t="s">
        <v>0</v>
      </c>
      <c r="B82" s="154"/>
      <c r="C82" s="154"/>
      <c r="D82" s="154"/>
    </row>
    <row r="83" spans="1:4">
      <c r="A83" s="154"/>
      <c r="B83" s="154"/>
      <c r="C83" s="154"/>
      <c r="D83" s="154"/>
    </row>
    <row r="84" spans="1:4" ht="15.75" thickBot="1">
      <c r="A84" s="154" t="s">
        <v>182</v>
      </c>
      <c r="B84" s="154"/>
      <c r="C84" s="155"/>
      <c r="D84" s="155"/>
    </row>
    <row r="85" spans="1:4">
      <c r="A85" s="154"/>
      <c r="B85" s="154"/>
      <c r="C85" s="156" t="s">
        <v>145</v>
      </c>
      <c r="D85" s="156"/>
    </row>
  </sheetData>
  <mergeCells count="16">
    <mergeCell ref="A84:B84"/>
    <mergeCell ref="C84:D84"/>
    <mergeCell ref="A85:B85"/>
    <mergeCell ref="C85:D85"/>
    <mergeCell ref="A81:B81"/>
    <mergeCell ref="C81:D81"/>
    <mergeCell ref="A82:B82"/>
    <mergeCell ref="C82:D82"/>
    <mergeCell ref="A83:B83"/>
    <mergeCell ref="C83:D83"/>
    <mergeCell ref="A3:D3"/>
    <mergeCell ref="C1:D1"/>
    <mergeCell ref="A80:B80"/>
    <mergeCell ref="C80:D80"/>
    <mergeCell ref="A75:D75"/>
    <mergeCell ref="A77:D77"/>
  </mergeCells>
  <pageMargins left="0.7" right="0.7" top="0.75" bottom="0.75" header="0.3" footer="0.3"/>
  <pageSetup paperSize="9" scale="62"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110" zoomScaleNormal="110" workbookViewId="0">
      <selection activeCell="A21" sqref="A21"/>
    </sheetView>
  </sheetViews>
  <sheetFormatPr defaultRowHeight="15"/>
  <cols>
    <col min="1" max="1" width="56.5703125" style="12" customWidth="1"/>
    <col min="2" max="9" width="12.42578125" customWidth="1"/>
  </cols>
  <sheetData>
    <row r="1" spans="1:9">
      <c r="A1" s="14" t="s">
        <v>2</v>
      </c>
      <c r="B1" s="2"/>
      <c r="I1" s="6" t="s">
        <v>1</v>
      </c>
    </row>
    <row r="2" spans="1:9">
      <c r="A2" s="1"/>
      <c r="B2" s="2"/>
    </row>
    <row r="3" spans="1:9" ht="15.75">
      <c r="A3" s="15" t="s">
        <v>125</v>
      </c>
      <c r="B3" s="13"/>
      <c r="C3" s="13"/>
      <c r="D3" s="13"/>
    </row>
    <row r="4" spans="1:9" ht="15.75">
      <c r="A4" s="3"/>
    </row>
    <row r="5" spans="1:9" ht="15.75" thickBot="1">
      <c r="A5" s="96" t="s">
        <v>171</v>
      </c>
      <c r="B5" s="54"/>
      <c r="C5" s="54"/>
      <c r="D5" s="54"/>
      <c r="E5" s="54"/>
      <c r="F5" s="54"/>
      <c r="G5" s="54"/>
      <c r="H5" s="54"/>
      <c r="I5" s="54"/>
    </row>
    <row r="7" spans="1:9" ht="15.75" thickBot="1">
      <c r="A7" s="62"/>
      <c r="B7" s="162" t="s">
        <v>124</v>
      </c>
      <c r="C7" s="162"/>
      <c r="D7" s="162"/>
      <c r="E7" s="162"/>
      <c r="F7" s="162"/>
      <c r="G7" s="162"/>
      <c r="H7" s="84"/>
      <c r="I7" s="85"/>
    </row>
    <row r="8" spans="1:9" ht="46.5" thickBot="1">
      <c r="A8" s="97" t="s">
        <v>4</v>
      </c>
      <c r="B8" s="98" t="s">
        <v>142</v>
      </c>
      <c r="C8" s="99" t="s">
        <v>34</v>
      </c>
      <c r="D8" s="99" t="s">
        <v>35</v>
      </c>
      <c r="E8" s="99" t="s">
        <v>36</v>
      </c>
      <c r="F8" s="99" t="s">
        <v>37</v>
      </c>
      <c r="G8" s="99" t="s">
        <v>126</v>
      </c>
      <c r="H8" s="100" t="s">
        <v>38</v>
      </c>
      <c r="I8" s="100" t="s">
        <v>39</v>
      </c>
    </row>
    <row r="9" spans="1:9" ht="15.75" thickBot="1">
      <c r="A9" s="90" t="s">
        <v>0</v>
      </c>
      <c r="B9" s="105"/>
      <c r="C9" s="105"/>
      <c r="D9" s="105"/>
      <c r="E9" s="105"/>
      <c r="F9" s="105"/>
      <c r="G9" s="105"/>
      <c r="H9" s="105"/>
      <c r="I9" s="105"/>
    </row>
    <row r="10" spans="1:9" ht="15.75" thickBot="1">
      <c r="A10" s="87" t="s">
        <v>5</v>
      </c>
      <c r="B10" s="91">
        <v>15</v>
      </c>
      <c r="C10" s="91">
        <v>15</v>
      </c>
      <c r="D10" s="91">
        <v>15</v>
      </c>
      <c r="E10" s="91">
        <v>15</v>
      </c>
      <c r="F10" s="91"/>
      <c r="G10" s="91"/>
      <c r="H10" s="91"/>
      <c r="I10" s="91"/>
    </row>
    <row r="11" spans="1:9">
      <c r="A11" s="84" t="s">
        <v>0</v>
      </c>
      <c r="B11" s="67"/>
      <c r="C11" s="67"/>
      <c r="D11" s="67"/>
      <c r="E11" s="67"/>
      <c r="F11" s="67"/>
      <c r="G11" s="67"/>
      <c r="H11" s="67"/>
      <c r="I11" s="67"/>
    </row>
    <row r="12" spans="1:9" ht="15.75" thickBot="1">
      <c r="A12" s="87" t="s">
        <v>130</v>
      </c>
      <c r="B12" s="74">
        <v>12136529</v>
      </c>
      <c r="C12" s="74">
        <v>-7065614</v>
      </c>
      <c r="D12" s="74">
        <v>-3292</v>
      </c>
      <c r="E12" s="74">
        <v>1820479</v>
      </c>
      <c r="F12" s="74">
        <v>420370835</v>
      </c>
      <c r="G12" s="74">
        <f>SUM(B12:F12)</f>
        <v>427258937</v>
      </c>
      <c r="H12" s="74">
        <v>36139332</v>
      </c>
      <c r="I12" s="74">
        <f>SUM(G12:H12)</f>
        <v>463398269</v>
      </c>
    </row>
    <row r="13" spans="1:9">
      <c r="A13" s="86"/>
      <c r="B13" s="8"/>
      <c r="C13" s="8"/>
      <c r="D13" s="8"/>
      <c r="E13" s="8"/>
      <c r="F13" s="8"/>
      <c r="G13" s="8"/>
      <c r="H13" s="8"/>
      <c r="I13" s="8"/>
    </row>
    <row r="14" spans="1:9">
      <c r="A14" s="86" t="s">
        <v>127</v>
      </c>
      <c r="B14" s="7">
        <v>0</v>
      </c>
      <c r="C14" s="7">
        <v>0</v>
      </c>
      <c r="D14" s="7">
        <v>0</v>
      </c>
      <c r="E14" s="7">
        <v>0</v>
      </c>
      <c r="F14" s="126">
        <v>60688339</v>
      </c>
      <c r="G14" s="126">
        <v>60688339</v>
      </c>
      <c r="H14" s="126">
        <v>2446790</v>
      </c>
      <c r="I14" s="126">
        <v>63135129</v>
      </c>
    </row>
    <row r="15" spans="1:9" ht="15.75" thickBot="1">
      <c r="A15" s="88" t="s">
        <v>128</v>
      </c>
      <c r="B15" s="74">
        <v>0</v>
      </c>
      <c r="C15" s="74">
        <v>0</v>
      </c>
      <c r="D15" s="74">
        <v>-9539</v>
      </c>
      <c r="E15" s="74">
        <v>0</v>
      </c>
      <c r="F15" s="132">
        <v>295801</v>
      </c>
      <c r="G15" s="132">
        <v>286262</v>
      </c>
      <c r="H15" s="132">
        <v>0</v>
      </c>
      <c r="I15" s="132">
        <v>286262</v>
      </c>
    </row>
    <row r="16" spans="1:9" ht="15.75" thickBot="1">
      <c r="A16" s="90" t="s">
        <v>129</v>
      </c>
      <c r="B16" s="76">
        <f>SUM(B14:B15)</f>
        <v>0</v>
      </c>
      <c r="C16" s="76">
        <f t="shared" ref="C16:I16" si="0">SUM(C14:C15)</f>
        <v>0</v>
      </c>
      <c r="D16" s="76">
        <f t="shared" si="0"/>
        <v>-9539</v>
      </c>
      <c r="E16" s="76">
        <f t="shared" si="0"/>
        <v>0</v>
      </c>
      <c r="F16" s="76">
        <f t="shared" si="0"/>
        <v>60984140</v>
      </c>
      <c r="G16" s="76">
        <f t="shared" si="0"/>
        <v>60974601</v>
      </c>
      <c r="H16" s="76">
        <f t="shared" si="0"/>
        <v>2446790</v>
      </c>
      <c r="I16" s="76">
        <f t="shared" si="0"/>
        <v>63421391</v>
      </c>
    </row>
    <row r="17" spans="1:9" s="119" customFormat="1" ht="15.75" thickBot="1">
      <c r="A17" s="154"/>
      <c r="B17" s="154"/>
      <c r="H17" s="154"/>
      <c r="I17" s="154"/>
    </row>
    <row r="18" spans="1:9" ht="15.75" thickBot="1">
      <c r="A18" s="141" t="s">
        <v>150</v>
      </c>
      <c r="B18" s="76">
        <v>0</v>
      </c>
      <c r="C18" s="76">
        <v>0</v>
      </c>
      <c r="D18" s="76">
        <v>0</v>
      </c>
      <c r="E18" s="76">
        <v>0</v>
      </c>
      <c r="F18" s="76">
        <v>-8473316</v>
      </c>
      <c r="G18" s="76">
        <v>-8473316</v>
      </c>
      <c r="H18" s="76">
        <v>-2250000</v>
      </c>
      <c r="I18" s="76">
        <v>-10723316</v>
      </c>
    </row>
    <row r="19" spans="1:9" ht="15.75" thickBot="1">
      <c r="A19" s="87" t="s">
        <v>184</v>
      </c>
      <c r="B19" s="74">
        <f>SUM(B12+B16)</f>
        <v>12136529</v>
      </c>
      <c r="C19" s="74">
        <f>SUM(C12+C16)</f>
        <v>-7065614</v>
      </c>
      <c r="D19" s="74">
        <f>SUM(D12+D16)</f>
        <v>-12831</v>
      </c>
      <c r="E19" s="74">
        <f>SUM(E12+E16)</f>
        <v>1820479</v>
      </c>
      <c r="F19" s="74">
        <f>SUM(F12+F16+F18)</f>
        <v>472881659</v>
      </c>
      <c r="G19" s="74">
        <f>SUM(B19:F19)</f>
        <v>479760222</v>
      </c>
      <c r="H19" s="74">
        <f>H12+H16+H18</f>
        <v>36336122</v>
      </c>
      <c r="I19" s="74">
        <f>SUM(G19:H19)</f>
        <v>516096344</v>
      </c>
    </row>
    <row r="20" spans="1:9" ht="15.75" thickBot="1">
      <c r="A20" s="106" t="s">
        <v>0</v>
      </c>
      <c r="B20" s="76"/>
      <c r="C20" s="76"/>
      <c r="D20" s="76"/>
      <c r="E20" s="76"/>
      <c r="F20" s="76"/>
      <c r="G20" s="76"/>
      <c r="H20" s="76"/>
      <c r="I20" s="76"/>
    </row>
    <row r="21" spans="1:9">
      <c r="A21" s="107" t="s">
        <v>143</v>
      </c>
      <c r="B21" s="108">
        <v>12136529</v>
      </c>
      <c r="C21" s="108">
        <v>-7065614</v>
      </c>
      <c r="D21" s="108">
        <v>-17200</v>
      </c>
      <c r="E21" s="108">
        <v>1820479</v>
      </c>
      <c r="F21" s="108">
        <v>476006801</v>
      </c>
      <c r="G21" s="108">
        <f>SUM(B21:F21)</f>
        <v>482880995</v>
      </c>
      <c r="H21" s="108">
        <v>35659002</v>
      </c>
      <c r="I21" s="108">
        <f>SUM(G21:H21)</f>
        <v>518539997</v>
      </c>
    </row>
    <row r="22" spans="1:9">
      <c r="A22" s="86"/>
      <c r="B22" s="8"/>
      <c r="C22" s="8"/>
      <c r="D22" s="8"/>
      <c r="E22" s="8"/>
      <c r="F22" s="8"/>
      <c r="G22" s="8"/>
      <c r="H22" s="8"/>
      <c r="I22" s="8"/>
    </row>
    <row r="23" spans="1:9">
      <c r="A23" s="86" t="s">
        <v>127</v>
      </c>
      <c r="B23" s="8">
        <v>0</v>
      </c>
      <c r="C23" s="8">
        <v>0</v>
      </c>
      <c r="D23" s="8">
        <v>0</v>
      </c>
      <c r="E23" s="8">
        <v>0</v>
      </c>
      <c r="F23" s="8">
        <v>82410715</v>
      </c>
      <c r="G23" s="8">
        <v>82410715</v>
      </c>
      <c r="H23" s="8">
        <v>4269696</v>
      </c>
      <c r="I23" s="8">
        <v>86680411</v>
      </c>
    </row>
    <row r="24" spans="1:9" ht="15.75" thickBot="1">
      <c r="A24" s="88" t="s">
        <v>128</v>
      </c>
      <c r="B24" s="73">
        <v>0</v>
      </c>
      <c r="C24" s="73">
        <v>0</v>
      </c>
      <c r="D24" s="73">
        <v>9870</v>
      </c>
      <c r="E24" s="73">
        <v>0</v>
      </c>
      <c r="F24" s="73">
        <v>206643</v>
      </c>
      <c r="G24" s="73">
        <v>216513</v>
      </c>
      <c r="H24" s="73">
        <v>0</v>
      </c>
      <c r="I24" s="8">
        <f>SUM(G24:H24)</f>
        <v>216513</v>
      </c>
    </row>
    <row r="25" spans="1:9" ht="15.75" thickBot="1">
      <c r="A25" s="87" t="s">
        <v>129</v>
      </c>
      <c r="B25" s="75">
        <f>SUM(B23:B24)</f>
        <v>0</v>
      </c>
      <c r="C25" s="75">
        <f t="shared" ref="C25:H25" si="1">SUM(C23:C24)</f>
        <v>0</v>
      </c>
      <c r="D25" s="75">
        <f t="shared" si="1"/>
        <v>9870</v>
      </c>
      <c r="E25" s="75">
        <f t="shared" si="1"/>
        <v>0</v>
      </c>
      <c r="F25" s="75">
        <f t="shared" si="1"/>
        <v>82617358</v>
      </c>
      <c r="G25" s="75">
        <f t="shared" si="1"/>
        <v>82627228</v>
      </c>
      <c r="H25" s="75">
        <f t="shared" si="1"/>
        <v>4269696</v>
      </c>
      <c r="I25" s="75">
        <f>SUM(I23:I24)</f>
        <v>86896924</v>
      </c>
    </row>
    <row r="26" spans="1:9" s="119" customFormat="1" ht="15.75" thickBot="1">
      <c r="A26" s="107"/>
      <c r="B26" s="142"/>
      <c r="C26" s="142"/>
      <c r="D26" s="142"/>
      <c r="E26" s="142"/>
      <c r="F26" s="142"/>
      <c r="G26" s="142"/>
      <c r="H26" s="142"/>
      <c r="I26" s="142"/>
    </row>
    <row r="27" spans="1:9" s="119" customFormat="1" ht="15.75" thickBot="1">
      <c r="A27" s="141" t="s">
        <v>150</v>
      </c>
      <c r="B27" s="8">
        <v>0</v>
      </c>
      <c r="C27" s="8">
        <v>0</v>
      </c>
      <c r="D27" s="8">
        <v>0</v>
      </c>
      <c r="E27" s="8">
        <v>0</v>
      </c>
      <c r="F27" s="8">
        <v>-18958368</v>
      </c>
      <c r="G27" s="8">
        <v>-18958368</v>
      </c>
      <c r="H27" s="8">
        <v>-4394500</v>
      </c>
      <c r="I27" s="8">
        <v>-23352868</v>
      </c>
    </row>
    <row r="28" spans="1:9" ht="15.75" thickBot="1">
      <c r="A28" s="88" t="s">
        <v>172</v>
      </c>
      <c r="B28" s="74">
        <v>0</v>
      </c>
      <c r="C28" s="74">
        <v>0</v>
      </c>
      <c r="D28" s="74">
        <v>0</v>
      </c>
      <c r="E28" s="74">
        <v>0</v>
      </c>
      <c r="F28" s="132">
        <v>26670600</v>
      </c>
      <c r="G28" s="132">
        <v>26670600</v>
      </c>
      <c r="H28" s="132">
        <v>28609347</v>
      </c>
      <c r="I28" s="132">
        <v>55279947</v>
      </c>
    </row>
    <row r="29" spans="1:9" ht="15.75" thickBot="1">
      <c r="A29" s="89" t="s">
        <v>181</v>
      </c>
      <c r="B29" s="79">
        <f>B21+B25</f>
        <v>12136529</v>
      </c>
      <c r="C29" s="79">
        <f>C21+C25</f>
        <v>-7065614</v>
      </c>
      <c r="D29" s="79">
        <f>D21+D25</f>
        <v>-7330</v>
      </c>
      <c r="E29" s="79">
        <f>E21+E25</f>
        <v>1820479</v>
      </c>
      <c r="F29" s="79">
        <f>F21+F25+F27+F28</f>
        <v>566336391</v>
      </c>
      <c r="G29" s="79">
        <f>G21+G25+G27+G28</f>
        <v>573220455</v>
      </c>
      <c r="H29" s="79">
        <f>H21+H25+H27+H28</f>
        <v>64143545</v>
      </c>
      <c r="I29" s="79">
        <f>I21+I25+I27+I28</f>
        <v>637364000</v>
      </c>
    </row>
    <row r="30" spans="1:9" ht="15.75" thickTop="1"/>
    <row r="31" spans="1:9" ht="32.25" customHeight="1">
      <c r="A31" s="160"/>
      <c r="B31" s="160"/>
      <c r="C31" s="160"/>
      <c r="D31" s="160"/>
      <c r="E31" s="160"/>
      <c r="F31" s="160"/>
      <c r="G31" s="160"/>
      <c r="H31" s="160"/>
      <c r="I31" s="160"/>
    </row>
    <row r="34" spans="1:9" ht="15.75" thickBot="1">
      <c r="A34" s="154" t="s">
        <v>63</v>
      </c>
      <c r="B34" s="154"/>
      <c r="H34" s="155"/>
      <c r="I34" s="155"/>
    </row>
    <row r="35" spans="1:9">
      <c r="A35" s="154"/>
      <c r="B35" s="154"/>
      <c r="H35" s="156" t="s">
        <v>64</v>
      </c>
      <c r="I35" s="156"/>
    </row>
    <row r="36" spans="1:9">
      <c r="A36" s="154" t="s">
        <v>0</v>
      </c>
      <c r="B36" s="154"/>
      <c r="H36" s="154"/>
      <c r="I36" s="154"/>
    </row>
    <row r="37" spans="1:9">
      <c r="A37" s="154"/>
      <c r="B37" s="154"/>
      <c r="H37" s="154"/>
      <c r="I37" s="154"/>
    </row>
    <row r="38" spans="1:9" ht="15.75" thickBot="1">
      <c r="A38" s="154" t="s">
        <v>182</v>
      </c>
      <c r="B38" s="154"/>
      <c r="H38" s="155"/>
      <c r="I38" s="155"/>
    </row>
    <row r="39" spans="1:9">
      <c r="A39" s="154"/>
      <c r="B39" s="154"/>
      <c r="H39" s="156" t="s">
        <v>145</v>
      </c>
      <c r="I39" s="156"/>
    </row>
    <row r="43" spans="1:9">
      <c r="B43" s="140"/>
    </row>
  </sheetData>
  <mergeCells count="16">
    <mergeCell ref="A39:B39"/>
    <mergeCell ref="H39:I39"/>
    <mergeCell ref="A36:B36"/>
    <mergeCell ref="H36:I36"/>
    <mergeCell ref="A37:B37"/>
    <mergeCell ref="H37:I37"/>
    <mergeCell ref="A38:B38"/>
    <mergeCell ref="H38:I38"/>
    <mergeCell ref="A31:I31"/>
    <mergeCell ref="H34:I34"/>
    <mergeCell ref="H35:I35"/>
    <mergeCell ref="B7:G7"/>
    <mergeCell ref="A34:B34"/>
    <mergeCell ref="A35:B35"/>
    <mergeCell ref="A17:B17"/>
    <mergeCell ref="H17:I17"/>
  </mergeCells>
  <pageMargins left="0.70866141732283472" right="0.70866141732283472" top="0.74803149606299213" bottom="0.74803149606299213" header="0.31496062992125984" footer="0.31496062992125984"/>
  <pageSetup paperSize="9"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Ф1</vt:lpstr>
      <vt:lpstr>Ф2</vt:lpstr>
      <vt:lpstr>Ф3</vt:lpstr>
      <vt:lpstr>Ф4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2021-11-24T10:48:14Z</dcterms:modified>
</cp:coreProperties>
</file>