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'Ф3'!$C$10:$D$60</definedName>
    <definedName name="WorkArea" localSheetId="3">'Ф4'!$B$12:$G$18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'Ф2'!$A$1:$E$57</definedName>
    <definedName name="Z_EE6732EE_644E_43C7_942D_7451E7E830D4_.wvu.PrintArea" localSheetId="3" hidden="1">'Ф4'!$A$1:$I$35</definedName>
    <definedName name="Z_EE6732EE_644E_43C7_942D_7451E7E830D4_.wvu.Rows" localSheetId="0" hidden="1">'Ф1'!#REF!,'Ф1'!#REF!</definedName>
    <definedName name="_xlnm.Print_Area" localSheetId="1">'Ф2'!$A$1:$E$57</definedName>
    <definedName name="_xlnm.Print_Area" localSheetId="3">'Ф4'!$A$1:$I$35</definedName>
  </definedNames>
  <calcPr fullCalcOnLoad="1"/>
</workbook>
</file>

<file path=xl/sharedStrings.xml><?xml version="1.0" encoding="utf-8"?>
<sst xmlns="http://schemas.openxmlformats.org/spreadsheetml/2006/main" count="227" uniqueCount="190">
  <si>
    <t>Прочие долгосрочные финансовые активы</t>
  </si>
  <si>
    <t>Основные средства</t>
  </si>
  <si>
    <t>Нематериальные активы</t>
  </si>
  <si>
    <t>Прочие долгосрочные активы</t>
  </si>
  <si>
    <t>Займы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</si>
  <si>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</si>
  <si>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</si>
  <si>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</si>
  <si>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Нуркеева А.Н.</t>
  </si>
  <si>
    <t>Главный бухгалтер -директор ДБУиО</t>
  </si>
  <si>
    <t>Жуманова М.А.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</si>
  <si>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</si>
  <si>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</si>
  <si>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</si>
  <si>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</si>
  <si>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</si>
  <si>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 xml:space="preserve">Главный бухгалтер - директор ДБУиО 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</si>
  <si>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</si>
  <si>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</si>
  <si>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</si>
  <si>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</si>
  <si>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</si>
  <si>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</si>
  <si>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Неаудированная промежуточная сокращенная</t>
  </si>
  <si>
    <t xml:space="preserve"> консолидированная финансовая отчетность</t>
  </si>
  <si>
    <t>ПРОМЕЖУТОЧНЫЙ СОКРАЩЕННЫЙ КОНСОЛИДИРОВАННЫЙ ОТЧЕТ О ФИНАНСОВОМ ПОЛОЖЕНИИ</t>
  </si>
  <si>
    <t>Прим.</t>
  </si>
  <si>
    <t>Активы</t>
  </si>
  <si>
    <t>Долгосрочные активы</t>
  </si>
  <si>
    <t>Авансы, уплаченные за долгосрочные активы</t>
  </si>
  <si>
    <t>Отложенный налоговый актив</t>
  </si>
  <si>
    <t>5</t>
  </si>
  <si>
    <t>6</t>
  </si>
  <si>
    <t>Товарно-материальные запасы</t>
  </si>
  <si>
    <t>Торговая дебиторская задолженность</t>
  </si>
  <si>
    <t>8</t>
  </si>
  <si>
    <t>Авансовые платежи</t>
  </si>
  <si>
    <t>Предоплата по корпоративному подоходному налогу</t>
  </si>
  <si>
    <t>Прочие финансовые активы</t>
  </si>
  <si>
    <t>9</t>
  </si>
  <si>
    <t xml:space="preserve">Прибыль до налогообложения 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</si>
  <si>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</si>
  <si>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</si>
  <si>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</si>
  <si>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>Расходы на покрытие безнадежной задолженности</t>
  </si>
  <si>
    <t>Корректировка чистой стоимости реализации неликвидных товарно−материальных запасов</t>
  </si>
  <si>
    <t xml:space="preserve">Начисление расходов по финансированию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</si>
  <si>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</si>
  <si>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</si>
  <si>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</si>
  <si>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краткосрочных и долгосрочных активах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</si>
  <si>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</si>
  <si>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</si>
  <si>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</si>
  <si>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</si>
  <si>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</si>
  <si>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</si>
  <si>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Дивиденды выплаченные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</si>
  <si>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</si>
  <si>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</si>
  <si>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</si>
  <si>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</si>
  <si>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>Чистые денежные потоки, использованные в инвестиционной деятельности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</si>
  <si>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</si>
  <si>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</si>
  <si>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</si>
  <si>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</si>
  <si>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</si>
  <si>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</si>
  <si>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</si>
  <si>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−</t>
  </si>
  <si>
    <t>Возврат финансовой помощи</t>
  </si>
  <si>
    <t>Финансовая деятельность</t>
  </si>
  <si>
    <t>Получение займов</t>
  </si>
  <si>
    <t>Погашение займов</t>
  </si>
  <si>
    <t>Выкуп собственных акций</t>
  </si>
  <si>
    <t>Погашение обязательств по финансовой аренде</t>
  </si>
  <si>
    <t>Чистое увеличение (уменьшение) денежных средств и их эквивалентов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</si>
  <si>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</si>
  <si>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</si>
  <si>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Операционная деятельность</t>
  </si>
  <si>
    <t>Активы, классифицированные как предназначенные для продажи</t>
  </si>
  <si>
    <t>11</t>
  </si>
  <si>
    <t>Итого активы</t>
  </si>
  <si>
    <t>Доходы от оказания услуг</t>
  </si>
  <si>
    <t>14</t>
  </si>
  <si>
    <t>Компенсация за оказание универсальных услуг в сельских пунктах</t>
  </si>
  <si>
    <t>Себестоимость оказанных услуг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</si>
  <si>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</si>
  <si>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</si>
  <si>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</si>
  <si>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</si>
  <si>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</si>
  <si>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Чистые расходы от переоценки валютных статей</t>
  </si>
  <si>
    <t>Убыток от выбытия основных средств</t>
  </si>
  <si>
    <t>Прибыль до налогообложения</t>
  </si>
  <si>
    <t>Расходы по подоходному налогу</t>
  </si>
  <si>
    <t>Прибыль за отчётный период</t>
  </si>
  <si>
    <t>16</t>
  </si>
  <si>
    <t>17</t>
  </si>
  <si>
    <t>Прибыль, приходящаяся на:</t>
  </si>
  <si>
    <t>Собственников материнской компании</t>
  </si>
  <si>
    <t>Неконтролирующие доли участия</t>
  </si>
  <si>
    <t>Прочий совокупный доход</t>
  </si>
  <si>
    <t>Прочий совокупный доход, подлежащий переклассификации в состав прибыли или убытка в последующих периодах:</t>
  </si>
  <si>
    <t>Курсовые разницы при пересчёте отчётности зарубежных подразделений</t>
  </si>
  <si>
    <t>Чистый прочий совокупный доход, подлежащий переклассификации в состав прибыли или убытка в последующих периодах</t>
  </si>
  <si>
    <t>Итого совокупный доход за отчётный период, за вычетом подоходного налога</t>
  </si>
  <si>
    <t xml:space="preserve">Приходящийся на: </t>
  </si>
  <si>
    <t>Прибыль на акцию</t>
  </si>
  <si>
    <t>Базовая и разводненная, в отношении прибыли за отчётный период, приходящейся на собственников материнской компании, в тенге</t>
  </si>
  <si>
    <t>АО «Казахтелеком»</t>
  </si>
  <si>
    <t xml:space="preserve">Неаудированная промежуточная сокращённая </t>
  </si>
  <si>
    <t>консолидированная финансовая отчётность</t>
  </si>
  <si>
    <t>ПРОМЕЖУТОЧНЫЙ СОКРАЩЁННЫЙ КОНСОЛИДИРОВАННЫЙ ОТЧЁТ О ДВИЖЕНИИ ДЕНЕЖНЫХ СРЕДСТВ</t>
  </si>
  <si>
    <t>Капитал и обязательства</t>
  </si>
  <si>
    <t>Капитал, приходящийся на собственников материнской компании</t>
  </si>
  <si>
    <t>Выпущенные акции</t>
  </si>
  <si>
    <t>Собственные выкупленные акции</t>
  </si>
  <si>
    <t>Фонд пересчета иностранной валюты</t>
  </si>
  <si>
    <t>Прочие резервы</t>
  </si>
  <si>
    <t>Неаудированная промежуточная сокращённая</t>
  </si>
  <si>
    <t xml:space="preserve"> консолидированная финансовая отчётность</t>
  </si>
  <si>
    <t xml:space="preserve">ПРОМЕЖУТОЧНЫЙ СОКРАЩЁННЫЙ КОНСОЛИДИРОВАННЫЙ ОТЧЁТ О СОВОКУПНОМ ДОХОДЕ </t>
  </si>
  <si>
    <t>Неконтрольные доли участия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</si>
  <si>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</si>
  <si>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</si>
  <si>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</si>
  <si>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</si>
  <si>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</si>
  <si>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</si>
  <si>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</si>
  <si>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</si>
  <si>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</si>
  <si>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</si>
  <si>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Текущий подоходный налог к уплате</t>
  </si>
  <si>
    <t>Прочие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</si>
  <si>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</si>
  <si>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</si>
  <si>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</si>
  <si>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</si>
  <si>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</si>
  <si>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</si>
  <si>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</si>
  <si>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>Итого</t>
  </si>
  <si>
    <t>Некотрольные доли участия</t>
  </si>
  <si>
    <t>Прибыль / (убыток) за отчетный период (неаудировано)</t>
  </si>
  <si>
    <t>Прочий совокупный доход (неаудировано)</t>
  </si>
  <si>
    <t>Итого совокупный доход / (убыток) (неаудировано)</t>
  </si>
  <si>
    <t>Собственные выкупленные акции (неаудировано)</t>
  </si>
  <si>
    <t xml:space="preserve">Корректировки на:
</t>
  </si>
  <si>
    <t>Денежные средства и их эквиваленты</t>
  </si>
  <si>
    <t>Долговая составляющая привилегированных акций</t>
  </si>
  <si>
    <t>На 1 января 2014 года</t>
  </si>
  <si>
    <t>На 1 января 2015 года</t>
  </si>
  <si>
    <t>Прочий совокупный доход (убыток), не подлежащий переклассификации в состав прибыли или убытка в последующих периодах:</t>
  </si>
  <si>
    <t>Актуарные доходы (убытки) по планам с установленными выплатами, за вычетом подоходного налога</t>
  </si>
  <si>
    <t>Чистый прочий совокупный доход (убыток), не подлежащий переклассификации в состав прибыли или убытка в последующих периодах</t>
  </si>
  <si>
    <t>Прочий совокупный доход (убыток), за отчетный период, за вычетом подоходного налога</t>
  </si>
  <si>
    <t>18</t>
  </si>
  <si>
    <t>Изменения в пенсионных обязательствах</t>
  </si>
  <si>
    <t>Размещение денежных средств с ограниченным правом использования</t>
  </si>
  <si>
    <t>-</t>
  </si>
  <si>
    <t>Текущие активы</t>
  </si>
  <si>
    <t>Прочие текущие активы</t>
  </si>
  <si>
    <t>На 31 декабря 2014 года (аудировано)</t>
  </si>
  <si>
    <t>В тысячах тенге</t>
  </si>
  <si>
    <t>30 июня 2014 года (неаудировано)</t>
  </si>
  <si>
    <t>4</t>
  </si>
  <si>
    <t>20</t>
  </si>
  <si>
    <t>Чистые денежные потоки, полученные от / (использованные) операционной деятельности</t>
  </si>
  <si>
    <t>Возврат денежных средств с ограниченным правом использования</t>
  </si>
  <si>
    <t>Чистые денежные потоки, использованные в финансовой деятельности</t>
  </si>
  <si>
    <t>Курсовые разницы</t>
  </si>
  <si>
    <t>На 30 сентября 2015 года</t>
  </si>
  <si>
    <t>На 30 сентября 2015 года (неаудировано)</t>
  </si>
  <si>
    <t>За три месяца, закончившихся 30 сентября</t>
  </si>
  <si>
    <t>2015 года (неаудировано)</t>
  </si>
  <si>
    <t>2014 года (неаудировано)</t>
  </si>
  <si>
    <t>За девять месяцев, закончившихся 30 сентября</t>
  </si>
  <si>
    <t>Дивиденды полученные</t>
  </si>
  <si>
    <t>Выдача финансовой помощи</t>
  </si>
  <si>
    <t>Приобретение доли дочерней компании</t>
  </si>
  <si>
    <t>Изменение доли участия в дочерних организациях (неаудировано)</t>
  </si>
  <si>
    <t>На 30 сентября 2014 года (неаудировано)</t>
  </si>
  <si>
    <t>За девятимесячный период, закончившийся 30 сентября 2015 года</t>
  </si>
  <si>
    <t xml:space="preserve">30 сентября 
2015 года  (неаудировано)
</t>
  </si>
  <si>
    <t xml:space="preserve">30 сентября
2014 года
(неаудировано)
</t>
  </si>
  <si>
    <r>
      <t xml:space="preserve">Дивиденды (неаудировано) </t>
    </r>
    <r>
      <rPr>
        <i/>
        <sz val="10"/>
        <rFont val="Arial Cyr"/>
        <family val="0"/>
      </rPr>
      <t>(Примечание 20)</t>
    </r>
  </si>
  <si>
    <t>Денежные средства и их эквиваленты на 30 сентября</t>
  </si>
</sst>
</file>

<file path=xl/styles.xml><?xml version="1.0" encoding="utf-8"?>
<styleSheet xmlns="http://schemas.openxmlformats.org/spreadsheetml/2006/main">
  <numFmts count="1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 ;[Red]\-#,##0.00\ "/>
    <numFmt numFmtId="169" formatCode="_-* #,##0_р_._-;\-* #,##0_р_._-;_-* &quot;-&quot;??_р_._-;_-@_-"/>
    <numFmt numFmtId="170" formatCode="_(* #,##0_);_(* \(#,##0\);_(* &quot;-&quot;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5" fontId="0" fillId="0" borderId="0" xfId="0" applyNumberFormat="1" applyFont="1" applyFill="1" applyBorder="1" applyAlignment="1" applyProtection="1">
      <alignment wrapText="1"/>
      <protection/>
    </xf>
    <xf numFmtId="169" fontId="0" fillId="0" borderId="10" xfId="69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0" fillId="0" borderId="0" xfId="0" applyNumberFormat="1" applyFill="1" applyAlignment="1">
      <alignment horizontal="right" vertical="center"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68" fontId="29" fillId="0" borderId="0" xfId="59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69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169" fontId="22" fillId="0" borderId="10" xfId="69" applyNumberFormat="1" applyFont="1" applyFill="1" applyBorder="1" applyAlignment="1" applyProtection="1">
      <alignment horizontal="center" wrapText="1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59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165" fontId="0" fillId="0" borderId="0" xfId="69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169" fontId="35" fillId="0" borderId="0" xfId="0" applyNumberFormat="1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 wrapText="1"/>
    </xf>
    <xf numFmtId="49" fontId="35" fillId="0" borderId="0" xfId="0" applyNumberFormat="1" applyFont="1" applyFill="1" applyAlignment="1">
      <alignment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43" fontId="35" fillId="0" borderId="0" xfId="0" applyNumberFormat="1" applyFont="1" applyFill="1" applyAlignment="1" applyProtection="1">
      <alignment/>
      <protection locked="0"/>
    </xf>
    <xf numFmtId="3" fontId="35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>
      <alignment wrapText="1"/>
    </xf>
    <xf numFmtId="43" fontId="36" fillId="0" borderId="0" xfId="0" applyNumberFormat="1" applyFont="1" applyFill="1" applyBorder="1" applyAlignment="1">
      <alignment wrapText="1"/>
    </xf>
    <xf numFmtId="43" fontId="22" fillId="0" borderId="12" xfId="70" applyNumberFormat="1" applyFont="1" applyFill="1" applyBorder="1" applyAlignment="1" applyProtection="1">
      <alignment horizontal="center" vertical="center" wrapText="1"/>
      <protection/>
    </xf>
    <xf numFmtId="43" fontId="0" fillId="0" borderId="13" xfId="70" applyNumberFormat="1" applyFont="1" applyFill="1" applyBorder="1" applyAlignment="1" applyProtection="1">
      <alignment horizontal="center" vertical="center" wrapText="1"/>
      <protection/>
    </xf>
    <xf numFmtId="41" fontId="22" fillId="0" borderId="10" xfId="69" applyNumberFormat="1" applyFont="1" applyFill="1" applyBorder="1" applyAlignment="1" applyProtection="1">
      <alignment horizontal="center" vertical="center" wrapText="1"/>
      <protection/>
    </xf>
    <xf numFmtId="41" fontId="0" fillId="0" borderId="14" xfId="69" applyNumberFormat="1" applyFont="1" applyFill="1" applyBorder="1" applyAlignment="1" applyProtection="1">
      <alignment horizontal="center" vertical="center" wrapText="1"/>
      <protection/>
    </xf>
    <xf numFmtId="41" fontId="0" fillId="0" borderId="14" xfId="0" applyNumberFormat="1" applyFont="1" applyBorder="1" applyAlignment="1">
      <alignment horizontal="center"/>
    </xf>
    <xf numFmtId="41" fontId="22" fillId="0" borderId="10" xfId="0" applyNumberFormat="1" applyFont="1" applyBorder="1" applyAlignment="1">
      <alignment horizontal="center"/>
    </xf>
    <xf numFmtId="41" fontId="2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43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69" fontId="0" fillId="0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169" fontId="0" fillId="0" borderId="10" xfId="69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165" fontId="2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165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43" fontId="22" fillId="0" borderId="10" xfId="69" applyNumberFormat="1" applyFont="1" applyFill="1" applyBorder="1" applyAlignment="1" applyProtection="1">
      <alignment horizontal="center" wrapText="1"/>
      <protection/>
    </xf>
    <xf numFmtId="43" fontId="0" fillId="0" borderId="10" xfId="69" applyNumberFormat="1" applyFont="1" applyFill="1" applyBorder="1" applyAlignment="1" applyProtection="1">
      <alignment horizontal="center" wrapText="1"/>
      <protection/>
    </xf>
    <xf numFmtId="41" fontId="0" fillId="0" borderId="14" xfId="0" applyNumberFormat="1" applyFont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43" fontId="22" fillId="0" borderId="18" xfId="0" applyNumberFormat="1" applyFont="1" applyBorder="1" applyAlignment="1" applyProtection="1">
      <alignment/>
      <protection/>
    </xf>
    <xf numFmtId="43" fontId="0" fillId="0" borderId="19" xfId="0" applyNumberFormat="1" applyFont="1" applyBorder="1" applyAlignment="1" applyProtection="1">
      <alignment/>
      <protection/>
    </xf>
    <xf numFmtId="0" fontId="34" fillId="0" borderId="16" xfId="0" applyFont="1" applyFill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/>
    </xf>
    <xf numFmtId="41" fontId="22" fillId="0" borderId="18" xfId="69" applyNumberFormat="1" applyFont="1" applyFill="1" applyBorder="1" applyAlignment="1" applyProtection="1">
      <alignment horizontal="center" vertical="center" wrapText="1"/>
      <protection/>
    </xf>
    <xf numFmtId="41" fontId="0" fillId="0" borderId="19" xfId="69" applyNumberFormat="1" applyFont="1" applyFill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43" fontId="33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Alignment="1">
      <alignment/>
    </xf>
    <xf numFmtId="170" fontId="22" fillId="0" borderId="10" xfId="0" applyNumberFormat="1" applyFont="1" applyFill="1" applyBorder="1" applyAlignment="1">
      <alignment horizontal="left" wrapText="1"/>
    </xf>
    <xf numFmtId="170" fontId="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wrapText="1"/>
      <protection/>
    </xf>
    <xf numFmtId="170" fontId="0" fillId="0" borderId="14" xfId="0" applyNumberFormat="1" applyFont="1" applyFill="1" applyBorder="1" applyAlignment="1">
      <alignment horizontal="left" wrapText="1"/>
    </xf>
    <xf numFmtId="170" fontId="22" fillId="0" borderId="21" xfId="0" applyNumberFormat="1" applyFont="1" applyFill="1" applyBorder="1" applyAlignment="1">
      <alignment horizontal="left" wrapText="1"/>
    </xf>
    <xf numFmtId="170" fontId="0" fillId="0" borderId="22" xfId="0" applyNumberFormat="1" applyFont="1" applyFill="1" applyBorder="1" applyAlignment="1">
      <alignment horizontal="left" wrapText="1"/>
    </xf>
    <xf numFmtId="170" fontId="22" fillId="0" borderId="12" xfId="0" applyNumberFormat="1" applyFont="1" applyFill="1" applyBorder="1" applyAlignment="1">
      <alignment horizontal="left" wrapText="1"/>
    </xf>
    <xf numFmtId="170" fontId="0" fillId="0" borderId="13" xfId="0" applyNumberFormat="1" applyFont="1" applyFill="1" applyBorder="1" applyAlignment="1">
      <alignment horizontal="left" wrapText="1"/>
    </xf>
    <xf numFmtId="0" fontId="22" fillId="0" borderId="15" xfId="0" applyFont="1" applyFill="1" applyBorder="1" applyAlignment="1" applyProtection="1">
      <alignment horizontal="left"/>
      <protection/>
    </xf>
    <xf numFmtId="165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170" fontId="0" fillId="0" borderId="14" xfId="0" applyNumberFormat="1" applyFont="1" applyFill="1" applyBorder="1" applyAlignment="1">
      <alignment horizontal="right" wrapText="1"/>
    </xf>
    <xf numFmtId="170" fontId="22" fillId="0" borderId="21" xfId="0" applyNumberFormat="1" applyFont="1" applyFill="1" applyBorder="1" applyAlignment="1">
      <alignment horizontal="right" wrapText="1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9" fontId="32" fillId="0" borderId="21" xfId="59" applyNumberFormat="1" applyFont="1" applyFill="1" applyBorder="1" applyAlignment="1" applyProtection="1">
      <alignment horizontal="center" wrapText="1"/>
      <protection locked="0"/>
    </xf>
    <xf numFmtId="49" fontId="32" fillId="0" borderId="18" xfId="59" applyNumberFormat="1" applyFont="1" applyFill="1" applyBorder="1" applyAlignment="1" applyProtection="1">
      <alignment horizontal="center" wrapText="1"/>
      <protection locked="0"/>
    </xf>
    <xf numFmtId="49" fontId="22" fillId="0" borderId="21" xfId="59" applyNumberFormat="1" applyFont="1" applyFill="1" applyBorder="1" applyAlignment="1" applyProtection="1">
      <alignment horizontal="center" vertical="center" wrapText="1"/>
      <protection locked="0"/>
    </xf>
    <xf numFmtId="49" fontId="22" fillId="0" borderId="18" xfId="59" applyNumberFormat="1" applyFont="1" applyFill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Fill="1" applyBorder="1" applyAlignment="1" applyProtection="1">
      <alignment horizontal="center" vertical="center" wrapText="1"/>
      <protection/>
    </xf>
    <xf numFmtId="3" fontId="22" fillId="0" borderId="25" xfId="0" applyNumberFormat="1" applyFont="1" applyFill="1" applyBorder="1" applyAlignment="1" applyProtection="1">
      <alignment horizontal="center" vertical="center" wrapText="1"/>
      <protection/>
    </xf>
    <xf numFmtId="169" fontId="0" fillId="0" borderId="10" xfId="69" applyNumberFormat="1" applyFont="1" applyFill="1" applyBorder="1" applyAlignment="1" applyProtection="1">
      <alignment horizontal="center" wrapText="1"/>
      <protection/>
    </xf>
    <xf numFmtId="43" fontId="0" fillId="0" borderId="10" xfId="69" applyNumberFormat="1" applyFont="1" applyFill="1" applyBorder="1" applyAlignment="1" applyProtection="1">
      <alignment horizontal="center" wrapText="1"/>
      <protection/>
    </xf>
    <xf numFmtId="170" fontId="22" fillId="0" borderId="10" xfId="0" applyNumberFormat="1" applyFont="1" applyFill="1" applyBorder="1" applyAlignment="1">
      <alignment horizontal="right" wrapText="1"/>
    </xf>
    <xf numFmtId="170" fontId="0" fillId="0" borderId="10" xfId="0" applyNumberFormat="1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90" zoomScaleNormal="90" zoomScalePageLayoutView="0" workbookViewId="0" topLeftCell="A1">
      <selection activeCell="A8" sqref="A8"/>
    </sheetView>
  </sheetViews>
  <sheetFormatPr defaultColWidth="33.25390625" defaultRowHeight="12.75"/>
  <cols>
    <col min="1" max="1" width="64.25390625" style="34" customWidth="1"/>
    <col min="2" max="2" width="11.125" style="34" customWidth="1"/>
    <col min="3" max="3" width="26.625" style="22" customWidth="1"/>
    <col min="4" max="4" width="24.375" style="35" customWidth="1"/>
    <col min="5" max="5" width="9.00390625" style="18" customWidth="1"/>
    <col min="6" max="6" width="12.25390625" style="18" customWidth="1"/>
    <col min="7" max="16384" width="33.25390625" style="18" customWidth="1"/>
  </cols>
  <sheetData>
    <row r="1" spans="1:4" ht="12">
      <c r="A1" s="203" t="s">
        <v>22</v>
      </c>
      <c r="B1" s="17"/>
      <c r="C1" s="221" t="s">
        <v>23</v>
      </c>
      <c r="D1" s="221"/>
    </row>
    <row r="2" spans="1:4" ht="10.5" customHeight="1">
      <c r="A2" s="19"/>
      <c r="B2" s="17"/>
      <c r="C2" s="222" t="s">
        <v>24</v>
      </c>
      <c r="D2" s="222"/>
    </row>
    <row r="3" spans="1:4" ht="11.25">
      <c r="A3" s="19"/>
      <c r="B3" s="17"/>
      <c r="D3" s="20"/>
    </row>
    <row r="4" spans="2:4" ht="11.25">
      <c r="B4" s="18"/>
      <c r="D4" s="20"/>
    </row>
    <row r="5" spans="1:4" ht="15.75">
      <c r="A5" s="60" t="s">
        <v>25</v>
      </c>
      <c r="B5" s="18"/>
      <c r="C5" s="20"/>
      <c r="D5" s="21"/>
    </row>
    <row r="6" spans="1:4" ht="12" customHeight="1">
      <c r="A6" s="60"/>
      <c r="B6" s="18"/>
      <c r="C6" s="20"/>
      <c r="D6" s="21"/>
    </row>
    <row r="7" spans="1:4" ht="11.25">
      <c r="A7" s="61"/>
      <c r="B7" s="62"/>
      <c r="C7" s="63"/>
      <c r="D7" s="65"/>
    </row>
    <row r="8" spans="1:4" ht="12.75">
      <c r="A8" s="66" t="s">
        <v>174</v>
      </c>
      <c r="B8" s="67"/>
      <c r="C8" s="64"/>
      <c r="D8" s="68"/>
    </row>
    <row r="9" spans="1:4" ht="43.5" customHeight="1">
      <c r="A9" s="147" t="s">
        <v>166</v>
      </c>
      <c r="B9" s="148" t="s">
        <v>26</v>
      </c>
      <c r="C9" s="149" t="s">
        <v>175</v>
      </c>
      <c r="D9" s="150" t="s">
        <v>165</v>
      </c>
    </row>
    <row r="10" spans="1:4" ht="12.75">
      <c r="A10" s="151" t="s">
        <v>27</v>
      </c>
      <c r="B10" s="152"/>
      <c r="C10" s="153"/>
      <c r="D10" s="154"/>
    </row>
    <row r="11" spans="1:4" ht="12.75">
      <c r="A11" s="151" t="s">
        <v>28</v>
      </c>
      <c r="B11" s="152"/>
      <c r="C11" s="153"/>
      <c r="D11" s="154"/>
    </row>
    <row r="12" spans="1:6" ht="12.75">
      <c r="A12" s="155" t="s">
        <v>1</v>
      </c>
      <c r="B12" s="152" t="s">
        <v>31</v>
      </c>
      <c r="C12" s="206">
        <v>301915278</v>
      </c>
      <c r="D12" s="207">
        <v>308471725</v>
      </c>
      <c r="E12" s="59"/>
      <c r="F12" s="59"/>
    </row>
    <row r="13" spans="1:6" ht="12.75">
      <c r="A13" s="155" t="s">
        <v>2</v>
      </c>
      <c r="B13" s="152" t="s">
        <v>32</v>
      </c>
      <c r="C13" s="206">
        <v>22064051</v>
      </c>
      <c r="D13" s="207">
        <v>24531269</v>
      </c>
      <c r="E13" s="59"/>
      <c r="F13" s="59"/>
    </row>
    <row r="14" spans="1:6" ht="12.75">
      <c r="A14" s="157" t="s">
        <v>29</v>
      </c>
      <c r="B14" s="152"/>
      <c r="C14" s="206">
        <v>1431358</v>
      </c>
      <c r="D14" s="207">
        <v>207263</v>
      </c>
      <c r="E14" s="59"/>
      <c r="F14" s="59"/>
    </row>
    <row r="15" spans="1:6" ht="12.75">
      <c r="A15" s="155" t="s">
        <v>30</v>
      </c>
      <c r="B15" s="152"/>
      <c r="C15" s="206">
        <v>1670279</v>
      </c>
      <c r="D15" s="207">
        <v>1679830</v>
      </c>
      <c r="E15" s="59"/>
      <c r="F15" s="59"/>
    </row>
    <row r="16" spans="1:6" ht="12.75">
      <c r="A16" s="155" t="s">
        <v>0</v>
      </c>
      <c r="B16" s="152"/>
      <c r="C16" s="206">
        <v>10189416</v>
      </c>
      <c r="D16" s="207">
        <v>11884667</v>
      </c>
      <c r="E16" s="59"/>
      <c r="F16" s="59"/>
    </row>
    <row r="17" spans="1:6" ht="12.75">
      <c r="A17" s="155" t="s">
        <v>3</v>
      </c>
      <c r="B17" s="152"/>
      <c r="C17" s="206">
        <v>3292725</v>
      </c>
      <c r="D17" s="207">
        <v>4916543</v>
      </c>
      <c r="E17" s="59"/>
      <c r="F17" s="59"/>
    </row>
    <row r="18" spans="1:6" ht="12.75">
      <c r="A18" s="157"/>
      <c r="B18" s="152"/>
      <c r="C18" s="206">
        <f>SUM(C12:C17)</f>
        <v>340563107</v>
      </c>
      <c r="D18" s="207">
        <f>SUM(D12:D17)</f>
        <v>351691297</v>
      </c>
      <c r="E18" s="59"/>
      <c r="F18" s="59"/>
    </row>
    <row r="19" spans="1:6" ht="12.75">
      <c r="A19" s="151" t="s">
        <v>163</v>
      </c>
      <c r="B19" s="152"/>
      <c r="C19" s="156"/>
      <c r="D19" s="158"/>
      <c r="E19" s="59"/>
      <c r="F19" s="59"/>
    </row>
    <row r="20" spans="1:6" ht="12.75">
      <c r="A20" s="157" t="s">
        <v>33</v>
      </c>
      <c r="B20" s="152"/>
      <c r="C20" s="206">
        <v>8235702</v>
      </c>
      <c r="D20" s="207">
        <v>5934046</v>
      </c>
      <c r="E20" s="59"/>
      <c r="F20" s="59"/>
    </row>
    <row r="21" spans="1:6" ht="12.75">
      <c r="A21" s="157" t="s">
        <v>34</v>
      </c>
      <c r="B21" s="152" t="s">
        <v>35</v>
      </c>
      <c r="C21" s="206">
        <v>25281323</v>
      </c>
      <c r="D21" s="207">
        <v>20764872</v>
      </c>
      <c r="E21" s="59"/>
      <c r="F21" s="59"/>
    </row>
    <row r="22" spans="1:6" ht="12.75">
      <c r="A22" s="157" t="s">
        <v>36</v>
      </c>
      <c r="B22" s="152"/>
      <c r="C22" s="206">
        <v>1199559</v>
      </c>
      <c r="D22" s="207">
        <v>992346</v>
      </c>
      <c r="E22" s="59"/>
      <c r="F22" s="59"/>
    </row>
    <row r="23" spans="1:6" ht="12.75">
      <c r="A23" s="157" t="s">
        <v>37</v>
      </c>
      <c r="B23" s="152"/>
      <c r="C23" s="206">
        <v>517631</v>
      </c>
      <c r="D23" s="207">
        <v>1054311</v>
      </c>
      <c r="E23" s="59"/>
      <c r="F23" s="59"/>
    </row>
    <row r="24" spans="1:6" ht="12.75">
      <c r="A24" s="157" t="s">
        <v>38</v>
      </c>
      <c r="B24" s="152" t="s">
        <v>39</v>
      </c>
      <c r="C24" s="206">
        <v>15704377</v>
      </c>
      <c r="D24" s="207">
        <v>21362797</v>
      </c>
      <c r="E24" s="59"/>
      <c r="F24" s="59"/>
    </row>
    <row r="25" spans="1:6" ht="12.75">
      <c r="A25" s="157" t="s">
        <v>164</v>
      </c>
      <c r="B25" s="152"/>
      <c r="C25" s="206">
        <v>4711583</v>
      </c>
      <c r="D25" s="207">
        <v>6213467</v>
      </c>
      <c r="E25" s="59"/>
      <c r="F25" s="59"/>
    </row>
    <row r="26" spans="1:6" ht="12.75">
      <c r="A26" s="157" t="s">
        <v>151</v>
      </c>
      <c r="B26" s="152" t="s">
        <v>17</v>
      </c>
      <c r="C26" s="206">
        <v>27732046</v>
      </c>
      <c r="D26" s="207">
        <v>8729297</v>
      </c>
      <c r="E26" s="59"/>
      <c r="F26" s="59"/>
    </row>
    <row r="27" spans="1:6" ht="12.75">
      <c r="A27" s="157"/>
      <c r="B27" s="152"/>
      <c r="C27" s="206">
        <f>SUM(C20:C26)</f>
        <v>83382221</v>
      </c>
      <c r="D27" s="207">
        <f>SUM(D20:D26)</f>
        <v>65051136</v>
      </c>
      <c r="E27" s="59"/>
      <c r="F27" s="59"/>
    </row>
    <row r="28" spans="1:6" ht="12.75">
      <c r="A28" s="155" t="s">
        <v>81</v>
      </c>
      <c r="B28" s="152" t="s">
        <v>82</v>
      </c>
      <c r="C28" s="206"/>
      <c r="D28" s="207">
        <v>951019</v>
      </c>
      <c r="E28" s="59"/>
      <c r="F28" s="59"/>
    </row>
    <row r="29" spans="1:6" ht="25.5" customHeight="1">
      <c r="A29" s="159" t="s">
        <v>83</v>
      </c>
      <c r="B29" s="160"/>
      <c r="C29" s="206">
        <f>C18+C27+C28</f>
        <v>423945328</v>
      </c>
      <c r="D29" s="207">
        <f>D18+D27+D28</f>
        <v>417693452</v>
      </c>
      <c r="E29" s="59"/>
      <c r="F29" s="59"/>
    </row>
    <row r="30" spans="1:6" ht="12.75">
      <c r="A30" s="25"/>
      <c r="B30" s="26"/>
      <c r="C30" s="27"/>
      <c r="D30" s="27"/>
      <c r="E30" s="59"/>
      <c r="F30" s="59"/>
    </row>
    <row r="31" spans="1:6" ht="30" customHeight="1">
      <c r="A31" s="159" t="s">
        <v>115</v>
      </c>
      <c r="B31" s="148" t="str">
        <f>B9</f>
        <v>Прим.</v>
      </c>
      <c r="C31" s="161" t="str">
        <f>C9</f>
        <v>На 30 сентября 2015 года (неаудировано)</v>
      </c>
      <c r="D31" s="162" t="str">
        <f>D9</f>
        <v>На 31 декабря 2014 года (аудировано)</v>
      </c>
      <c r="E31" s="59"/>
      <c r="F31" s="59"/>
    </row>
    <row r="32" spans="1:6" ht="25.5">
      <c r="A32" s="151" t="s">
        <v>116</v>
      </c>
      <c r="B32" s="163"/>
      <c r="C32" s="164"/>
      <c r="D32" s="165"/>
      <c r="E32" s="59"/>
      <c r="F32" s="59"/>
    </row>
    <row r="33" spans="1:6" ht="12.75">
      <c r="A33" s="166" t="s">
        <v>117</v>
      </c>
      <c r="B33" s="163"/>
      <c r="C33" s="206">
        <v>12136529</v>
      </c>
      <c r="D33" s="207">
        <v>12136529</v>
      </c>
      <c r="E33" s="59"/>
      <c r="F33" s="59"/>
    </row>
    <row r="34" spans="1:6" ht="12.75">
      <c r="A34" s="166" t="s">
        <v>118</v>
      </c>
      <c r="B34" s="163"/>
      <c r="C34" s="206">
        <v>-6456161</v>
      </c>
      <c r="D34" s="207">
        <v>-6398619</v>
      </c>
      <c r="E34" s="59"/>
      <c r="F34" s="59"/>
    </row>
    <row r="35" spans="1:6" ht="12.75">
      <c r="A35" s="166" t="s">
        <v>119</v>
      </c>
      <c r="B35" s="163"/>
      <c r="C35" s="206">
        <v>12169</v>
      </c>
      <c r="D35" s="207">
        <v>-69350</v>
      </c>
      <c r="E35" s="59"/>
      <c r="F35" s="59"/>
    </row>
    <row r="36" spans="1:6" ht="12.75">
      <c r="A36" s="166" t="s">
        <v>120</v>
      </c>
      <c r="B36" s="163"/>
      <c r="C36" s="206">
        <v>1820479</v>
      </c>
      <c r="D36" s="207">
        <v>1820479</v>
      </c>
      <c r="E36" s="59"/>
      <c r="F36" s="59"/>
    </row>
    <row r="37" spans="1:6" s="28" customFormat="1" ht="12.75">
      <c r="A37" s="166" t="s">
        <v>20</v>
      </c>
      <c r="B37" s="163"/>
      <c r="C37" s="206">
        <v>286140982</v>
      </c>
      <c r="D37" s="207">
        <v>263644674</v>
      </c>
      <c r="E37" s="59"/>
      <c r="F37" s="59"/>
    </row>
    <row r="38" spans="1:6" s="28" customFormat="1" ht="12.75">
      <c r="A38" s="166"/>
      <c r="B38" s="163"/>
      <c r="C38" s="206">
        <f>SUM(C33:C37)</f>
        <v>293653998</v>
      </c>
      <c r="D38" s="207">
        <f>SUM(D33:D37)</f>
        <v>271133713</v>
      </c>
      <c r="E38" s="59"/>
      <c r="F38" s="59"/>
    </row>
    <row r="39" spans="1:6" s="24" customFormat="1" ht="12.75">
      <c r="A39" s="167" t="s">
        <v>124</v>
      </c>
      <c r="B39" s="163"/>
      <c r="C39" s="206">
        <v>-1081920</v>
      </c>
      <c r="D39" s="207">
        <v>-824365</v>
      </c>
      <c r="E39" s="59"/>
      <c r="F39" s="59"/>
    </row>
    <row r="40" spans="1:6" s="28" customFormat="1" ht="12.75">
      <c r="A40" s="151" t="s">
        <v>19</v>
      </c>
      <c r="B40" s="168"/>
      <c r="C40" s="206">
        <f>SUM(C38:C39)</f>
        <v>292572078</v>
      </c>
      <c r="D40" s="207">
        <f>SUM(D38:D39)</f>
        <v>270309348</v>
      </c>
      <c r="E40" s="59"/>
      <c r="F40" s="59"/>
    </row>
    <row r="41" spans="1:6" s="28" customFormat="1" ht="12.75">
      <c r="A41" s="169"/>
      <c r="B41" s="170"/>
      <c r="C41" s="156"/>
      <c r="D41" s="158"/>
      <c r="E41" s="59"/>
      <c r="F41" s="59"/>
    </row>
    <row r="42" spans="1:6" s="28" customFormat="1" ht="12.75">
      <c r="A42" s="151" t="s">
        <v>125</v>
      </c>
      <c r="B42" s="163"/>
      <c r="C42" s="156"/>
      <c r="D42" s="158"/>
      <c r="E42" s="59"/>
      <c r="F42" s="59"/>
    </row>
    <row r="43" spans="1:6" s="28" customFormat="1" ht="12.75">
      <c r="A43" s="166" t="s">
        <v>4</v>
      </c>
      <c r="B43" s="152" t="s">
        <v>126</v>
      </c>
      <c r="C43" s="206">
        <v>54577068</v>
      </c>
      <c r="D43" s="207">
        <v>56426152</v>
      </c>
      <c r="E43" s="59"/>
      <c r="F43" s="59"/>
    </row>
    <row r="44" spans="1:6" s="28" customFormat="1" ht="12.75">
      <c r="A44" s="166" t="s">
        <v>127</v>
      </c>
      <c r="B44" s="152"/>
      <c r="C44" s="206">
        <v>5383046</v>
      </c>
      <c r="D44" s="207">
        <v>10629340</v>
      </c>
      <c r="E44" s="59"/>
      <c r="F44" s="59"/>
    </row>
    <row r="45" spans="1:6" s="28" customFormat="1" ht="12.75">
      <c r="A45" s="166" t="s">
        <v>5</v>
      </c>
      <c r="B45" s="152"/>
      <c r="C45" s="206">
        <v>18300366</v>
      </c>
      <c r="D45" s="207">
        <v>16466369</v>
      </c>
      <c r="E45" s="59"/>
      <c r="F45" s="59"/>
    </row>
    <row r="46" spans="1:6" s="28" customFormat="1" ht="12.75">
      <c r="A46" s="155" t="s">
        <v>128</v>
      </c>
      <c r="B46" s="152"/>
      <c r="C46" s="206">
        <v>4976842</v>
      </c>
      <c r="D46" s="207">
        <v>5055066</v>
      </c>
      <c r="E46" s="59"/>
      <c r="F46" s="59"/>
    </row>
    <row r="47" spans="1:6" s="24" customFormat="1" ht="12.75">
      <c r="A47" s="166" t="s">
        <v>152</v>
      </c>
      <c r="B47" s="152"/>
      <c r="C47" s="206">
        <v>865069</v>
      </c>
      <c r="D47" s="207">
        <v>876845</v>
      </c>
      <c r="E47" s="59"/>
      <c r="F47" s="59"/>
    </row>
    <row r="48" spans="1:6" s="24" customFormat="1" ht="12.75" customHeight="1">
      <c r="A48" s="166" t="s">
        <v>6</v>
      </c>
      <c r="B48" s="152" t="s">
        <v>129</v>
      </c>
      <c r="C48" s="206">
        <v>7306736</v>
      </c>
      <c r="D48" s="207">
        <v>7650255</v>
      </c>
      <c r="E48" s="59"/>
      <c r="F48" s="59"/>
    </row>
    <row r="49" spans="1:6" s="24" customFormat="1" ht="12.75">
      <c r="A49" s="151"/>
      <c r="B49" s="171"/>
      <c r="C49" s="206">
        <f>SUM(C43:C48)</f>
        <v>91409127</v>
      </c>
      <c r="D49" s="207">
        <f>SUM(D43:D48)</f>
        <v>97104027</v>
      </c>
      <c r="E49" s="59"/>
      <c r="F49" s="59"/>
    </row>
    <row r="50" spans="1:6" ht="12.75">
      <c r="A50" s="151" t="s">
        <v>130</v>
      </c>
      <c r="B50" s="171"/>
      <c r="C50" s="156"/>
      <c r="D50" s="158"/>
      <c r="E50" s="59"/>
      <c r="F50" s="59"/>
    </row>
    <row r="51" spans="1:6" ht="12.75">
      <c r="A51" s="166" t="s">
        <v>4</v>
      </c>
      <c r="B51" s="152" t="s">
        <v>126</v>
      </c>
      <c r="C51" s="206">
        <v>4996279</v>
      </c>
      <c r="D51" s="207">
        <v>5762823</v>
      </c>
      <c r="E51" s="59"/>
      <c r="F51" s="59"/>
    </row>
    <row r="52" spans="1:6" ht="12.75">
      <c r="A52" s="155" t="s">
        <v>131</v>
      </c>
      <c r="B52" s="152"/>
      <c r="C52" s="206">
        <v>5022674</v>
      </c>
      <c r="D52" s="207">
        <v>7519979</v>
      </c>
      <c r="E52" s="59"/>
      <c r="F52" s="59"/>
    </row>
    <row r="53" spans="1:6" ht="28.5" customHeight="1">
      <c r="A53" s="155" t="s">
        <v>132</v>
      </c>
      <c r="B53" s="152"/>
      <c r="C53" s="206">
        <v>973626</v>
      </c>
      <c r="D53" s="207">
        <v>742288</v>
      </c>
      <c r="E53" s="59"/>
      <c r="F53" s="59"/>
    </row>
    <row r="54" spans="1:6" s="29" customFormat="1" ht="12.75">
      <c r="A54" s="155" t="s">
        <v>133</v>
      </c>
      <c r="B54" s="152"/>
      <c r="C54" s="206">
        <v>12171351</v>
      </c>
      <c r="D54" s="207">
        <v>21401773</v>
      </c>
      <c r="E54" s="59"/>
      <c r="F54" s="59"/>
    </row>
    <row r="55" spans="1:6" s="29" customFormat="1" ht="12.75">
      <c r="A55" s="155" t="s">
        <v>134</v>
      </c>
      <c r="B55" s="152"/>
      <c r="C55" s="206">
        <v>3490728</v>
      </c>
      <c r="D55" s="207">
        <v>3733540</v>
      </c>
      <c r="E55" s="59"/>
      <c r="F55" s="59"/>
    </row>
    <row r="56" spans="1:6" s="29" customFormat="1" ht="12.75">
      <c r="A56" s="155" t="s">
        <v>135</v>
      </c>
      <c r="B56" s="152"/>
      <c r="C56" s="206">
        <v>3094182</v>
      </c>
      <c r="D56" s="207">
        <v>110742</v>
      </c>
      <c r="E56" s="59"/>
      <c r="F56" s="59"/>
    </row>
    <row r="57" spans="1:6" s="29" customFormat="1" ht="12.75">
      <c r="A57" s="166" t="s">
        <v>136</v>
      </c>
      <c r="B57" s="152" t="s">
        <v>129</v>
      </c>
      <c r="C57" s="206">
        <v>10215283</v>
      </c>
      <c r="D57" s="207">
        <v>11008932</v>
      </c>
      <c r="E57" s="59"/>
      <c r="F57" s="59"/>
    </row>
    <row r="58" spans="1:6" ht="12.75">
      <c r="A58" s="155"/>
      <c r="B58" s="152"/>
      <c r="C58" s="206">
        <f>SUM(C51:C57)</f>
        <v>39964123</v>
      </c>
      <c r="D58" s="207">
        <f>SUM(D51:D57)</f>
        <v>50280077</v>
      </c>
      <c r="E58" s="59"/>
      <c r="F58" s="59"/>
    </row>
    <row r="59" spans="1:6" ht="12.75">
      <c r="A59" s="172" t="s">
        <v>137</v>
      </c>
      <c r="B59" s="152"/>
      <c r="C59" s="206">
        <f>C49+C58</f>
        <v>131373250</v>
      </c>
      <c r="D59" s="207">
        <f>D49+D58</f>
        <v>147384104</v>
      </c>
      <c r="E59" s="59"/>
      <c r="F59" s="59"/>
    </row>
    <row r="60" spans="1:6" ht="12.75">
      <c r="A60" s="159" t="s">
        <v>138</v>
      </c>
      <c r="B60" s="160"/>
      <c r="C60" s="206">
        <f>C40+C59</f>
        <v>423945328</v>
      </c>
      <c r="D60" s="207">
        <f>D40+D59</f>
        <v>417693452</v>
      </c>
      <c r="E60" s="59"/>
      <c r="F60" s="59"/>
    </row>
    <row r="61" spans="1:4" ht="12.75">
      <c r="A61" s="25"/>
      <c r="B61" s="26"/>
      <c r="C61" s="27">
        <f>C29-C40-C59</f>
        <v>0</v>
      </c>
      <c r="D61" s="83">
        <f>D29-D40-D59</f>
        <v>0</v>
      </c>
    </row>
    <row r="62" spans="1:4" ht="12.75">
      <c r="A62" s="84" t="s">
        <v>139</v>
      </c>
      <c r="B62" s="26"/>
      <c r="C62" s="27">
        <v>25230</v>
      </c>
      <c r="D62" s="83">
        <v>22913</v>
      </c>
    </row>
    <row r="63" spans="1:4" ht="12.75">
      <c r="A63" s="84"/>
      <c r="B63" s="26"/>
      <c r="C63" s="27"/>
      <c r="D63" s="83"/>
    </row>
    <row r="64" spans="1:4" ht="12.75">
      <c r="A64" s="84" t="s">
        <v>140</v>
      </c>
      <c r="B64" s="26"/>
      <c r="C64" s="27">
        <v>8938</v>
      </c>
      <c r="D64" s="83">
        <v>8668</v>
      </c>
    </row>
    <row r="65" spans="1:4" ht="12.75">
      <c r="A65" s="84" t="s">
        <v>141</v>
      </c>
      <c r="B65" s="26"/>
      <c r="C65" s="27"/>
      <c r="D65" s="27"/>
    </row>
    <row r="66" spans="1:4" ht="12.75">
      <c r="A66" s="25"/>
      <c r="B66" s="26"/>
      <c r="C66" s="27"/>
      <c r="D66" s="27"/>
    </row>
    <row r="67" spans="1:4" ht="12.75">
      <c r="A67" s="25"/>
      <c r="B67" s="26"/>
      <c r="C67" s="27"/>
      <c r="D67" s="27"/>
    </row>
    <row r="68" spans="1:4" s="29" customFormat="1" ht="12.75">
      <c r="A68" s="30" t="s">
        <v>7</v>
      </c>
      <c r="B68" s="31"/>
      <c r="C68" s="32" t="s">
        <v>8</v>
      </c>
      <c r="D68" s="32"/>
    </row>
    <row r="69" spans="1:4" ht="12.75">
      <c r="A69" s="80"/>
      <c r="B69" s="19"/>
      <c r="C69" s="23"/>
      <c r="D69" s="23"/>
    </row>
    <row r="70" spans="1:4" ht="12.75">
      <c r="A70" s="81"/>
      <c r="B70" s="33"/>
      <c r="C70" s="23"/>
      <c r="D70" s="23"/>
    </row>
    <row r="71" spans="1:4" s="29" customFormat="1" ht="12.75">
      <c r="A71" s="30" t="s">
        <v>9</v>
      </c>
      <c r="B71" s="31"/>
      <c r="C71" s="32" t="s">
        <v>10</v>
      </c>
      <c r="D71" s="32"/>
    </row>
    <row r="72" ht="11.25">
      <c r="A72" s="82"/>
    </row>
    <row r="73" ht="11.25">
      <c r="A73" s="18"/>
    </row>
  </sheetData>
  <sheetProtection/>
  <mergeCells count="2">
    <mergeCell ref="C1:D1"/>
    <mergeCell ref="C2:D2"/>
  </mergeCells>
  <printOptions/>
  <pageMargins left="0.7480314960629921" right="0.6692913385826772" top="0.6692913385826772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90" zoomScaleNormal="90" zoomScaleSheetLayoutView="75" zoomScalePageLayoutView="0" workbookViewId="0" topLeftCell="A1">
      <selection activeCell="B15" sqref="B15"/>
    </sheetView>
  </sheetViews>
  <sheetFormatPr defaultColWidth="31.25390625" defaultRowHeight="12.75"/>
  <cols>
    <col min="1" max="1" width="67.625" style="28" customWidth="1"/>
    <col min="2" max="2" width="8.125" style="28" customWidth="1"/>
    <col min="3" max="4" width="19.75390625" style="38" customWidth="1"/>
    <col min="5" max="5" width="19.00390625" style="42" customWidth="1"/>
    <col min="6" max="6" width="17.875" style="1" customWidth="1"/>
    <col min="7" max="7" width="15.625" style="2" bestFit="1" customWidth="1"/>
    <col min="8" max="8" width="15.00390625" style="1" bestFit="1" customWidth="1"/>
    <col min="9" max="9" width="15.625" style="2" customWidth="1"/>
    <col min="10" max="16384" width="31.25390625" style="28" customWidth="1"/>
  </cols>
  <sheetData>
    <row r="1" spans="1:6" ht="12.75">
      <c r="A1" s="204" t="s">
        <v>22</v>
      </c>
      <c r="B1" s="36"/>
      <c r="C1" s="74"/>
      <c r="D1" s="74"/>
      <c r="F1" s="202" t="s">
        <v>121</v>
      </c>
    </row>
    <row r="2" spans="2:6" ht="12.75" customHeight="1">
      <c r="B2" s="36"/>
      <c r="C2" s="72"/>
      <c r="D2" s="72"/>
      <c r="F2" s="202" t="s">
        <v>122</v>
      </c>
    </row>
    <row r="3" spans="2:5" ht="12" customHeight="1">
      <c r="B3" s="36"/>
      <c r="C3" s="20"/>
      <c r="D3" s="20"/>
      <c r="E3" s="37"/>
    </row>
    <row r="4" spans="1:5" ht="13.5" customHeight="1">
      <c r="A4" s="39"/>
      <c r="B4" s="39"/>
      <c r="C4" s="40"/>
      <c r="D4" s="40"/>
      <c r="E4" s="40"/>
    </row>
    <row r="5" spans="1:13" s="18" customFormat="1" ht="15.75">
      <c r="A5" s="199"/>
      <c r="B5" s="39"/>
      <c r="C5" s="40"/>
      <c r="D5" s="40"/>
      <c r="E5" s="40"/>
      <c r="F5" s="1"/>
      <c r="G5" s="2"/>
      <c r="H5" s="1"/>
      <c r="I5" s="2"/>
      <c r="J5" s="28"/>
      <c r="K5" s="28"/>
      <c r="L5" s="28"/>
      <c r="M5" s="28"/>
    </row>
    <row r="6" spans="1:13" s="18" customFormat="1" ht="15.75">
      <c r="A6" s="199" t="s">
        <v>123</v>
      </c>
      <c r="B6" s="76"/>
      <c r="C6" s="76"/>
      <c r="D6" s="76"/>
      <c r="E6" s="76"/>
      <c r="F6" s="1"/>
      <c r="G6" s="2"/>
      <c r="H6" s="1"/>
      <c r="I6" s="2"/>
      <c r="J6" s="28"/>
      <c r="K6" s="28"/>
      <c r="L6" s="28"/>
      <c r="M6" s="28"/>
    </row>
    <row r="7" spans="1:13" s="18" customFormat="1" ht="12.75">
      <c r="A7" s="58"/>
      <c r="B7" s="58"/>
      <c r="C7" s="58"/>
      <c r="D7" s="58"/>
      <c r="E7" s="58"/>
      <c r="F7" s="1"/>
      <c r="G7" s="2"/>
      <c r="H7" s="1"/>
      <c r="I7" s="2"/>
      <c r="J7" s="28"/>
      <c r="K7" s="28"/>
      <c r="L7" s="28"/>
      <c r="M7" s="28"/>
    </row>
    <row r="8" spans="1:2" ht="12.75">
      <c r="A8" s="73" t="s">
        <v>185</v>
      </c>
      <c r="B8" s="41"/>
    </row>
    <row r="9" spans="1:6" ht="28.5" customHeight="1">
      <c r="A9" s="230" t="s">
        <v>166</v>
      </c>
      <c r="B9" s="232" t="s">
        <v>26</v>
      </c>
      <c r="C9" s="234" t="s">
        <v>176</v>
      </c>
      <c r="D9" s="235"/>
      <c r="E9" s="234" t="s">
        <v>179</v>
      </c>
      <c r="F9" s="235" t="s">
        <v>167</v>
      </c>
    </row>
    <row r="10" spans="1:6" ht="25.5">
      <c r="A10" s="231"/>
      <c r="B10" s="233"/>
      <c r="C10" s="149" t="s">
        <v>177</v>
      </c>
      <c r="D10" s="150" t="s">
        <v>178</v>
      </c>
      <c r="E10" s="149" t="s">
        <v>177</v>
      </c>
      <c r="F10" s="150" t="s">
        <v>178</v>
      </c>
    </row>
    <row r="11" spans="1:10" ht="12.75">
      <c r="A11" s="174" t="s">
        <v>84</v>
      </c>
      <c r="B11" s="4" t="s">
        <v>85</v>
      </c>
      <c r="C11" s="206">
        <v>55228628</v>
      </c>
      <c r="D11" s="207">
        <v>49895284</v>
      </c>
      <c r="E11" s="206">
        <v>160759758</v>
      </c>
      <c r="F11" s="207">
        <v>143512417</v>
      </c>
      <c r="G11" s="5"/>
      <c r="H11" s="5"/>
      <c r="I11" s="5"/>
      <c r="J11" s="5"/>
    </row>
    <row r="12" spans="1:9" ht="12.75">
      <c r="A12" s="175" t="s">
        <v>86</v>
      </c>
      <c r="B12" s="4"/>
      <c r="C12" s="206">
        <v>1648649</v>
      </c>
      <c r="D12" s="207">
        <v>2067930</v>
      </c>
      <c r="E12" s="206">
        <v>4945956</v>
      </c>
      <c r="F12" s="207">
        <v>5199696</v>
      </c>
      <c r="G12" s="5"/>
      <c r="H12" s="5"/>
      <c r="I12" s="5"/>
    </row>
    <row r="13" spans="1:9" ht="12.75">
      <c r="A13" s="176"/>
      <c r="B13" s="69"/>
      <c r="C13" s="206">
        <f>SUM(C11:C12)</f>
        <v>56877277</v>
      </c>
      <c r="D13" s="207">
        <f>SUM(D11:D12)</f>
        <v>51963214</v>
      </c>
      <c r="E13" s="206">
        <f>SUM(E11:E12)</f>
        <v>165705714</v>
      </c>
      <c r="F13" s="207">
        <f>SUM(F11:F12)</f>
        <v>148712113</v>
      </c>
      <c r="G13" s="5"/>
      <c r="H13" s="5"/>
      <c r="I13" s="5"/>
    </row>
    <row r="14" spans="1:9" ht="12.75">
      <c r="A14" s="174" t="s">
        <v>87</v>
      </c>
      <c r="B14" s="4" t="s">
        <v>88</v>
      </c>
      <c r="C14" s="206">
        <v>-39864818</v>
      </c>
      <c r="D14" s="207">
        <v>-35865790</v>
      </c>
      <c r="E14" s="206">
        <v>-112013745</v>
      </c>
      <c r="F14" s="207">
        <v>-104110707</v>
      </c>
      <c r="G14" s="5"/>
      <c r="H14" s="5"/>
      <c r="I14" s="5"/>
    </row>
    <row r="15" spans="1:9" ht="12.75">
      <c r="A15" s="177" t="s">
        <v>89</v>
      </c>
      <c r="B15" s="4"/>
      <c r="C15" s="206">
        <f>SUM(C13:C14)</f>
        <v>17012459</v>
      </c>
      <c r="D15" s="207">
        <f>SUM(D13:D14)</f>
        <v>16097424</v>
      </c>
      <c r="E15" s="206">
        <f>SUM(E13:E14)</f>
        <v>53691969</v>
      </c>
      <c r="F15" s="207">
        <f>SUM(F13:F14)</f>
        <v>44601406</v>
      </c>
      <c r="G15" s="5"/>
      <c r="H15" s="5"/>
      <c r="I15" s="5"/>
    </row>
    <row r="16" spans="1:9" ht="12.75">
      <c r="A16" s="174" t="s">
        <v>90</v>
      </c>
      <c r="B16" s="4"/>
      <c r="C16" s="206">
        <v>-5173914</v>
      </c>
      <c r="D16" s="207">
        <v>-4478794</v>
      </c>
      <c r="E16" s="206">
        <v>-16431357</v>
      </c>
      <c r="F16" s="207">
        <v>-15833605</v>
      </c>
      <c r="G16" s="5"/>
      <c r="H16" s="5"/>
      <c r="I16" s="5"/>
    </row>
    <row r="17" spans="1:9" ht="12.75">
      <c r="A17" s="174" t="s">
        <v>11</v>
      </c>
      <c r="B17" s="4"/>
      <c r="C17" s="206">
        <v>-1384000</v>
      </c>
      <c r="D17" s="207">
        <v>-1490003</v>
      </c>
      <c r="E17" s="206">
        <v>-4232546</v>
      </c>
      <c r="F17" s="207">
        <v>-3330491</v>
      </c>
      <c r="G17" s="5"/>
      <c r="H17" s="5"/>
      <c r="I17" s="5"/>
    </row>
    <row r="18" spans="1:9" ht="12.75">
      <c r="A18" s="178" t="s">
        <v>91</v>
      </c>
      <c r="B18" s="43"/>
      <c r="C18" s="206">
        <f>SUM(C15:C17)</f>
        <v>10454545</v>
      </c>
      <c r="D18" s="207">
        <f>SUM(D15:D17)</f>
        <v>10128627</v>
      </c>
      <c r="E18" s="206">
        <f>SUM(E15:E17)</f>
        <v>33028066</v>
      </c>
      <c r="F18" s="207">
        <f>SUM(F15:F17)</f>
        <v>25437310</v>
      </c>
      <c r="G18" s="5"/>
      <c r="H18" s="5"/>
      <c r="I18" s="5"/>
    </row>
    <row r="19" spans="1:9" ht="12.75">
      <c r="A19" s="174" t="s">
        <v>14</v>
      </c>
      <c r="B19" s="4"/>
      <c r="C19" s="206">
        <v>-1683654</v>
      </c>
      <c r="D19" s="207">
        <v>-2013874</v>
      </c>
      <c r="E19" s="206">
        <v>-5738855</v>
      </c>
      <c r="F19" s="207">
        <v>-5307737</v>
      </c>
      <c r="G19" s="5"/>
      <c r="H19" s="5"/>
      <c r="I19" s="5"/>
    </row>
    <row r="20" spans="1:9" ht="12.75">
      <c r="A20" s="179" t="s">
        <v>92</v>
      </c>
      <c r="B20" s="4"/>
      <c r="C20" s="206">
        <v>663502</v>
      </c>
      <c r="D20" s="207">
        <v>678472</v>
      </c>
      <c r="E20" s="206">
        <v>2070827</v>
      </c>
      <c r="F20" s="207">
        <v>1947477</v>
      </c>
      <c r="G20" s="5"/>
      <c r="H20" s="5"/>
      <c r="I20" s="5"/>
    </row>
    <row r="21" spans="1:9" ht="12.75">
      <c r="A21" s="179" t="s">
        <v>93</v>
      </c>
      <c r="B21" s="4" t="s">
        <v>98</v>
      </c>
      <c r="C21" s="206">
        <v>-446732</v>
      </c>
      <c r="D21" s="207">
        <v>352563</v>
      </c>
      <c r="E21" s="206">
        <v>-862237</v>
      </c>
      <c r="F21" s="207">
        <v>-7501385</v>
      </c>
      <c r="G21" s="5"/>
      <c r="H21" s="5"/>
      <c r="I21" s="5"/>
    </row>
    <row r="22" spans="1:9" ht="12.75">
      <c r="A22" s="174" t="s">
        <v>94</v>
      </c>
      <c r="B22" s="4"/>
      <c r="C22" s="206">
        <v>-34226</v>
      </c>
      <c r="D22" s="207">
        <v>-124193</v>
      </c>
      <c r="E22" s="206">
        <v>-231570</v>
      </c>
      <c r="F22" s="207">
        <v>-317257</v>
      </c>
      <c r="G22" s="5"/>
      <c r="H22" s="5"/>
      <c r="I22" s="5"/>
    </row>
    <row r="23" spans="1:9" ht="12.75">
      <c r="A23" s="175" t="s">
        <v>13</v>
      </c>
      <c r="B23" s="4"/>
      <c r="C23" s="206">
        <v>1146290</v>
      </c>
      <c r="D23" s="207">
        <v>1003501</v>
      </c>
      <c r="E23" s="206">
        <v>3617647</v>
      </c>
      <c r="F23" s="207">
        <v>2690358</v>
      </c>
      <c r="G23" s="5"/>
      <c r="H23" s="5"/>
      <c r="I23" s="5"/>
    </row>
    <row r="24" spans="1:9" ht="12.75">
      <c r="A24" s="180" t="s">
        <v>12</v>
      </c>
      <c r="B24" s="43"/>
      <c r="C24" s="206">
        <v>-371487</v>
      </c>
      <c r="D24" s="207">
        <v>-119108</v>
      </c>
      <c r="E24" s="206">
        <v>-810039</v>
      </c>
      <c r="F24" s="207">
        <v>-644434</v>
      </c>
      <c r="G24" s="5"/>
      <c r="H24" s="5"/>
      <c r="I24" s="5"/>
    </row>
    <row r="25" spans="1:9" ht="12.75">
      <c r="A25" s="181" t="s">
        <v>95</v>
      </c>
      <c r="B25" s="4"/>
      <c r="C25" s="206">
        <f>SUM(C18:C24)</f>
        <v>9728238</v>
      </c>
      <c r="D25" s="207">
        <f>SUM(D18:D24)</f>
        <v>9905988</v>
      </c>
      <c r="E25" s="206">
        <f>SUM(E18:E24)</f>
        <v>31073839</v>
      </c>
      <c r="F25" s="207">
        <f>SUM(F18:F24)</f>
        <v>16304332</v>
      </c>
      <c r="G25" s="5"/>
      <c r="H25" s="5"/>
      <c r="I25" s="5"/>
    </row>
    <row r="26" spans="1:9" ht="12.75">
      <c r="A26" s="176" t="s">
        <v>96</v>
      </c>
      <c r="B26" s="69" t="s">
        <v>99</v>
      </c>
      <c r="C26" s="206">
        <v>-2201456</v>
      </c>
      <c r="D26" s="207">
        <v>-2630050</v>
      </c>
      <c r="E26" s="206">
        <v>-7762490</v>
      </c>
      <c r="F26" s="207">
        <v>-6392365</v>
      </c>
      <c r="G26" s="5"/>
      <c r="H26" s="5"/>
      <c r="I26" s="5"/>
    </row>
    <row r="27" spans="1:9" ht="12.75">
      <c r="A27" s="177" t="s">
        <v>97</v>
      </c>
      <c r="B27" s="4"/>
      <c r="C27" s="206">
        <f>SUM(C25:C26)</f>
        <v>7526782</v>
      </c>
      <c r="D27" s="207">
        <f>SUM(D25:D26)</f>
        <v>7275938</v>
      </c>
      <c r="E27" s="206">
        <f>SUM(E25:E26)</f>
        <v>23311349</v>
      </c>
      <c r="F27" s="207">
        <f>SUM(F25:F26)</f>
        <v>9911967</v>
      </c>
      <c r="G27" s="5"/>
      <c r="H27" s="5"/>
      <c r="I27" s="5"/>
    </row>
    <row r="28" spans="1:9" ht="12.75">
      <c r="A28" s="178" t="s">
        <v>100</v>
      </c>
      <c r="B28" s="43"/>
      <c r="C28" s="206"/>
      <c r="D28" s="207"/>
      <c r="E28" s="206"/>
      <c r="F28" s="207"/>
      <c r="G28" s="5"/>
      <c r="H28" s="5"/>
      <c r="I28" s="5"/>
    </row>
    <row r="29" spans="1:9" ht="12.75">
      <c r="A29" s="174" t="s">
        <v>101</v>
      </c>
      <c r="B29" s="4"/>
      <c r="C29" s="206">
        <v>7730350</v>
      </c>
      <c r="D29" s="207">
        <v>7353974</v>
      </c>
      <c r="E29" s="206">
        <v>23568904</v>
      </c>
      <c r="F29" s="207">
        <v>10140944</v>
      </c>
      <c r="G29" s="5"/>
      <c r="H29" s="5"/>
      <c r="I29" s="5"/>
    </row>
    <row r="30" spans="1:9" ht="12.75">
      <c r="A30" s="174" t="s">
        <v>102</v>
      </c>
      <c r="B30" s="4"/>
      <c r="C30" s="206">
        <v>-203568</v>
      </c>
      <c r="D30" s="207">
        <v>-78036</v>
      </c>
      <c r="E30" s="206">
        <v>-257555</v>
      </c>
      <c r="F30" s="207">
        <v>-228977</v>
      </c>
      <c r="G30" s="5"/>
      <c r="H30" s="5"/>
      <c r="I30" s="5"/>
    </row>
    <row r="31" spans="1:9" ht="12.75">
      <c r="A31" s="178" t="s">
        <v>103</v>
      </c>
      <c r="B31" s="43"/>
      <c r="C31" s="206"/>
      <c r="D31" s="207"/>
      <c r="E31" s="206"/>
      <c r="F31" s="207"/>
      <c r="G31" s="5"/>
      <c r="H31" s="5"/>
      <c r="I31" s="5"/>
    </row>
    <row r="32" spans="1:13" s="14" customFormat="1" ht="26.25" customHeight="1">
      <c r="A32" s="174" t="s">
        <v>104</v>
      </c>
      <c r="B32" s="4"/>
      <c r="C32" s="206"/>
      <c r="D32" s="207"/>
      <c r="E32" s="206"/>
      <c r="F32" s="207"/>
      <c r="G32" s="5"/>
      <c r="H32" s="5"/>
      <c r="I32" s="5"/>
      <c r="J32" s="44"/>
      <c r="K32" s="44"/>
      <c r="L32" s="44"/>
      <c r="M32" s="44"/>
    </row>
    <row r="33" spans="1:13" s="14" customFormat="1" ht="12.75">
      <c r="A33" s="174" t="s">
        <v>105</v>
      </c>
      <c r="B33" s="4"/>
      <c r="C33" s="206">
        <v>31192</v>
      </c>
      <c r="D33" s="207">
        <v>11307</v>
      </c>
      <c r="E33" s="206">
        <v>81519</v>
      </c>
      <c r="F33" s="207">
        <v>21218</v>
      </c>
      <c r="G33" s="5"/>
      <c r="H33" s="5"/>
      <c r="I33" s="5"/>
      <c r="J33" s="44"/>
      <c r="K33" s="44"/>
      <c r="L33" s="44"/>
      <c r="M33" s="44"/>
    </row>
    <row r="34" spans="1:13" s="14" customFormat="1" ht="38.25">
      <c r="A34" s="177" t="s">
        <v>106</v>
      </c>
      <c r="B34" s="4"/>
      <c r="C34" s="206">
        <f>C33</f>
        <v>31192</v>
      </c>
      <c r="D34" s="207">
        <f>D33</f>
        <v>11307</v>
      </c>
      <c r="E34" s="206">
        <f>E33</f>
        <v>81519</v>
      </c>
      <c r="F34" s="207">
        <f>F33</f>
        <v>21218</v>
      </c>
      <c r="G34" s="5"/>
      <c r="H34" s="5"/>
      <c r="I34" s="5"/>
      <c r="J34" s="44"/>
      <c r="K34" s="44"/>
      <c r="L34" s="44"/>
      <c r="M34" s="44"/>
    </row>
    <row r="35" spans="1:13" s="14" customFormat="1" ht="25.5">
      <c r="A35" s="174" t="s">
        <v>155</v>
      </c>
      <c r="B35" s="4"/>
      <c r="C35" s="206"/>
      <c r="D35" s="207"/>
      <c r="E35" s="206"/>
      <c r="F35" s="207"/>
      <c r="G35" s="5"/>
      <c r="H35" s="5"/>
      <c r="I35" s="5"/>
      <c r="J35" s="44"/>
      <c r="K35" s="44"/>
      <c r="L35" s="44"/>
      <c r="M35" s="44"/>
    </row>
    <row r="36" spans="1:13" s="14" customFormat="1" ht="26.25" customHeight="1">
      <c r="A36" s="174" t="s">
        <v>156</v>
      </c>
      <c r="B36" s="4"/>
      <c r="C36" s="238">
        <v>0</v>
      </c>
      <c r="D36" s="239">
        <v>0</v>
      </c>
      <c r="E36" s="206">
        <v>16963</v>
      </c>
      <c r="F36" s="207">
        <v>-70812</v>
      </c>
      <c r="G36" s="5"/>
      <c r="H36" s="5"/>
      <c r="I36" s="5"/>
      <c r="J36" s="44"/>
      <c r="K36" s="44"/>
      <c r="L36" s="44"/>
      <c r="M36" s="44"/>
    </row>
    <row r="37" spans="1:13" s="14" customFormat="1" ht="38.25">
      <c r="A37" s="177" t="s">
        <v>157</v>
      </c>
      <c r="B37" s="4"/>
      <c r="C37" s="206">
        <v>0</v>
      </c>
      <c r="D37" s="207">
        <v>0</v>
      </c>
      <c r="E37" s="206">
        <v>16963</v>
      </c>
      <c r="F37" s="207">
        <v>-70812</v>
      </c>
      <c r="G37" s="5"/>
      <c r="H37" s="5"/>
      <c r="I37" s="5"/>
      <c r="J37" s="44"/>
      <c r="K37" s="44"/>
      <c r="L37" s="44"/>
      <c r="M37" s="44"/>
    </row>
    <row r="38" spans="1:13" s="14" customFormat="1" ht="25.5">
      <c r="A38" s="177" t="s">
        <v>158</v>
      </c>
      <c r="B38" s="4"/>
      <c r="C38" s="206">
        <f>C34+C37</f>
        <v>31192</v>
      </c>
      <c r="D38" s="207">
        <f>D34+D37</f>
        <v>11307</v>
      </c>
      <c r="E38" s="206">
        <f>E34+E37</f>
        <v>98482</v>
      </c>
      <c r="F38" s="207">
        <f>F34+F37</f>
        <v>-49594</v>
      </c>
      <c r="G38" s="5"/>
      <c r="H38" s="5"/>
      <c r="I38" s="5"/>
      <c r="J38" s="44"/>
      <c r="K38" s="44"/>
      <c r="L38" s="44"/>
      <c r="M38" s="44"/>
    </row>
    <row r="39" spans="1:13" s="14" customFormat="1" ht="26.25" customHeight="1">
      <c r="A39" s="177" t="s">
        <v>107</v>
      </c>
      <c r="B39" s="4"/>
      <c r="C39" s="206">
        <f>C27+C38</f>
        <v>7557974</v>
      </c>
      <c r="D39" s="207">
        <f>D27+D38</f>
        <v>7287245</v>
      </c>
      <c r="E39" s="206">
        <f>E27+E38</f>
        <v>23409831</v>
      </c>
      <c r="F39" s="207">
        <f>F27+F38</f>
        <v>9862373</v>
      </c>
      <c r="G39" s="5"/>
      <c r="H39" s="5"/>
      <c r="I39" s="5"/>
      <c r="J39" s="44"/>
      <c r="K39" s="44"/>
      <c r="L39" s="44"/>
      <c r="M39" s="44"/>
    </row>
    <row r="40" spans="1:9" ht="12.75">
      <c r="A40" s="177" t="s">
        <v>108</v>
      </c>
      <c r="B40" s="4"/>
      <c r="C40" s="206"/>
      <c r="D40" s="207"/>
      <c r="E40" s="206"/>
      <c r="F40" s="207"/>
      <c r="G40" s="5"/>
      <c r="H40" s="5"/>
      <c r="I40" s="5"/>
    </row>
    <row r="41" spans="1:9" ht="12.75">
      <c r="A41" s="174" t="s">
        <v>101</v>
      </c>
      <c r="B41" s="4"/>
      <c r="C41" s="206">
        <v>7761542</v>
      </c>
      <c r="D41" s="207">
        <v>7365281</v>
      </c>
      <c r="E41" s="206">
        <v>23667386</v>
      </c>
      <c r="F41" s="207">
        <v>10091350</v>
      </c>
      <c r="G41" s="5"/>
      <c r="H41" s="5"/>
      <c r="I41" s="5"/>
    </row>
    <row r="42" spans="1:9" ht="12.75">
      <c r="A42" s="174" t="s">
        <v>102</v>
      </c>
      <c r="B42" s="4"/>
      <c r="C42" s="206">
        <v>-203568</v>
      </c>
      <c r="D42" s="207">
        <v>-78036</v>
      </c>
      <c r="E42" s="206">
        <v>-257555</v>
      </c>
      <c r="F42" s="207">
        <v>-228977</v>
      </c>
      <c r="G42" s="5"/>
      <c r="H42" s="5"/>
      <c r="I42" s="5"/>
    </row>
    <row r="43" spans="1:9" ht="12.75">
      <c r="A43" s="174"/>
      <c r="B43" s="4"/>
      <c r="C43" s="206">
        <f>SUM(C41:C42)</f>
        <v>7557974</v>
      </c>
      <c r="D43" s="207">
        <f>SUM(D41:D42)</f>
        <v>7287245</v>
      </c>
      <c r="E43" s="206">
        <f>SUM(E41:E42)</f>
        <v>23409831</v>
      </c>
      <c r="F43" s="207">
        <f>SUM(F41:F42)</f>
        <v>9862373</v>
      </c>
      <c r="G43" s="5"/>
      <c r="H43" s="5"/>
      <c r="I43" s="5"/>
    </row>
    <row r="44" spans="1:9" ht="12.75">
      <c r="A44" s="177" t="s">
        <v>109</v>
      </c>
      <c r="B44" s="4"/>
      <c r="C44" s="70"/>
      <c r="D44" s="236"/>
      <c r="E44" s="70"/>
      <c r="F44" s="16"/>
      <c r="G44" s="5"/>
      <c r="H44" s="5"/>
      <c r="I44" s="5"/>
    </row>
    <row r="45" spans="1:9" ht="38.25" customHeight="1">
      <c r="A45" s="174" t="s">
        <v>110</v>
      </c>
      <c r="B45" s="4" t="s">
        <v>159</v>
      </c>
      <c r="C45" s="182">
        <v>702.96</v>
      </c>
      <c r="D45" s="237">
        <v>668.11</v>
      </c>
      <c r="E45" s="182">
        <v>2143.17</v>
      </c>
      <c r="F45" s="183">
        <v>924.91</v>
      </c>
      <c r="G45" s="5"/>
      <c r="H45" s="5"/>
      <c r="I45" s="5"/>
    </row>
    <row r="49" spans="1:9" s="44" customFormat="1" ht="12.75">
      <c r="A49" s="45" t="s">
        <v>15</v>
      </c>
      <c r="B49" s="46"/>
      <c r="C49" s="71" t="s">
        <v>8</v>
      </c>
      <c r="D49" s="71"/>
      <c r="E49" s="48"/>
      <c r="F49" s="6"/>
      <c r="G49" s="7"/>
      <c r="H49" s="8"/>
      <c r="I49" s="9"/>
    </row>
    <row r="50" spans="1:9" s="44" customFormat="1" ht="12.75">
      <c r="A50" s="28"/>
      <c r="B50" s="19"/>
      <c r="C50" s="49"/>
      <c r="D50" s="49"/>
      <c r="E50" s="47"/>
      <c r="F50" s="10"/>
      <c r="G50" s="11"/>
      <c r="H50" s="8"/>
      <c r="I50" s="9"/>
    </row>
    <row r="51" spans="1:9" s="44" customFormat="1" ht="12.75">
      <c r="A51" s="1"/>
      <c r="B51" s="33"/>
      <c r="C51" s="49"/>
      <c r="D51" s="49"/>
      <c r="E51" s="47"/>
      <c r="F51" s="10"/>
      <c r="G51" s="11"/>
      <c r="H51" s="8"/>
      <c r="I51" s="9"/>
    </row>
    <row r="52" spans="1:9" s="44" customFormat="1" ht="12.75" customHeight="1">
      <c r="A52" s="45" t="s">
        <v>16</v>
      </c>
      <c r="B52" s="46"/>
      <c r="C52" s="71" t="s">
        <v>10</v>
      </c>
      <c r="D52" s="71"/>
      <c r="E52" s="47"/>
      <c r="F52" s="10"/>
      <c r="G52" s="11"/>
      <c r="H52" s="8"/>
      <c r="I52" s="9"/>
    </row>
    <row r="53" spans="1:9" s="44" customFormat="1" ht="12.75">
      <c r="A53" s="28"/>
      <c r="B53" s="19"/>
      <c r="C53" s="49"/>
      <c r="D53" s="49"/>
      <c r="E53" s="47"/>
      <c r="F53" s="10"/>
      <c r="G53" s="11"/>
      <c r="H53" s="8"/>
      <c r="I53" s="9"/>
    </row>
    <row r="54" spans="1:9" s="44" customFormat="1" ht="12.75">
      <c r="A54" s="28"/>
      <c r="B54" s="50"/>
      <c r="C54" s="48"/>
      <c r="D54" s="48"/>
      <c r="E54" s="47"/>
      <c r="F54" s="10"/>
      <c r="G54" s="11"/>
      <c r="H54" s="8"/>
      <c r="I54" s="9"/>
    </row>
    <row r="55" spans="1:9" s="44" customFormat="1" ht="12.75">
      <c r="A55" s="19"/>
      <c r="B55" s="50"/>
      <c r="C55" s="47"/>
      <c r="D55" s="47"/>
      <c r="E55" s="47"/>
      <c r="F55" s="10"/>
      <c r="G55" s="11"/>
      <c r="H55" s="8"/>
      <c r="I55" s="9"/>
    </row>
  </sheetData>
  <sheetProtection/>
  <mergeCells count="4">
    <mergeCell ref="A9:A10"/>
    <mergeCell ref="B9:B10"/>
    <mergeCell ref="C9:D9"/>
    <mergeCell ref="E9:F9"/>
  </mergeCells>
  <printOptions/>
  <pageMargins left="0.75" right="0.75" top="0.65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76"/>
  <sheetViews>
    <sheetView zoomScale="80" zoomScaleNormal="80" zoomScalePageLayoutView="0" workbookViewId="0" topLeftCell="A1">
      <selection activeCell="C71" sqref="C71"/>
    </sheetView>
  </sheetViews>
  <sheetFormatPr defaultColWidth="9.00390625" defaultRowHeight="12.75"/>
  <cols>
    <col min="1" max="1" width="68.875" style="86" customWidth="1"/>
    <col min="2" max="2" width="11.875" style="86" customWidth="1"/>
    <col min="3" max="3" width="21.25390625" style="100" customWidth="1"/>
    <col min="4" max="4" width="21.25390625" style="88" customWidth="1"/>
    <col min="5" max="16384" width="9.125" style="86" customWidth="1"/>
  </cols>
  <sheetData>
    <row r="1" spans="1:4" ht="12.75">
      <c r="A1" s="205" t="s">
        <v>111</v>
      </c>
      <c r="B1" s="109"/>
      <c r="C1" s="110"/>
      <c r="D1" s="201" t="s">
        <v>112</v>
      </c>
    </row>
    <row r="2" spans="1:4" ht="13.5" customHeight="1">
      <c r="A2" s="109"/>
      <c r="B2" s="111"/>
      <c r="C2" s="110"/>
      <c r="D2" s="201" t="s">
        <v>113</v>
      </c>
    </row>
    <row r="3" spans="1:4" ht="14.25" customHeight="1">
      <c r="A3" s="112"/>
      <c r="B3" s="111"/>
      <c r="C3" s="113"/>
      <c r="D3" s="114"/>
    </row>
    <row r="4" spans="1:4" ht="14.25" customHeight="1">
      <c r="A4" s="112"/>
      <c r="B4" s="111"/>
      <c r="C4" s="113"/>
      <c r="D4" s="115"/>
    </row>
    <row r="5" spans="1:4" ht="15.75">
      <c r="A5" s="200" t="s">
        <v>114</v>
      </c>
      <c r="B5" s="116"/>
      <c r="C5" s="116"/>
      <c r="D5" s="117"/>
    </row>
    <row r="6" spans="1:4" ht="12.75">
      <c r="A6" s="109"/>
      <c r="B6" s="109"/>
      <c r="C6" s="118"/>
      <c r="D6" s="119"/>
    </row>
    <row r="7" spans="1:4" ht="12.75">
      <c r="A7" s="109"/>
      <c r="B7" s="109"/>
      <c r="C7" s="118"/>
      <c r="D7" s="119"/>
    </row>
    <row r="8" spans="1:4" ht="13.5" thickBot="1">
      <c r="A8" s="120" t="str">
        <f>'Ф2'!A8</f>
        <v>За девятимесячный период, закончившийся 30 сентября 2015 года</v>
      </c>
      <c r="B8" s="109"/>
      <c r="C8" s="118"/>
      <c r="D8" s="121"/>
    </row>
    <row r="9" spans="1:4" s="87" customFormat="1" ht="51.75" thickBot="1">
      <c r="A9" s="189" t="s">
        <v>166</v>
      </c>
      <c r="B9" s="122" t="s">
        <v>26</v>
      </c>
      <c r="C9" s="102" t="s">
        <v>186</v>
      </c>
      <c r="D9" s="103" t="s">
        <v>187</v>
      </c>
    </row>
    <row r="10" spans="1:6" s="87" customFormat="1" ht="12.75">
      <c r="A10" s="185" t="s">
        <v>80</v>
      </c>
      <c r="B10" s="186"/>
      <c r="C10" s="187"/>
      <c r="D10" s="188"/>
      <c r="E10" s="89"/>
      <c r="F10" s="89"/>
    </row>
    <row r="11" spans="1:6" s="87" customFormat="1" ht="12.75">
      <c r="A11" s="123" t="s">
        <v>40</v>
      </c>
      <c r="B11" s="130"/>
      <c r="C11" s="206">
        <v>31073839</v>
      </c>
      <c r="D11" s="211">
        <v>16304332</v>
      </c>
      <c r="E11" s="89"/>
      <c r="F11" s="89"/>
    </row>
    <row r="12" spans="1:6" s="87" customFormat="1" ht="20.25" customHeight="1">
      <c r="A12" s="216" t="s">
        <v>150</v>
      </c>
      <c r="B12" s="130"/>
      <c r="C12" s="104"/>
      <c r="D12" s="105"/>
      <c r="E12" s="89"/>
      <c r="F12" s="89"/>
    </row>
    <row r="13" spans="1:6" s="87" customFormat="1" ht="12.75">
      <c r="A13" s="124" t="s">
        <v>41</v>
      </c>
      <c r="B13" s="125" t="s">
        <v>168</v>
      </c>
      <c r="C13" s="206">
        <v>24050863</v>
      </c>
      <c r="D13" s="211">
        <v>25794782</v>
      </c>
      <c r="E13" s="89"/>
      <c r="F13" s="89"/>
    </row>
    <row r="14" spans="1:6" s="87" customFormat="1" ht="12.75">
      <c r="A14" s="124" t="s">
        <v>42</v>
      </c>
      <c r="B14" s="125" t="s">
        <v>168</v>
      </c>
      <c r="C14" s="206">
        <v>3081763</v>
      </c>
      <c r="D14" s="211">
        <v>2683425</v>
      </c>
      <c r="E14" s="89"/>
      <c r="F14" s="89"/>
    </row>
    <row r="15" spans="1:6" s="87" customFormat="1" ht="12.75">
      <c r="A15" s="124" t="s">
        <v>43</v>
      </c>
      <c r="B15" s="125"/>
      <c r="C15" s="206">
        <v>52876</v>
      </c>
      <c r="D15" s="211">
        <v>66841</v>
      </c>
      <c r="E15" s="89"/>
      <c r="F15" s="89"/>
    </row>
    <row r="16" spans="1:6" s="87" customFormat="1" ht="12.75">
      <c r="A16" s="124" t="s">
        <v>160</v>
      </c>
      <c r="B16" s="125"/>
      <c r="C16" s="206">
        <v>153117</v>
      </c>
      <c r="D16" s="211">
        <v>-81733</v>
      </c>
      <c r="E16" s="89"/>
      <c r="F16" s="89"/>
    </row>
    <row r="17" spans="1:6" s="87" customFormat="1" ht="12.75">
      <c r="A17" s="124" t="s">
        <v>173</v>
      </c>
      <c r="B17" s="125"/>
      <c r="C17" s="206">
        <v>4215309</v>
      </c>
      <c r="D17" s="211">
        <v>7353809</v>
      </c>
      <c r="E17" s="89"/>
      <c r="F17" s="89"/>
    </row>
    <row r="18" spans="1:6" s="87" customFormat="1" ht="12.75">
      <c r="A18" s="124" t="s">
        <v>44</v>
      </c>
      <c r="B18" s="125"/>
      <c r="C18" s="206">
        <v>1146993</v>
      </c>
      <c r="D18" s="211">
        <v>381422</v>
      </c>
      <c r="E18" s="89"/>
      <c r="F18" s="89"/>
    </row>
    <row r="19" spans="1:6" s="87" customFormat="1" ht="25.5">
      <c r="A19" s="124" t="s">
        <v>45</v>
      </c>
      <c r="B19" s="125"/>
      <c r="C19" s="206">
        <v>356455</v>
      </c>
      <c r="D19" s="211">
        <v>743789</v>
      </c>
      <c r="E19" s="89"/>
      <c r="F19" s="89"/>
    </row>
    <row r="20" spans="1:6" s="87" customFormat="1" ht="12.75">
      <c r="A20" s="126" t="s">
        <v>46</v>
      </c>
      <c r="B20" s="127"/>
      <c r="C20" s="206">
        <v>5738855</v>
      </c>
      <c r="D20" s="211">
        <v>5307737</v>
      </c>
      <c r="E20" s="89"/>
      <c r="F20" s="89"/>
    </row>
    <row r="21" spans="1:6" s="87" customFormat="1" ht="12.75">
      <c r="A21" s="126" t="s">
        <v>47</v>
      </c>
      <c r="B21" s="127"/>
      <c r="C21" s="206">
        <v>-2070827</v>
      </c>
      <c r="D21" s="211">
        <v>-1947477</v>
      </c>
      <c r="E21" s="89"/>
      <c r="F21" s="89"/>
    </row>
    <row r="22" spans="1:6" s="87" customFormat="1" ht="12.75">
      <c r="A22" s="126" t="s">
        <v>94</v>
      </c>
      <c r="B22" s="127"/>
      <c r="C22" s="206">
        <v>231570</v>
      </c>
      <c r="D22" s="211">
        <v>317257</v>
      </c>
      <c r="E22" s="89"/>
      <c r="F22" s="89"/>
    </row>
    <row r="23" spans="1:6" s="87" customFormat="1" ht="12.75">
      <c r="A23" s="126"/>
      <c r="B23" s="127"/>
      <c r="C23" s="107"/>
      <c r="D23" s="106"/>
      <c r="E23" s="89"/>
      <c r="F23" s="89"/>
    </row>
    <row r="24" spans="1:6" s="87" customFormat="1" ht="12.75">
      <c r="A24" s="128" t="s">
        <v>55</v>
      </c>
      <c r="B24" s="173"/>
      <c r="C24" s="107"/>
      <c r="D24" s="106"/>
      <c r="E24" s="89"/>
      <c r="F24" s="89"/>
    </row>
    <row r="25" spans="1:6" s="87" customFormat="1" ht="12.75">
      <c r="A25" s="126" t="s">
        <v>48</v>
      </c>
      <c r="B25" s="127"/>
      <c r="C25" s="206">
        <v>-5384619</v>
      </c>
      <c r="D25" s="211">
        <v>-8768176</v>
      </c>
      <c r="E25" s="89"/>
      <c r="F25" s="89"/>
    </row>
    <row r="26" spans="1:6" s="87" customFormat="1" ht="12.75">
      <c r="A26" s="126" t="s">
        <v>49</v>
      </c>
      <c r="B26" s="127"/>
      <c r="C26" s="206">
        <v>-2697953</v>
      </c>
      <c r="D26" s="211">
        <v>-3234956</v>
      </c>
      <c r="E26" s="89"/>
      <c r="F26" s="89"/>
    </row>
    <row r="27" spans="1:6" s="87" customFormat="1" ht="12.75">
      <c r="A27" s="126" t="s">
        <v>50</v>
      </c>
      <c r="B27" s="127"/>
      <c r="C27" s="206">
        <v>-1356925</v>
      </c>
      <c r="D27" s="211">
        <v>2579282</v>
      </c>
      <c r="E27" s="89"/>
      <c r="F27" s="89"/>
    </row>
    <row r="28" spans="1:6" s="87" customFormat="1" ht="12.75">
      <c r="A28" s="126" t="s">
        <v>51</v>
      </c>
      <c r="B28" s="127"/>
      <c r="C28" s="206">
        <v>-209423</v>
      </c>
      <c r="D28" s="211">
        <v>182403</v>
      </c>
      <c r="E28" s="89"/>
      <c r="F28" s="89"/>
    </row>
    <row r="29" spans="1:6" s="87" customFormat="1" ht="12.75">
      <c r="A29" s="126" t="s">
        <v>52</v>
      </c>
      <c r="B29" s="127"/>
      <c r="C29" s="206">
        <v>-3127267</v>
      </c>
      <c r="D29" s="211">
        <v>-1445905</v>
      </c>
      <c r="E29" s="89"/>
      <c r="F29" s="89"/>
    </row>
    <row r="30" spans="1:6" s="87" customFormat="1" ht="12.75">
      <c r="A30" s="126" t="s">
        <v>53</v>
      </c>
      <c r="B30" s="127"/>
      <c r="C30" s="206">
        <v>-242812</v>
      </c>
      <c r="D30" s="211">
        <v>-919967</v>
      </c>
      <c r="E30" s="89"/>
      <c r="F30" s="89"/>
    </row>
    <row r="31" spans="1:6" s="87" customFormat="1" ht="13.5" thickBot="1">
      <c r="A31" s="190" t="s">
        <v>54</v>
      </c>
      <c r="B31" s="191"/>
      <c r="C31" s="212">
        <v>143113</v>
      </c>
      <c r="D31" s="213">
        <v>285869</v>
      </c>
      <c r="E31" s="89"/>
      <c r="F31" s="89"/>
    </row>
    <row r="32" spans="1:6" s="87" customFormat="1" ht="13.5" thickBot="1">
      <c r="A32" s="129" t="s">
        <v>56</v>
      </c>
      <c r="B32" s="194"/>
      <c r="C32" s="214">
        <f>SUM(C11:C31)</f>
        <v>55154927</v>
      </c>
      <c r="D32" s="215">
        <f>SUM(D11:D31)</f>
        <v>45602734</v>
      </c>
      <c r="E32" s="89"/>
      <c r="F32" s="89"/>
    </row>
    <row r="33" spans="1:6" s="87" customFormat="1" ht="12.75">
      <c r="A33" s="185"/>
      <c r="B33" s="186"/>
      <c r="C33" s="192"/>
      <c r="D33" s="193"/>
      <c r="E33" s="89"/>
      <c r="F33" s="89"/>
    </row>
    <row r="34" spans="1:6" s="87" customFormat="1" ht="12.75">
      <c r="A34" s="126" t="s">
        <v>57</v>
      </c>
      <c r="B34" s="127" t="s">
        <v>169</v>
      </c>
      <c r="C34" s="206">
        <v>-1076327</v>
      </c>
      <c r="D34" s="211">
        <v>-28110696</v>
      </c>
      <c r="E34" s="89"/>
      <c r="F34" s="89"/>
    </row>
    <row r="35" spans="1:6" s="87" customFormat="1" ht="12.75">
      <c r="A35" s="126" t="s">
        <v>58</v>
      </c>
      <c r="B35" s="127"/>
      <c r="C35" s="206">
        <v>-2493197</v>
      </c>
      <c r="D35" s="211">
        <v>-3356662</v>
      </c>
      <c r="E35" s="89"/>
      <c r="F35" s="89"/>
    </row>
    <row r="36" spans="1:6" s="87" customFormat="1" ht="12.75">
      <c r="A36" s="126" t="s">
        <v>59</v>
      </c>
      <c r="B36" s="127"/>
      <c r="C36" s="206">
        <v>-5172208</v>
      </c>
      <c r="D36" s="211">
        <v>-4564013</v>
      </c>
      <c r="E36" s="89"/>
      <c r="F36" s="89"/>
    </row>
    <row r="37" spans="1:6" s="87" customFormat="1" ht="13.5" thickBot="1">
      <c r="A37" s="190" t="s">
        <v>60</v>
      </c>
      <c r="B37" s="191"/>
      <c r="C37" s="212">
        <v>542413</v>
      </c>
      <c r="D37" s="213">
        <v>175922</v>
      </c>
      <c r="E37" s="89"/>
      <c r="F37" s="89"/>
    </row>
    <row r="38" spans="1:6" s="87" customFormat="1" ht="26.25" thickBot="1">
      <c r="A38" s="129" t="s">
        <v>170</v>
      </c>
      <c r="B38" s="194"/>
      <c r="C38" s="214">
        <f>SUM(C32:C37)</f>
        <v>46955608</v>
      </c>
      <c r="D38" s="215">
        <f>SUM(D32:D37)</f>
        <v>9747285</v>
      </c>
      <c r="E38" s="89"/>
      <c r="F38" s="89"/>
    </row>
    <row r="39" spans="1:6" s="87" customFormat="1" ht="12.75">
      <c r="A39" s="195"/>
      <c r="B39" s="196"/>
      <c r="C39" s="192"/>
      <c r="D39" s="193"/>
      <c r="E39" s="89"/>
      <c r="F39" s="89"/>
    </row>
    <row r="40" spans="1:6" s="87" customFormat="1" ht="12.75">
      <c r="A40" s="128" t="s">
        <v>61</v>
      </c>
      <c r="B40" s="173"/>
      <c r="C40" s="108"/>
      <c r="D40" s="184"/>
      <c r="E40" s="89"/>
      <c r="F40" s="89"/>
    </row>
    <row r="41" spans="1:6" s="87" customFormat="1" ht="12.75">
      <c r="A41" s="126" t="s">
        <v>63</v>
      </c>
      <c r="B41" s="127"/>
      <c r="C41" s="206">
        <v>-22629941</v>
      </c>
      <c r="D41" s="211">
        <v>-29283616</v>
      </c>
      <c r="E41" s="89"/>
      <c r="F41" s="89"/>
    </row>
    <row r="42" spans="1:6" s="87" customFormat="1" ht="12.75">
      <c r="A42" s="126" t="s">
        <v>64</v>
      </c>
      <c r="B42" s="127"/>
      <c r="C42" s="206">
        <v>-608794</v>
      </c>
      <c r="D42" s="211">
        <v>-1930221</v>
      </c>
      <c r="E42" s="89"/>
      <c r="F42" s="89"/>
    </row>
    <row r="43" spans="1:6" s="87" customFormat="1" ht="12.75">
      <c r="A43" s="126" t="s">
        <v>65</v>
      </c>
      <c r="B43" s="127"/>
      <c r="C43" s="206">
        <v>111964</v>
      </c>
      <c r="D43" s="211">
        <v>120568</v>
      </c>
      <c r="E43" s="89"/>
      <c r="F43" s="89"/>
    </row>
    <row r="44" spans="1:6" s="87" customFormat="1" ht="12.75">
      <c r="A44" s="126" t="s">
        <v>66</v>
      </c>
      <c r="B44" s="127"/>
      <c r="C44" s="206">
        <v>-6039475</v>
      </c>
      <c r="D44" s="211">
        <v>-13060675</v>
      </c>
      <c r="E44" s="89"/>
      <c r="F44" s="89"/>
    </row>
    <row r="45" spans="1:6" s="87" customFormat="1" ht="12.75">
      <c r="A45" s="126" t="s">
        <v>67</v>
      </c>
      <c r="B45" s="127"/>
      <c r="C45" s="206">
        <v>17098144</v>
      </c>
      <c r="D45" s="211">
        <v>4761204</v>
      </c>
      <c r="E45" s="89"/>
      <c r="F45" s="89"/>
    </row>
    <row r="46" spans="1:6" s="87" customFormat="1" ht="12.75">
      <c r="A46" s="126" t="s">
        <v>68</v>
      </c>
      <c r="B46" s="127"/>
      <c r="C46" s="206">
        <v>-1614841</v>
      </c>
      <c r="D46" s="211">
        <v>-1907524</v>
      </c>
      <c r="E46" s="89"/>
      <c r="F46" s="89"/>
    </row>
    <row r="47" spans="1:6" s="87" customFormat="1" ht="12.75">
      <c r="A47" s="126" t="s">
        <v>69</v>
      </c>
      <c r="B47" s="127"/>
      <c r="C47" s="206">
        <v>169756</v>
      </c>
      <c r="D47" s="211">
        <v>179820</v>
      </c>
      <c r="E47" s="89"/>
      <c r="F47" s="89"/>
    </row>
    <row r="48" spans="1:6" s="87" customFormat="1" ht="12.75">
      <c r="A48" s="126" t="s">
        <v>161</v>
      </c>
      <c r="B48" s="127"/>
      <c r="C48" s="206">
        <v>-208600</v>
      </c>
      <c r="D48" s="219" t="s">
        <v>162</v>
      </c>
      <c r="E48" s="89"/>
      <c r="F48" s="89"/>
    </row>
    <row r="49" spans="1:6" s="87" customFormat="1" ht="12.75">
      <c r="A49" s="126" t="s">
        <v>171</v>
      </c>
      <c r="B49" s="127"/>
      <c r="C49" s="206">
        <v>193160</v>
      </c>
      <c r="D49" s="211">
        <v>4056059</v>
      </c>
      <c r="E49" s="89"/>
      <c r="F49" s="89"/>
    </row>
    <row r="50" spans="1:6" s="87" customFormat="1" ht="12.75">
      <c r="A50" s="190" t="s">
        <v>71</v>
      </c>
      <c r="B50" s="191"/>
      <c r="C50" s="220" t="s">
        <v>70</v>
      </c>
      <c r="D50" s="213">
        <v>25000</v>
      </c>
      <c r="E50" s="89"/>
      <c r="F50" s="89"/>
    </row>
    <row r="51" spans="1:6" s="87" customFormat="1" ht="15.75" customHeight="1" thickBot="1">
      <c r="A51" s="190" t="s">
        <v>180</v>
      </c>
      <c r="B51" s="191"/>
      <c r="C51" s="220">
        <v>43</v>
      </c>
      <c r="D51" s="213">
        <v>0</v>
      </c>
      <c r="E51" s="89"/>
      <c r="F51" s="89"/>
    </row>
    <row r="52" spans="1:6" s="87" customFormat="1" ht="26.25" thickBot="1">
      <c r="A52" s="129" t="s">
        <v>62</v>
      </c>
      <c r="B52" s="194"/>
      <c r="C52" s="214">
        <f>SUM(C41:C51)</f>
        <v>-13528584</v>
      </c>
      <c r="D52" s="215">
        <f>SUM(D41:D51)</f>
        <v>-37039385</v>
      </c>
      <c r="E52" s="89"/>
      <c r="F52" s="89"/>
    </row>
    <row r="53" spans="1:6" s="87" customFormat="1" ht="12.75">
      <c r="A53" s="195"/>
      <c r="B53" s="196"/>
      <c r="C53" s="192"/>
      <c r="D53" s="193"/>
      <c r="E53" s="89"/>
      <c r="F53" s="89"/>
    </row>
    <row r="54" spans="1:6" s="87" customFormat="1" ht="12.75">
      <c r="A54" s="128" t="s">
        <v>72</v>
      </c>
      <c r="B54" s="173"/>
      <c r="C54" s="108"/>
      <c r="D54" s="184"/>
      <c r="E54" s="89"/>
      <c r="F54" s="89"/>
    </row>
    <row r="55" spans="1:6" s="87" customFormat="1" ht="12.75">
      <c r="A55" s="126" t="s">
        <v>73</v>
      </c>
      <c r="B55" s="127"/>
      <c r="C55" s="206">
        <v>8938376</v>
      </c>
      <c r="D55" s="211">
        <v>9130771</v>
      </c>
      <c r="E55" s="89"/>
      <c r="F55" s="89"/>
    </row>
    <row r="56" spans="1:6" s="87" customFormat="1" ht="12.75">
      <c r="A56" s="126" t="s">
        <v>74</v>
      </c>
      <c r="B56" s="127"/>
      <c r="C56" s="206">
        <v>-22456440</v>
      </c>
      <c r="D56" s="211">
        <v>-9779064</v>
      </c>
      <c r="E56" s="89"/>
      <c r="F56" s="89"/>
    </row>
    <row r="57" spans="1:6" s="87" customFormat="1" ht="12.75">
      <c r="A57" s="126" t="s">
        <v>181</v>
      </c>
      <c r="B57" s="127"/>
      <c r="C57" s="206">
        <v>0</v>
      </c>
      <c r="D57" s="211">
        <v>-34998</v>
      </c>
      <c r="E57" s="89"/>
      <c r="F57" s="89"/>
    </row>
    <row r="58" spans="1:6" s="87" customFormat="1" ht="12.75">
      <c r="A58" s="126" t="s">
        <v>182</v>
      </c>
      <c r="B58" s="127"/>
      <c r="C58" s="206">
        <v>0</v>
      </c>
      <c r="D58" s="211">
        <v>-42377</v>
      </c>
      <c r="E58" s="89"/>
      <c r="F58" s="89"/>
    </row>
    <row r="59" spans="1:6" s="87" customFormat="1" ht="12.75">
      <c r="A59" s="126" t="s">
        <v>75</v>
      </c>
      <c r="B59" s="127"/>
      <c r="C59" s="206">
        <v>-70000</v>
      </c>
      <c r="D59" s="211">
        <v>-33000</v>
      </c>
      <c r="E59" s="89"/>
      <c r="F59" s="89"/>
    </row>
    <row r="60" spans="1:6" s="87" customFormat="1" ht="13.5" thickBot="1">
      <c r="A60" s="126" t="s">
        <v>76</v>
      </c>
      <c r="B60" s="127"/>
      <c r="C60" s="206">
        <v>-7460579</v>
      </c>
      <c r="D60" s="211">
        <v>-5281021</v>
      </c>
      <c r="E60" s="89"/>
      <c r="F60" s="89"/>
    </row>
    <row r="61" spans="1:6" s="87" customFormat="1" ht="28.5" customHeight="1" thickBot="1">
      <c r="A61" s="129" t="s">
        <v>172</v>
      </c>
      <c r="B61" s="194"/>
      <c r="C61" s="214">
        <f>SUM(C55:C60)</f>
        <v>-21048643</v>
      </c>
      <c r="D61" s="215">
        <f>SUM(D55:D60)</f>
        <v>-6039689</v>
      </c>
      <c r="E61" s="89"/>
      <c r="F61" s="89"/>
    </row>
    <row r="62" spans="1:6" ht="12.75">
      <c r="A62" s="195"/>
      <c r="B62" s="196"/>
      <c r="C62" s="192"/>
      <c r="D62" s="193"/>
      <c r="E62" s="89"/>
      <c r="F62" s="89"/>
    </row>
    <row r="63" spans="1:73" s="87" customFormat="1" ht="12.75">
      <c r="A63" s="126" t="s">
        <v>78</v>
      </c>
      <c r="B63" s="127"/>
      <c r="C63" s="206">
        <v>6624368</v>
      </c>
      <c r="D63" s="211">
        <v>259417</v>
      </c>
      <c r="E63" s="89"/>
      <c r="F63" s="89"/>
      <c r="BK63" s="92"/>
      <c r="BL63" s="92"/>
      <c r="BS63" s="93"/>
      <c r="BT63" s="93"/>
      <c r="BU63" s="93"/>
    </row>
    <row r="64" spans="1:73" s="87" customFormat="1" ht="12.75">
      <c r="A64" s="131" t="s">
        <v>77</v>
      </c>
      <c r="B64" s="132"/>
      <c r="C64" s="206">
        <v>12378381</v>
      </c>
      <c r="D64" s="207">
        <v>-33331789</v>
      </c>
      <c r="E64" s="89"/>
      <c r="F64" s="89"/>
      <c r="G64" s="90"/>
      <c r="H64" s="91"/>
      <c r="I64" s="90"/>
      <c r="J64" s="91"/>
      <c r="K64" s="90"/>
      <c r="L64" s="91"/>
      <c r="M64" s="90"/>
      <c r="N64" s="91"/>
      <c r="O64" s="90"/>
      <c r="P64" s="91"/>
      <c r="Q64" s="90"/>
      <c r="R64" s="91"/>
      <c r="S64" s="90"/>
      <c r="T64" s="91"/>
      <c r="U64" s="90"/>
      <c r="V64" s="91"/>
      <c r="W64" s="90"/>
      <c r="X64" s="91"/>
      <c r="Y64" s="90"/>
      <c r="Z64" s="91"/>
      <c r="AA64" s="90"/>
      <c r="AB64" s="91"/>
      <c r="AC64" s="90"/>
      <c r="AD64" s="91"/>
      <c r="AE64" s="90"/>
      <c r="AF64" s="91"/>
      <c r="AG64" s="90"/>
      <c r="AH64" s="91"/>
      <c r="AI64" s="90"/>
      <c r="AJ64" s="91"/>
      <c r="AK64" s="90"/>
      <c r="AL64" s="91"/>
      <c r="AM64" s="90"/>
      <c r="AN64" s="91"/>
      <c r="AO64" s="90"/>
      <c r="AP64" s="91"/>
      <c r="AQ64" s="90"/>
      <c r="AR64" s="91"/>
      <c r="AS64" s="90"/>
      <c r="AT64" s="91"/>
      <c r="AU64" s="90"/>
      <c r="AV64" s="91"/>
      <c r="AW64" s="90"/>
      <c r="AX64" s="91"/>
      <c r="AY64" s="90"/>
      <c r="AZ64" s="91"/>
      <c r="BA64" s="90"/>
      <c r="BB64" s="91"/>
      <c r="BC64" s="90"/>
      <c r="BD64" s="91"/>
      <c r="BE64" s="90"/>
      <c r="BF64" s="91"/>
      <c r="BG64" s="90"/>
      <c r="BK64" s="92"/>
      <c r="BL64" s="92"/>
      <c r="BS64" s="93"/>
      <c r="BT64" s="93"/>
      <c r="BU64" s="93"/>
    </row>
    <row r="65" spans="1:73" s="87" customFormat="1" ht="13.5" thickBot="1">
      <c r="A65" s="190" t="s">
        <v>79</v>
      </c>
      <c r="B65" s="191"/>
      <c r="C65" s="212">
        <v>8729297</v>
      </c>
      <c r="D65" s="213">
        <v>42352823</v>
      </c>
      <c r="E65" s="89"/>
      <c r="F65" s="89"/>
      <c r="BK65" s="92"/>
      <c r="BL65" s="92"/>
      <c r="BS65" s="93"/>
      <c r="BT65" s="93"/>
      <c r="BU65" s="93"/>
    </row>
    <row r="66" spans="1:73" s="87" customFormat="1" ht="13.5" thickBot="1">
      <c r="A66" s="129" t="s">
        <v>189</v>
      </c>
      <c r="B66" s="194">
        <v>10</v>
      </c>
      <c r="C66" s="214">
        <f>SUM(C63:C65)</f>
        <v>27732046</v>
      </c>
      <c r="D66" s="215">
        <f>SUM(D63:D65)</f>
        <v>9280451</v>
      </c>
      <c r="E66" s="89"/>
      <c r="F66" s="89"/>
      <c r="BK66" s="92"/>
      <c r="BL66" s="92"/>
      <c r="BS66" s="93"/>
      <c r="BT66" s="93"/>
      <c r="BU66" s="93"/>
    </row>
    <row r="67" spans="1:4" ht="12" customHeight="1">
      <c r="A67" s="109"/>
      <c r="B67" s="109"/>
      <c r="C67" s="118"/>
      <c r="D67" s="119"/>
    </row>
    <row r="68" spans="1:4" ht="12" customHeight="1">
      <c r="A68" s="109"/>
      <c r="B68" s="109"/>
      <c r="C68" s="118"/>
      <c r="D68" s="119"/>
    </row>
    <row r="69" spans="1:4" ht="12" customHeight="1">
      <c r="A69" s="109"/>
      <c r="B69" s="109"/>
      <c r="C69" s="118"/>
      <c r="D69" s="119"/>
    </row>
    <row r="70" spans="1:74" ht="12.75">
      <c r="A70" s="197" t="s">
        <v>15</v>
      </c>
      <c r="B70" s="198"/>
      <c r="C70" s="134" t="s">
        <v>8</v>
      </c>
      <c r="D70" s="119"/>
      <c r="E70" s="94"/>
      <c r="F70" s="95"/>
      <c r="G70" s="94"/>
      <c r="H70" s="95"/>
      <c r="I70" s="94"/>
      <c r="J70" s="95"/>
      <c r="K70" s="94"/>
      <c r="L70" s="95"/>
      <c r="M70" s="94"/>
      <c r="N70" s="95"/>
      <c r="O70" s="94"/>
      <c r="P70" s="95"/>
      <c r="Q70" s="94"/>
      <c r="R70" s="95"/>
      <c r="S70" s="94"/>
      <c r="T70" s="95"/>
      <c r="U70" s="94"/>
      <c r="V70" s="95"/>
      <c r="W70" s="94"/>
      <c r="X70" s="95"/>
      <c r="Y70" s="94"/>
      <c r="Z70" s="95"/>
      <c r="AA70" s="94"/>
      <c r="AB70" s="95"/>
      <c r="AC70" s="94"/>
      <c r="AD70" s="95"/>
      <c r="AE70" s="94"/>
      <c r="AF70" s="95"/>
      <c r="AG70" s="94"/>
      <c r="AH70" s="95"/>
      <c r="AI70" s="94"/>
      <c r="AJ70" s="95"/>
      <c r="AK70" s="94"/>
      <c r="AL70" s="95"/>
      <c r="AM70" s="94"/>
      <c r="AN70" s="95"/>
      <c r="AO70" s="94"/>
      <c r="AP70" s="95"/>
      <c r="AQ70" s="94"/>
      <c r="AR70" s="95"/>
      <c r="AS70" s="94"/>
      <c r="AT70" s="95"/>
      <c r="AU70" s="94"/>
      <c r="AV70" s="95"/>
      <c r="AW70" s="94"/>
      <c r="AX70" s="95"/>
      <c r="AY70" s="94"/>
      <c r="AZ70" s="95"/>
      <c r="BA70" s="94"/>
      <c r="BB70" s="95"/>
      <c r="BC70" s="94"/>
      <c r="BD70" s="95"/>
      <c r="BE70" s="94"/>
      <c r="BF70" s="95"/>
      <c r="BG70" s="94"/>
      <c r="BH70" s="95"/>
      <c r="BL70" s="96"/>
      <c r="BM70" s="96"/>
      <c r="BT70" s="97"/>
      <c r="BU70" s="97"/>
      <c r="BV70" s="97"/>
    </row>
    <row r="71" spans="1:74" s="87" customFormat="1" ht="12.75">
      <c r="A71" s="135"/>
      <c r="B71" s="133"/>
      <c r="C71" s="136"/>
      <c r="D71" s="137"/>
      <c r="BL71" s="99"/>
      <c r="BM71" s="99"/>
      <c r="BT71" s="93"/>
      <c r="BU71" s="93"/>
      <c r="BV71" s="93"/>
    </row>
    <row r="72" spans="1:74" s="87" customFormat="1" ht="12.75">
      <c r="A72" s="135"/>
      <c r="B72" s="133"/>
      <c r="C72" s="136"/>
      <c r="D72" s="137"/>
      <c r="BL72" s="99"/>
      <c r="BM72" s="99"/>
      <c r="BT72" s="93"/>
      <c r="BU72" s="93"/>
      <c r="BV72" s="93"/>
    </row>
    <row r="73" spans="1:74" s="87" customFormat="1" ht="12.75">
      <c r="A73" s="197" t="s">
        <v>18</v>
      </c>
      <c r="B73" s="198"/>
      <c r="C73" s="136" t="s">
        <v>10</v>
      </c>
      <c r="D73" s="137"/>
      <c r="BL73" s="99"/>
      <c r="BM73" s="99"/>
      <c r="BT73" s="93"/>
      <c r="BU73" s="93"/>
      <c r="BV73" s="93"/>
    </row>
    <row r="74" spans="1:74" s="87" customFormat="1" ht="12.75">
      <c r="A74" s="138"/>
      <c r="B74" s="135"/>
      <c r="C74" s="139"/>
      <c r="D74" s="137"/>
      <c r="BL74" s="99"/>
      <c r="BM74" s="99"/>
      <c r="BT74" s="93"/>
      <c r="BU74" s="93"/>
      <c r="BV74" s="93"/>
    </row>
    <row r="75" spans="1:74" s="87" customFormat="1" ht="12.75">
      <c r="A75" s="93"/>
      <c r="B75" s="93"/>
      <c r="C75" s="101"/>
      <c r="D75" s="98"/>
      <c r="BL75" s="99"/>
      <c r="BM75" s="99"/>
      <c r="BT75" s="93"/>
      <c r="BU75" s="93"/>
      <c r="BV75" s="93"/>
    </row>
    <row r="76" spans="1:3" ht="12.75">
      <c r="A76" s="97"/>
      <c r="B76" s="97"/>
      <c r="C76" s="101"/>
    </row>
  </sheetData>
  <sheetProtection/>
  <printOptions/>
  <pageMargins left="0.9448818897637796" right="0.5511811023622047" top="0.44" bottom="0" header="0.58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zoomScale="80" zoomScaleNormal="80" zoomScaleSheetLayoutView="65" zoomScalePageLayoutView="0" workbookViewId="0" topLeftCell="A1">
      <selection activeCell="A25" sqref="A25"/>
    </sheetView>
  </sheetViews>
  <sheetFormatPr defaultColWidth="38.00390625" defaultRowHeight="12.75"/>
  <cols>
    <col min="1" max="1" width="49.75390625" style="14" customWidth="1"/>
    <col min="2" max="2" width="14.625" style="51" customWidth="1"/>
    <col min="3" max="3" width="15.125" style="51" customWidth="1"/>
    <col min="4" max="4" width="16.125" style="51" customWidth="1"/>
    <col min="5" max="5" width="11.625" style="51" customWidth="1"/>
    <col min="6" max="6" width="20.125" style="51" customWidth="1"/>
    <col min="7" max="7" width="14.00390625" style="51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203" t="s">
        <v>22</v>
      </c>
      <c r="C1" s="75"/>
      <c r="G1" s="52"/>
      <c r="I1" s="78" t="s">
        <v>23</v>
      </c>
    </row>
    <row r="2" spans="1:9" ht="12">
      <c r="A2" s="19"/>
      <c r="C2" s="20"/>
      <c r="G2" s="52"/>
      <c r="I2" s="79" t="s">
        <v>24</v>
      </c>
    </row>
    <row r="3" spans="1:9" ht="15">
      <c r="A3" s="19"/>
      <c r="B3" s="22"/>
      <c r="C3" s="20"/>
      <c r="D3" s="12"/>
      <c r="E3" s="12"/>
      <c r="G3" s="20"/>
      <c r="I3" s="20"/>
    </row>
    <row r="4" spans="1:9" s="18" customFormat="1" ht="12.75">
      <c r="A4" s="34"/>
      <c r="B4" s="22"/>
      <c r="C4" s="20"/>
      <c r="D4" s="3"/>
      <c r="E4" s="3"/>
      <c r="G4" s="20"/>
      <c r="I4" s="20"/>
    </row>
    <row r="5" spans="1:9" s="18" customFormat="1" ht="15.75">
      <c r="A5" s="60" t="s">
        <v>142</v>
      </c>
      <c r="B5" s="20"/>
      <c r="C5" s="21"/>
      <c r="D5" s="3"/>
      <c r="E5" s="3"/>
      <c r="G5" s="20"/>
      <c r="I5" s="20"/>
    </row>
    <row r="6" spans="1:7" s="18" customFormat="1" ht="15">
      <c r="A6" s="77"/>
      <c r="B6" s="77"/>
      <c r="C6" s="77"/>
      <c r="D6" s="77"/>
      <c r="E6" s="77"/>
      <c r="F6" s="77"/>
      <c r="G6" s="53"/>
    </row>
    <row r="7" spans="1:7" s="18" customFormat="1" ht="15">
      <c r="A7" s="143"/>
      <c r="B7" s="12"/>
      <c r="C7" s="12"/>
      <c r="D7" s="12"/>
      <c r="E7" s="12"/>
      <c r="F7" s="12"/>
      <c r="G7" s="53"/>
    </row>
    <row r="8" spans="1:9" ht="12.75">
      <c r="A8" s="13" t="str">
        <f>'Ф2'!A8</f>
        <v>За девятимесячный период, закончившийся 30 сентября 2015 года</v>
      </c>
      <c r="B8" s="10"/>
      <c r="C8" s="10"/>
      <c r="D8" s="10"/>
      <c r="E8" s="10"/>
      <c r="F8" s="10"/>
      <c r="I8" s="54"/>
    </row>
    <row r="9" spans="1:9" ht="11.25" customHeight="1">
      <c r="A9" s="227" t="s">
        <v>166</v>
      </c>
      <c r="B9" s="229" t="s">
        <v>143</v>
      </c>
      <c r="C9" s="229"/>
      <c r="D9" s="229"/>
      <c r="E9" s="229"/>
      <c r="F9" s="229"/>
      <c r="G9" s="229"/>
      <c r="H9" s="223" t="s">
        <v>145</v>
      </c>
      <c r="I9" s="224" t="s">
        <v>19</v>
      </c>
    </row>
    <row r="10" spans="1:9" ht="11.25" customHeight="1">
      <c r="A10" s="228"/>
      <c r="B10" s="229"/>
      <c r="C10" s="229"/>
      <c r="D10" s="229"/>
      <c r="E10" s="229"/>
      <c r="F10" s="229"/>
      <c r="G10" s="229"/>
      <c r="H10" s="223"/>
      <c r="I10" s="225"/>
    </row>
    <row r="11" spans="1:9" ht="51">
      <c r="A11" s="228"/>
      <c r="B11" s="144" t="s">
        <v>117</v>
      </c>
      <c r="C11" s="144" t="s">
        <v>118</v>
      </c>
      <c r="D11" s="144" t="s">
        <v>119</v>
      </c>
      <c r="E11" s="144" t="s">
        <v>120</v>
      </c>
      <c r="F11" s="144" t="s">
        <v>20</v>
      </c>
      <c r="G11" s="144" t="s">
        <v>144</v>
      </c>
      <c r="H11" s="223"/>
      <c r="I11" s="226"/>
    </row>
    <row r="12" spans="1:20" s="141" customFormat="1" ht="21.75" customHeight="1">
      <c r="A12" s="208" t="s">
        <v>153</v>
      </c>
      <c r="B12" s="207">
        <v>12136529</v>
      </c>
      <c r="C12" s="207">
        <v>-6290144</v>
      </c>
      <c r="D12" s="207">
        <v>-12208</v>
      </c>
      <c r="E12" s="207">
        <v>1820479</v>
      </c>
      <c r="F12" s="207">
        <v>257903737</v>
      </c>
      <c r="G12" s="207">
        <f>SUM(B12:F12)</f>
        <v>265558393</v>
      </c>
      <c r="H12" s="207">
        <v>-55058</v>
      </c>
      <c r="I12" s="207">
        <f>SUM(G12:H12)</f>
        <v>265503335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17" s="142" customFormat="1" ht="25.5">
      <c r="A13" s="145" t="s">
        <v>146</v>
      </c>
      <c r="B13" s="207">
        <v>0</v>
      </c>
      <c r="C13" s="207">
        <v>0</v>
      </c>
      <c r="D13" s="207">
        <v>0</v>
      </c>
      <c r="E13" s="207">
        <v>0</v>
      </c>
      <c r="F13" s="207">
        <v>10140944</v>
      </c>
      <c r="G13" s="207">
        <f aca="true" t="shared" si="0" ref="G13:G25">SUM(B13:F13)</f>
        <v>10140944</v>
      </c>
      <c r="H13" s="207">
        <v>-228977</v>
      </c>
      <c r="I13" s="207">
        <f aca="true" t="shared" si="1" ref="I13:I25">SUM(G13:H13)</f>
        <v>9911967</v>
      </c>
      <c r="J13" s="140"/>
      <c r="K13" s="140"/>
      <c r="L13" s="140"/>
      <c r="M13" s="140"/>
      <c r="N13" s="140"/>
      <c r="O13" s="140"/>
      <c r="P13" s="140"/>
      <c r="Q13" s="140"/>
    </row>
    <row r="14" spans="1:17" s="142" customFormat="1" ht="12.75">
      <c r="A14" s="145" t="s">
        <v>147</v>
      </c>
      <c r="B14" s="207">
        <v>0</v>
      </c>
      <c r="C14" s="207">
        <v>0</v>
      </c>
      <c r="D14" s="207">
        <v>21218</v>
      </c>
      <c r="E14" s="207">
        <v>0</v>
      </c>
      <c r="F14" s="207">
        <v>-70812</v>
      </c>
      <c r="G14" s="207">
        <f t="shared" si="0"/>
        <v>-49594</v>
      </c>
      <c r="H14" s="207">
        <v>0</v>
      </c>
      <c r="I14" s="207">
        <f t="shared" si="1"/>
        <v>-49594</v>
      </c>
      <c r="J14" s="140"/>
      <c r="K14" s="140"/>
      <c r="L14" s="140"/>
      <c r="M14" s="140"/>
      <c r="N14" s="140"/>
      <c r="O14" s="140"/>
      <c r="P14" s="140"/>
      <c r="Q14" s="140"/>
    </row>
    <row r="15" spans="1:17" s="142" customFormat="1" ht="19.5" customHeight="1">
      <c r="A15" s="145" t="s">
        <v>148</v>
      </c>
      <c r="B15" s="207">
        <f>SUM(B13:B14)</f>
        <v>0</v>
      </c>
      <c r="C15" s="207">
        <f>SUM(C13:C14)</f>
        <v>0</v>
      </c>
      <c r="D15" s="207">
        <f>SUM(D13:D14)</f>
        <v>21218</v>
      </c>
      <c r="E15" s="207">
        <f>SUM(E13:E14)</f>
        <v>0</v>
      </c>
      <c r="F15" s="207">
        <f>SUM(F13:F14)</f>
        <v>10070132</v>
      </c>
      <c r="G15" s="207">
        <f t="shared" si="0"/>
        <v>10091350</v>
      </c>
      <c r="H15" s="207">
        <f>SUM(H13:H14)</f>
        <v>-228977</v>
      </c>
      <c r="I15" s="207">
        <f t="shared" si="1"/>
        <v>9862373</v>
      </c>
      <c r="J15" s="140"/>
      <c r="K15" s="140"/>
      <c r="L15" s="140"/>
      <c r="M15" s="140"/>
      <c r="N15" s="140"/>
      <c r="O15" s="140"/>
      <c r="P15" s="140"/>
      <c r="Q15" s="140"/>
    </row>
    <row r="16" spans="1:17" s="142" customFormat="1" ht="12.75">
      <c r="A16" s="145" t="s">
        <v>149</v>
      </c>
      <c r="B16" s="207">
        <v>0</v>
      </c>
      <c r="C16" s="207">
        <v>34336</v>
      </c>
      <c r="D16" s="207">
        <v>0</v>
      </c>
      <c r="E16" s="207">
        <v>0</v>
      </c>
      <c r="F16" s="207">
        <v>0</v>
      </c>
      <c r="G16" s="207">
        <f t="shared" si="0"/>
        <v>34336</v>
      </c>
      <c r="H16" s="207">
        <v>0</v>
      </c>
      <c r="I16" s="207">
        <f t="shared" si="1"/>
        <v>34336</v>
      </c>
      <c r="J16" s="140"/>
      <c r="K16" s="140"/>
      <c r="L16" s="140"/>
      <c r="M16" s="140"/>
      <c r="N16" s="140"/>
      <c r="O16" s="140"/>
      <c r="P16" s="140"/>
      <c r="Q16" s="140"/>
    </row>
    <row r="17" spans="1:17" s="142" customFormat="1" ht="25.5">
      <c r="A17" s="145" t="s">
        <v>183</v>
      </c>
      <c r="B17" s="207">
        <v>0</v>
      </c>
      <c r="C17" s="207">
        <v>0</v>
      </c>
      <c r="D17" s="207">
        <v>0</v>
      </c>
      <c r="E17" s="207">
        <v>0</v>
      </c>
      <c r="F17" s="207">
        <v>-42932</v>
      </c>
      <c r="G17" s="207">
        <f t="shared" si="0"/>
        <v>-42932</v>
      </c>
      <c r="H17" s="207">
        <v>-10038</v>
      </c>
      <c r="I17" s="207">
        <f t="shared" si="1"/>
        <v>-52970</v>
      </c>
      <c r="J17" s="140"/>
      <c r="K17" s="140"/>
      <c r="L17" s="140"/>
      <c r="M17" s="140"/>
      <c r="N17" s="140"/>
      <c r="O17" s="140"/>
      <c r="P17" s="140"/>
      <c r="Q17" s="140"/>
    </row>
    <row r="18" spans="1:17" s="142" customFormat="1" ht="18.75" customHeight="1">
      <c r="A18" s="210" t="s">
        <v>184</v>
      </c>
      <c r="B18" s="207">
        <f aca="true" t="shared" si="2" ref="B18:H18">B12+B15+B16</f>
        <v>12136529</v>
      </c>
      <c r="C18" s="207">
        <f t="shared" si="2"/>
        <v>-6255808</v>
      </c>
      <c r="D18" s="207">
        <f t="shared" si="2"/>
        <v>9010</v>
      </c>
      <c r="E18" s="207">
        <f t="shared" si="2"/>
        <v>1820479</v>
      </c>
      <c r="F18" s="207">
        <f>F12+F15+F16+F17</f>
        <v>267930937</v>
      </c>
      <c r="G18" s="207">
        <f>G12+G15+G16+G17</f>
        <v>275641147</v>
      </c>
      <c r="H18" s="207">
        <f>H12+H15+H16+H17</f>
        <v>-294073</v>
      </c>
      <c r="I18" s="207">
        <f>I12+I15+I16+I17</f>
        <v>275347074</v>
      </c>
      <c r="J18" s="140"/>
      <c r="K18" s="140"/>
      <c r="L18" s="140"/>
      <c r="M18" s="140"/>
      <c r="N18" s="140"/>
      <c r="O18" s="140"/>
      <c r="P18" s="140"/>
      <c r="Q18" s="140"/>
    </row>
    <row r="19" spans="1:17" s="141" customFormat="1" ht="18.75" customHeight="1">
      <c r="A19" s="209" t="s">
        <v>154</v>
      </c>
      <c r="B19" s="206">
        <v>12136529</v>
      </c>
      <c r="C19" s="206">
        <v>-6398619</v>
      </c>
      <c r="D19" s="206">
        <v>-69350</v>
      </c>
      <c r="E19" s="206">
        <v>1820479</v>
      </c>
      <c r="F19" s="206">
        <v>263644674</v>
      </c>
      <c r="G19" s="206">
        <f t="shared" si="0"/>
        <v>271133713</v>
      </c>
      <c r="H19" s="206">
        <v>-824365</v>
      </c>
      <c r="I19" s="206">
        <f t="shared" si="1"/>
        <v>270309348</v>
      </c>
      <c r="J19" s="140"/>
      <c r="K19" s="140"/>
      <c r="L19" s="140"/>
      <c r="M19" s="140"/>
      <c r="N19" s="140"/>
      <c r="O19" s="140"/>
      <c r="P19" s="140"/>
      <c r="Q19" s="140"/>
    </row>
    <row r="20" spans="1:17" s="142" customFormat="1" ht="25.5">
      <c r="A20" s="145" t="s">
        <v>146</v>
      </c>
      <c r="B20" s="206">
        <v>0</v>
      </c>
      <c r="C20" s="206">
        <v>0</v>
      </c>
      <c r="D20" s="206">
        <v>0</v>
      </c>
      <c r="E20" s="206">
        <v>0</v>
      </c>
      <c r="F20" s="206">
        <v>23568904</v>
      </c>
      <c r="G20" s="206">
        <f t="shared" si="0"/>
        <v>23568904</v>
      </c>
      <c r="H20" s="206">
        <v>-257555</v>
      </c>
      <c r="I20" s="206">
        <f t="shared" si="1"/>
        <v>23311349</v>
      </c>
      <c r="J20" s="140"/>
      <c r="K20" s="140"/>
      <c r="L20" s="140"/>
      <c r="M20" s="140"/>
      <c r="N20" s="140"/>
      <c r="O20" s="140"/>
      <c r="P20" s="140"/>
      <c r="Q20" s="140"/>
    </row>
    <row r="21" spans="1:17" s="142" customFormat="1" ht="12.75">
      <c r="A21" s="145" t="s">
        <v>147</v>
      </c>
      <c r="B21" s="206">
        <v>0</v>
      </c>
      <c r="C21" s="206">
        <v>0</v>
      </c>
      <c r="D21" s="206">
        <v>81519</v>
      </c>
      <c r="E21" s="206"/>
      <c r="F21" s="206">
        <v>16963</v>
      </c>
      <c r="G21" s="206">
        <f t="shared" si="0"/>
        <v>98482</v>
      </c>
      <c r="H21" s="206">
        <v>0</v>
      </c>
      <c r="I21" s="206">
        <f t="shared" si="1"/>
        <v>98482</v>
      </c>
      <c r="J21" s="140"/>
      <c r="K21" s="140"/>
      <c r="L21" s="140"/>
      <c r="M21" s="140"/>
      <c r="N21" s="140"/>
      <c r="O21" s="140"/>
      <c r="P21" s="140"/>
      <c r="Q21" s="140"/>
    </row>
    <row r="22" spans="1:17" s="142" customFormat="1" ht="25.5">
      <c r="A22" s="146" t="s">
        <v>148</v>
      </c>
      <c r="B22" s="206">
        <f>SUM(B20:B21)</f>
        <v>0</v>
      </c>
      <c r="C22" s="206">
        <f>SUM(C20:C21)</f>
        <v>0</v>
      </c>
      <c r="D22" s="206">
        <f>SUM(D20:D21)</f>
        <v>81519</v>
      </c>
      <c r="E22" s="206">
        <f>SUM(E20:E21)</f>
        <v>0</v>
      </c>
      <c r="F22" s="206">
        <f>SUM(F20:F21)</f>
        <v>23585867</v>
      </c>
      <c r="G22" s="206">
        <f>SUM(B22:F22)</f>
        <v>23667386</v>
      </c>
      <c r="H22" s="206">
        <f>SUM(H20:H21)</f>
        <v>-257555</v>
      </c>
      <c r="I22" s="206">
        <f>SUM(G22:H22)</f>
        <v>23409831</v>
      </c>
      <c r="J22" s="140"/>
      <c r="K22" s="140"/>
      <c r="L22" s="140"/>
      <c r="M22" s="140"/>
      <c r="N22" s="140"/>
      <c r="O22" s="140"/>
      <c r="P22" s="140"/>
      <c r="Q22" s="140"/>
    </row>
    <row r="23" spans="1:17" s="142" customFormat="1" ht="12.75">
      <c r="A23" s="145" t="s">
        <v>149</v>
      </c>
      <c r="B23" s="206">
        <v>0</v>
      </c>
      <c r="C23" s="206">
        <v>-57542</v>
      </c>
      <c r="D23" s="206">
        <v>0</v>
      </c>
      <c r="E23" s="206">
        <v>0</v>
      </c>
      <c r="F23" s="206">
        <v>0</v>
      </c>
      <c r="G23" s="206">
        <f t="shared" si="0"/>
        <v>-57542</v>
      </c>
      <c r="H23" s="206">
        <v>0</v>
      </c>
      <c r="I23" s="206">
        <f t="shared" si="1"/>
        <v>-57542</v>
      </c>
      <c r="J23" s="140"/>
      <c r="K23" s="140"/>
      <c r="L23" s="140"/>
      <c r="M23" s="140"/>
      <c r="N23" s="140"/>
      <c r="O23" s="140"/>
      <c r="P23" s="140"/>
      <c r="Q23" s="140"/>
    </row>
    <row r="24" spans="1:17" s="142" customFormat="1" ht="12.75">
      <c r="A24" s="145" t="s">
        <v>188</v>
      </c>
      <c r="B24" s="206">
        <v>0</v>
      </c>
      <c r="C24" s="206">
        <v>0</v>
      </c>
      <c r="D24" s="206">
        <v>0</v>
      </c>
      <c r="E24" s="206">
        <v>0</v>
      </c>
      <c r="F24" s="206">
        <v>-1089559</v>
      </c>
      <c r="G24" s="206">
        <f t="shared" si="0"/>
        <v>-1089559</v>
      </c>
      <c r="H24" s="206">
        <v>0</v>
      </c>
      <c r="I24" s="206">
        <f t="shared" si="1"/>
        <v>-1089559</v>
      </c>
      <c r="J24" s="140"/>
      <c r="K24" s="140"/>
      <c r="L24" s="140"/>
      <c r="M24" s="140"/>
      <c r="N24" s="140"/>
      <c r="O24" s="140"/>
      <c r="P24" s="140"/>
      <c r="Q24" s="140"/>
    </row>
    <row r="25" spans="1:17" s="141" customFormat="1" ht="21.75" customHeight="1">
      <c r="A25" s="209" t="s">
        <v>175</v>
      </c>
      <c r="B25" s="206">
        <f>B19+B22+B23+B24</f>
        <v>12136529</v>
      </c>
      <c r="C25" s="206">
        <f>C19+C22+C23+C24</f>
        <v>-6456161</v>
      </c>
      <c r="D25" s="206">
        <f>D19+D22+D23+D24</f>
        <v>12169</v>
      </c>
      <c r="E25" s="206">
        <f>E19+E22+E23+E24</f>
        <v>1820479</v>
      </c>
      <c r="F25" s="206">
        <f>F19+F22+F23+F24</f>
        <v>286140982</v>
      </c>
      <c r="G25" s="206">
        <f t="shared" si="0"/>
        <v>293653998</v>
      </c>
      <c r="H25" s="206">
        <f>H19+H22+H23+H24</f>
        <v>-1081920</v>
      </c>
      <c r="I25" s="206">
        <f t="shared" si="1"/>
        <v>292572078</v>
      </c>
      <c r="J25" s="140"/>
      <c r="K25" s="140"/>
      <c r="L25" s="140"/>
      <c r="M25" s="140"/>
      <c r="N25" s="140"/>
      <c r="O25" s="140"/>
      <c r="P25" s="140"/>
      <c r="Q25" s="140"/>
    </row>
    <row r="26" spans="1:7" ht="12.75">
      <c r="A26" s="8"/>
      <c r="B26" s="10"/>
      <c r="C26" s="10"/>
      <c r="D26" s="10"/>
      <c r="E26" s="10"/>
      <c r="F26" s="10"/>
      <c r="G26" s="10"/>
    </row>
    <row r="27" spans="1:7" ht="12.75">
      <c r="A27" s="8"/>
      <c r="B27" s="10"/>
      <c r="C27" s="10"/>
      <c r="D27" s="10"/>
      <c r="E27" s="10"/>
      <c r="F27" s="10"/>
      <c r="G27" s="10"/>
    </row>
    <row r="28" spans="1:7" ht="12.75">
      <c r="A28" s="8"/>
      <c r="B28" s="10"/>
      <c r="C28" s="10"/>
      <c r="D28" s="10"/>
      <c r="E28" s="10"/>
      <c r="F28" s="10"/>
      <c r="G28" s="10"/>
    </row>
    <row r="29" spans="1:7" ht="12.75">
      <c r="A29" s="45" t="s">
        <v>7</v>
      </c>
      <c r="B29" s="85"/>
      <c r="C29" s="217" t="s">
        <v>8</v>
      </c>
      <c r="D29" s="55"/>
      <c r="E29" s="15"/>
      <c r="F29" s="6"/>
      <c r="G29" s="15"/>
    </row>
    <row r="30" spans="1:7" ht="12.75">
      <c r="A30" s="80"/>
      <c r="B30" s="6"/>
      <c r="C30" s="10"/>
      <c r="D30" s="10"/>
      <c r="E30" s="10"/>
      <c r="F30" s="10"/>
      <c r="G30" s="10"/>
    </row>
    <row r="31" spans="1:7" ht="12.75">
      <c r="A31" s="81"/>
      <c r="B31" s="6"/>
      <c r="C31" s="10"/>
      <c r="D31" s="10"/>
      <c r="E31" s="10"/>
      <c r="F31" s="10"/>
      <c r="G31" s="10"/>
    </row>
    <row r="32" spans="1:7" ht="12.75">
      <c r="A32" s="45" t="s">
        <v>21</v>
      </c>
      <c r="B32" s="85"/>
      <c r="C32" s="218" t="s">
        <v>10</v>
      </c>
      <c r="D32" s="56"/>
      <c r="E32" s="10"/>
      <c r="F32" s="10"/>
      <c r="G32" s="10"/>
    </row>
    <row r="33" spans="1:7" ht="12.75">
      <c r="A33" s="82"/>
      <c r="B33" s="57"/>
      <c r="C33" s="10"/>
      <c r="D33" s="10"/>
      <c r="E33" s="10"/>
      <c r="F33" s="10"/>
      <c r="G33" s="10"/>
    </row>
    <row r="34" spans="1:7" ht="12.75">
      <c r="A34" s="1"/>
      <c r="B34" s="6"/>
      <c r="C34" s="10"/>
      <c r="D34" s="10"/>
      <c r="E34" s="10"/>
      <c r="F34" s="10"/>
      <c r="G34" s="10"/>
    </row>
    <row r="35" spans="1:7" ht="12.75">
      <c r="A35" s="1"/>
      <c r="B35" s="10"/>
      <c r="C35" s="10"/>
      <c r="D35" s="10"/>
      <c r="E35" s="10"/>
      <c r="F35" s="10"/>
      <c r="G35" s="10"/>
    </row>
    <row r="36" spans="1:7" ht="12.75">
      <c r="A36" s="1"/>
      <c r="B36" s="10"/>
      <c r="C36" s="10"/>
      <c r="D36" s="10"/>
      <c r="E36" s="10"/>
      <c r="F36" s="10"/>
      <c r="G36" s="10"/>
    </row>
    <row r="37" spans="1:7" ht="12.75">
      <c r="A37" s="8"/>
      <c r="B37" s="10"/>
      <c r="C37" s="10"/>
      <c r="D37" s="10"/>
      <c r="E37" s="10"/>
      <c r="F37" s="10"/>
      <c r="G37" s="10"/>
    </row>
    <row r="38" spans="1:7" ht="12.75">
      <c r="A38" s="8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  <row r="140" spans="1:7" ht="12.75">
      <c r="A140" s="8"/>
      <c r="B140" s="10"/>
      <c r="C140" s="10"/>
      <c r="D140" s="10"/>
      <c r="E140" s="10"/>
      <c r="F140" s="10"/>
      <c r="G140" s="10"/>
    </row>
    <row r="141" spans="1:7" ht="12.75">
      <c r="A141" s="8"/>
      <c r="B141" s="10"/>
      <c r="C141" s="10"/>
      <c r="D141" s="10"/>
      <c r="E141" s="10"/>
      <c r="F141" s="10"/>
      <c r="G141" s="10"/>
    </row>
    <row r="142" spans="1:7" ht="12.75">
      <c r="A142" s="8"/>
      <c r="B142" s="10"/>
      <c r="C142" s="10"/>
      <c r="D142" s="10"/>
      <c r="E142" s="10"/>
      <c r="F142" s="10"/>
      <c r="G142" s="10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Berik Zhunusov</cp:lastModifiedBy>
  <cp:lastPrinted>2015-11-23T10:55:16Z</cp:lastPrinted>
  <dcterms:created xsi:type="dcterms:W3CDTF">2015-05-27T03:16:19Z</dcterms:created>
  <dcterms:modified xsi:type="dcterms:W3CDTF">2015-11-23T10:58:40Z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2015 (консолидированная).xls</vt:lpwstr>
  </property>
</Properties>
</file>