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135" windowHeight="8130"/>
  </bookViews>
  <sheets>
    <sheet name="баланс" sheetId="1" r:id="rId1"/>
    <sheet name="ОПУ" sheetId="2" r:id="rId2"/>
    <sheet name="ДДС" sheetId="3" r:id="rId3"/>
    <sheet name="капитал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ByOrder" localSheetId="2">[2]Hidden!$A$43,[2]Hidden!$A$44,[2]Hidden!$A$45,[2]Hidden!$A$3:$A$39</definedName>
    <definedName name="ByOrder" localSheetId="1">[1]Hidden!$A$42,[1]Hidden!$A$43,[1]Hidden!$A$44,[1]Hidden!$A$45,[1]Hidden!$A$46,[1]Hidden!$A$3:$A$39</definedName>
    <definedName name="ByOrder">[3]Hidden!$A$42,[3]Hidden!$A$43,[3]Hidden!$A$44,[3]Hidden!$A$45,[3]Hidden!$A$46,[3]Hidden!$A$3:$A$40</definedName>
    <definedName name="FilAbbr_Add" localSheetId="1">[1]Hidden!$E$42,[1]Hidden!$E$43,[1]Hidden!$E$44,[1]Hidden!$E$45,[1]Hidden!$E$46,[1]Hidden!$E$3:$E$39</definedName>
    <definedName name="FilAbbr_Add">[3]Hidden!$E$42,[3]Hidden!$E$43,[3]Hidden!$E$44,[3]Hidden!$E$45,[3]Hidden!$E$46,[3]Hidden!$E$3:$E$40</definedName>
    <definedName name="FilAbbr_Full" localSheetId="1">[1]Hidden!$E$42,[1]Hidden!$E$43,[1]Hidden!$E$44,[1]Hidden!$E$45,[1]Hidden!$E$46,[1]Hidden!$E$3:$E$39</definedName>
    <definedName name="FilAbbr_Full">[3]Hidden!$E$42,[3]Hidden!$E$43,[3]Hidden!$E$44,[3]Hidden!$E$45,[3]Hidden!$E$46,[3]Hidden!$E$3:$E$40</definedName>
    <definedName name="FILIAL">[1]Hidden!$A$3:$A$39</definedName>
    <definedName name="Filial_add" localSheetId="1">[1]Hidden!$A$42,[1]Hidden!$A$43,[1]Hidden!$A$44,[1]Hidden!$A$45,[1]Hidden!$A$46,[1]Hidden!$A$3:$A$39</definedName>
    <definedName name="Filial_add">[3]Hidden!$A$42,[3]Hidden!$A$43,[3]Hidden!$A$44,[3]Hidden!$A$45,[3]Hidden!$A$46,[3]Hidden!$A$3:$A$40</definedName>
    <definedName name="Filial_Full" localSheetId="1">[1]Hidden!$A$42,[1]Hidden!$A$43,[1]Hidden!$A$44,[1]Hidden!$A$45,[1]Hidden!$A$46,[1]Hidden!$A$3:$A$39</definedName>
    <definedName name="Filial_Full">[3]Hidden!$A$42,[3]Hidden!$A$43,[3]Hidden!$A$44,[3]Hidden!$A$45,[3]Hidden!$A$46,[3]Hidden!$A$3:$A$40</definedName>
    <definedName name="GenitiveByEnd">[3]Hidden!$J$2:$J$13</definedName>
    <definedName name="GenitiveCase">[3]Hidden!$I$2:$I$13</definedName>
    <definedName name="gfhjkm" localSheetId="2">[4]hiddenА!$H$15</definedName>
    <definedName name="gfhjkm" localSheetId="3">[4]hiddenА!$H$15</definedName>
    <definedName name="gfhjkm">#REF!</definedName>
    <definedName name="iFilial" localSheetId="2">[2]Hidden!$C$3</definedName>
    <definedName name="iFilial" localSheetId="3">[5]Hidden!$C$3</definedName>
    <definedName name="iFilial">[1]Hidden!$C$3</definedName>
    <definedName name="KVARTALPrev" localSheetId="2">[4]hiddenА!$G$20</definedName>
    <definedName name="KVARTALPrev" localSheetId="3">[4]hiddenА!$G$20</definedName>
    <definedName name="KVARTALPrev">[3]Hidden!$G$20</definedName>
    <definedName name="mmyyFil" localSheetId="2">ДДС!#REF!</definedName>
    <definedName name="mmyyFil" localSheetId="3">капитал!$A$11</definedName>
    <definedName name="MonthPrev">[3]Hidden!$H$21</definedName>
    <definedName name="NameBeg" localSheetId="2">ДДС!$A$3</definedName>
    <definedName name="NameBeg" localSheetId="3">капитал!#REF!</definedName>
    <definedName name="NameBeg">#REF!</definedName>
    <definedName name="NarastMESATZ">[6]Hidden1!$J$2:$J$13</definedName>
    <definedName name="sFilial" localSheetId="2">[2]Hidden!$C$57</definedName>
    <definedName name="sFilial" localSheetId="3">[5]Hidden!$C$56</definedName>
    <definedName name="sFilial">[1]Hidden!$C$56</definedName>
    <definedName name="sMonth" localSheetId="2">[2]Hidden!$H$19</definedName>
    <definedName name="sMonth" localSheetId="3">[5]Hidden!$H$19</definedName>
    <definedName name="sMonth" localSheetId="1">[1]Hidden!$H$19</definedName>
    <definedName name="sMonth">[3]Hidden!$H$19</definedName>
    <definedName name="sMonthGen">[3]Hidden!$I$20</definedName>
    <definedName name="sMonthNarast" localSheetId="2">[2]Hidden!$J$20</definedName>
    <definedName name="sMonthNarast" localSheetId="3">[5]Hidden!$J$20</definedName>
    <definedName name="sMonthNarast">[1]Hidden!$J$20</definedName>
    <definedName name="sVMONTH" localSheetId="2">[2]Hidden!$H$20</definedName>
    <definedName name="sVMONTH" localSheetId="3">[5]Hidden!$H$20</definedName>
    <definedName name="sVMONTH" localSheetId="1">[1]Hidden!$H$20</definedName>
    <definedName name="sVMONTH">[3]Hidden!$H$20</definedName>
    <definedName name="sYear" localSheetId="2">[2]Hidden!$F$19</definedName>
    <definedName name="sYear" localSheetId="3">[5]Hidden!$F$19</definedName>
    <definedName name="sYear" localSheetId="1">[1]Hidden!$F$19</definedName>
    <definedName name="sYear">[3]Hidden!$F$19</definedName>
    <definedName name="VPODR" localSheetId="2">[6]Hidden1!$C$4</definedName>
    <definedName name="VPODR" localSheetId="3">[6]Hidden1!$C$4</definedName>
    <definedName name="VPODR">#REF!</definedName>
    <definedName name="VYEAR" localSheetId="2">[2]Hidden!$F$20</definedName>
    <definedName name="VYEAR" localSheetId="3">[5]Hidden!$F$20</definedName>
    <definedName name="VYEAR" localSheetId="1">[1]Hidden!$F$20</definedName>
    <definedName name="VYEAR">#REF!</definedName>
    <definedName name="VYEAR4">[3]Hidden!$F$19</definedName>
    <definedName name="WorkArea" localSheetId="2">ДДС!$D$17:$E$75</definedName>
    <definedName name="WorkArea" localSheetId="3">капитал!$C$17:$H$48</definedName>
    <definedName name="YEAR" localSheetId="2">[2]Hidden!$F$3:$F$11</definedName>
    <definedName name="YEAR" localSheetId="3">[5]Hidden!$F$3:$F$11</definedName>
    <definedName name="YEAR" localSheetId="1">[1]Hidden!$F$3:$F$11</definedName>
    <definedName name="YEAR">[3]Hidden!$F$3:$F$11</definedName>
    <definedName name="YEARPrev4" localSheetId="2">[2]Hidden!$F$21</definedName>
    <definedName name="YEARPrev4" localSheetId="1">[1]Hidden!$F$21</definedName>
    <definedName name="YEARPrev4">[3]Hidden!$F$21</definedName>
    <definedName name="YEARPrevMonth4">[3]Hidden!$F$23</definedName>
    <definedName name="yIndex" localSheetId="2">[2]Hidden!$F$17</definedName>
    <definedName name="yIndex" localSheetId="3">[5]Hidden!$F$17</definedName>
    <definedName name="yIndex" localSheetId="1">[1]Hidden!$F$17</definedName>
    <definedName name="yIndex">[3]Hidden!$F$17</definedName>
    <definedName name="_xlnm.Print_Area" localSheetId="3">капитал!$A$1:$J$93</definedName>
    <definedName name="_xlnm.Print_Area" localSheetId="1">ОПУ!$A$1:$F$71</definedName>
  </definedNames>
  <calcPr calcId="145621"/>
</workbook>
</file>

<file path=xl/calcChain.xml><?xml version="1.0" encoding="utf-8"?>
<calcChain xmlns="http://schemas.openxmlformats.org/spreadsheetml/2006/main">
  <c r="F48" i="2" l="1"/>
  <c r="E48" i="2"/>
  <c r="D48" i="2"/>
  <c r="C48" i="2"/>
  <c r="C85" i="1"/>
  <c r="D70" i="1"/>
  <c r="C70" i="1"/>
  <c r="A11" i="4"/>
  <c r="E82" i="3"/>
  <c r="D82" i="3"/>
  <c r="E81" i="3"/>
  <c r="E83" i="3" s="1"/>
  <c r="D81" i="3"/>
  <c r="D83" i="3" s="1"/>
  <c r="E80" i="3"/>
  <c r="D80" i="3"/>
  <c r="E71" i="3"/>
  <c r="D71" i="3"/>
  <c r="E65" i="3"/>
  <c r="D65" i="3"/>
  <c r="E50" i="3"/>
  <c r="D50" i="3"/>
  <c r="E37" i="3"/>
  <c r="D37" i="3"/>
  <c r="D63" i="3" s="1"/>
  <c r="E26" i="3"/>
  <c r="D26" i="3"/>
  <c r="E18" i="3"/>
  <c r="E35" i="3" s="1"/>
  <c r="D18" i="3"/>
  <c r="D35" i="3" s="1"/>
  <c r="D84" i="3" s="1"/>
  <c r="F35" i="2"/>
  <c r="E35" i="2"/>
  <c r="D35" i="2"/>
  <c r="C35" i="2"/>
  <c r="F17" i="2"/>
  <c r="F22" i="2" s="1"/>
  <c r="F28" i="2" s="1"/>
  <c r="F30" i="2" s="1"/>
  <c r="F32" i="2" s="1"/>
  <c r="E17" i="2"/>
  <c r="D17" i="2"/>
  <c r="D22" i="2" s="1"/>
  <c r="D28" i="2" s="1"/>
  <c r="D30" i="2" s="1"/>
  <c r="D32" i="2" s="1"/>
  <c r="C17" i="2"/>
  <c r="A11" i="2"/>
  <c r="D82" i="1"/>
  <c r="C82" i="1"/>
  <c r="D81" i="1"/>
  <c r="C81" i="1"/>
  <c r="D79" i="1"/>
  <c r="C79" i="1"/>
  <c r="D60" i="1"/>
  <c r="C60" i="1"/>
  <c r="C80" i="1" s="1"/>
  <c r="C83" i="1" s="1"/>
  <c r="D46" i="1"/>
  <c r="C46" i="1"/>
  <c r="D45" i="1"/>
  <c r="C45" i="1"/>
  <c r="D43" i="1"/>
  <c r="C43" i="1"/>
  <c r="D26" i="1"/>
  <c r="D44" i="1" s="1"/>
  <c r="C26" i="1"/>
  <c r="C44" i="1" s="1"/>
  <c r="A12" i="1"/>
  <c r="E84" i="3" l="1"/>
  <c r="E86" i="3" s="1"/>
  <c r="E63" i="3"/>
  <c r="D80" i="1"/>
  <c r="D83" i="1" s="1"/>
  <c r="D86" i="3"/>
  <c r="C22" i="2"/>
  <c r="E22" i="2"/>
  <c r="D47" i="1"/>
  <c r="C47" i="1"/>
  <c r="D85" i="1" l="1"/>
  <c r="E28" i="2"/>
  <c r="C28" i="2"/>
  <c r="C30" i="2" l="1"/>
  <c r="E30" i="2"/>
  <c r="E32" i="2" l="1"/>
  <c r="C32" i="2"/>
</calcChain>
</file>

<file path=xl/sharedStrings.xml><?xml version="1.0" encoding="utf-8"?>
<sst xmlns="http://schemas.openxmlformats.org/spreadsheetml/2006/main" count="551" uniqueCount="395">
  <si>
    <t>Формы</t>
  </si>
  <si>
    <t xml:space="preserve">                                         Приложение 2</t>
  </si>
  <si>
    <t>к приказу Министра финансов</t>
  </si>
  <si>
    <t>Республики Казахстан</t>
  </si>
  <si>
    <t>от 20 августа 2010 года №422</t>
  </si>
  <si>
    <t>Форма</t>
  </si>
  <si>
    <t>Консолидированный</t>
  </si>
  <si>
    <r>
      <t xml:space="preserve"> БУХГАЛТЕРСКИЙ БАЛАНС </t>
    </r>
    <r>
      <rPr>
        <b/>
        <sz val="10"/>
        <color indexed="9"/>
        <rFont val="Arial CYR"/>
        <family val="2"/>
        <charset val="204"/>
      </rPr>
      <t xml:space="preserve"> </t>
    </r>
    <r>
      <rPr>
        <b/>
        <sz val="10"/>
        <rFont val="Arial Cyr"/>
        <family val="2"/>
        <charset val="204"/>
      </rPr>
      <t>группы АО "Казахтелеком"</t>
    </r>
  </si>
  <si>
    <t>подготовленный в соответствии с МСФО</t>
  </si>
  <si>
    <t>в тыс.тенге</t>
  </si>
  <si>
    <t>АКТИВЫ</t>
  </si>
  <si>
    <t>Код стр.</t>
  </si>
  <si>
    <t>I. КРАТКОСРОЧНЫЕ АКТИВЫ:</t>
  </si>
  <si>
    <t xml:space="preserve">Денежные средства 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</si>
  <si>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</si>
  <si>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</si>
  <si>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</si>
  <si>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</si>
  <si>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</si>
  <si>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</si>
  <si>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</si>
  <si>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</si>
  <si>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</si>
  <si>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</si>
  <si>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</si>
  <si>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</si>
  <si>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</si>
  <si>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</si>
  <si>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</si>
  <si>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>Запасы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</si>
  <si>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</si>
  <si>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</si>
  <si>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</si>
  <si>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</si>
  <si>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100</t>
  </si>
  <si>
    <t>Активы (или выбывающие группы), предназначенные для продажи</t>
  </si>
  <si>
    <t>101</t>
  </si>
  <si>
    <t>II. ДОЛГОСРОЧНЫЕ АКТИВЫ:</t>
  </si>
  <si>
    <t>110</t>
  </si>
  <si>
    <t>111</t>
  </si>
  <si>
    <t>112</t>
  </si>
  <si>
    <t>113</t>
  </si>
  <si>
    <t>Прочие долгосрочные финансовые активы</t>
  </si>
  <si>
    <t>114</t>
  </si>
  <si>
    <t>Долгосрочная торговая и прочая дебиторская задолженность</t>
  </si>
  <si>
    <t>115</t>
  </si>
  <si>
    <t>Инвестиции, учитываемые методом долевого участия</t>
  </si>
  <si>
    <t>116</t>
  </si>
  <si>
    <t>Инвестиционное имущество</t>
  </si>
  <si>
    <t>117</t>
  </si>
  <si>
    <t>Основные средства</t>
  </si>
  <si>
    <t>118</t>
  </si>
  <si>
    <t>Биологические активы</t>
  </si>
  <si>
    <t>119</t>
  </si>
  <si>
    <t>Разведочные и оценочные активы</t>
  </si>
  <si>
    <t>120</t>
  </si>
  <si>
    <t>Нематериальные активы</t>
  </si>
  <si>
    <t>121</t>
  </si>
  <si>
    <t>Отложенные налоговые активы</t>
  </si>
  <si>
    <t>122</t>
  </si>
  <si>
    <t>Прочие долгосрочные активы</t>
  </si>
  <si>
    <t>123</t>
  </si>
  <si>
    <t>Итого долгосрочных активов (сумма строк с 110 по 123)</t>
  </si>
  <si>
    <t>200</t>
  </si>
  <si>
    <t>Баланс (строка 100+строка 101 + строка 200)</t>
  </si>
  <si>
    <t>Забалансовое сальдо счета 000-641 Дебет*</t>
  </si>
  <si>
    <t>300</t>
  </si>
  <si>
    <t>Забалансовое сальдо счета 1240 Дебет*</t>
  </si>
  <si>
    <t>Итого баланс с учетом забалансового счета 000-641</t>
  </si>
  <si>
    <t>400</t>
  </si>
  <si>
    <t xml:space="preserve">*Примечание: сумма забалансового счета 000-641 в валюту баланса не включается  </t>
  </si>
  <si>
    <t>ОБЯЗАТЕЛЬСТВА И КАПИТАЛ</t>
  </si>
  <si>
    <t>III. КРАТКОСРОЧНЫЕ ОБЯЗАТЕЛЬСТВА</t>
  </si>
  <si>
    <t>Займы</t>
  </si>
  <si>
    <t>210</t>
  </si>
  <si>
    <t>211</t>
  </si>
  <si>
    <t>Прочие краткосрочные финансовые обязательства</t>
  </si>
  <si>
    <t>212</t>
  </si>
  <si>
    <t>Краткосрочная торговая и прочая кредиторская задолженность</t>
  </si>
  <si>
    <t>213</t>
  </si>
  <si>
    <t>Краткосрочные резеры</t>
  </si>
  <si>
    <t>214</t>
  </si>
  <si>
    <t>Текущие налоговые обязательства по подоходному налогу</t>
  </si>
  <si>
    <t>215</t>
  </si>
  <si>
    <t>Вознаграждения работникам</t>
  </si>
  <si>
    <t>216</t>
  </si>
  <si>
    <t>Прочие краткосрочные обязательства</t>
  </si>
  <si>
    <t>217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</si>
  <si>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</si>
  <si>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</si>
  <si>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301</t>
  </si>
  <si>
    <t>IV. ДОЛГОСРОЧНЫЕ ОБЯЗАТЕЛЬСТВА</t>
  </si>
  <si>
    <t>310</t>
  </si>
  <si>
    <t>311</t>
  </si>
  <si>
    <t>Прочие долгосрочные финансовые обязательства</t>
  </si>
  <si>
    <t>312</t>
  </si>
  <si>
    <t>Долгосрочная торговая и прочая кредиторская задолженность</t>
  </si>
  <si>
    <t>313</t>
  </si>
  <si>
    <t>Долгосрочные резервы</t>
  </si>
  <si>
    <t>314</t>
  </si>
  <si>
    <t>Отложенные налоговые обязательства</t>
  </si>
  <si>
    <t>315</t>
  </si>
  <si>
    <t>Прочие долгосрочные обязательства</t>
  </si>
  <si>
    <t>316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</si>
  <si>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</si>
  <si>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</si>
  <si>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</si>
  <si>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410</t>
  </si>
  <si>
    <t>Эмиссионный доход</t>
  </si>
  <si>
    <t>411</t>
  </si>
  <si>
    <t>Выкупленные собственные долевые инструменты</t>
  </si>
  <si>
    <t>412</t>
  </si>
  <si>
    <t>Резервы</t>
  </si>
  <si>
    <t>413</t>
  </si>
  <si>
    <t>Нераспределенная прибыль (непокрытый убыток)</t>
  </si>
  <si>
    <t>414</t>
  </si>
  <si>
    <t>Итого капитал, относимый на собственников материнской организации (сумма строк с 410 по 414)</t>
  </si>
  <si>
    <t>420</t>
  </si>
  <si>
    <t>Доля неконтролирующих собственников</t>
  </si>
  <si>
    <t>421</t>
  </si>
  <si>
    <t>Всего капитал (строка 420+/-строка 421)</t>
  </si>
  <si>
    <t>500</t>
  </si>
  <si>
    <t>Баланс (строка 300+ строка 301+ строка 400+ строка 500)</t>
  </si>
  <si>
    <t>Забалансовое сальдо счета 000-641 Кредит*</t>
  </si>
  <si>
    <t>600</t>
  </si>
  <si>
    <t>Забалансовое сальдо счета 3340 Кредит*</t>
  </si>
  <si>
    <t>700</t>
  </si>
  <si>
    <t xml:space="preserve">Главный финансовый директор </t>
  </si>
  <si>
    <t>Нуркатов А.А.</t>
  </si>
  <si>
    <t xml:space="preserve">                                                         (фамилия, имя, отчество)                 (подпись)</t>
  </si>
  <si>
    <t>Главный бухгалтер -директор ДБУиО</t>
  </si>
  <si>
    <t>Байшумурова Г.Ж.</t>
  </si>
  <si>
    <t xml:space="preserve">                                                        (фамилия, имя, отчество)                 (подпись)</t>
  </si>
  <si>
    <t>Место печати</t>
  </si>
  <si>
    <t>dz</t>
  </si>
  <si>
    <t xml:space="preserve">                                         Приложение 3</t>
  </si>
  <si>
    <t xml:space="preserve">                                                                 Консолидированный </t>
  </si>
  <si>
    <t>Отчет о прибылях и убытках группы АО "Казахтелеком"</t>
  </si>
  <si>
    <t>НАИМЕНОВАНИЕ ПОКАЗАТЕЛЕЙ</t>
  </si>
  <si>
    <t>Выручка</t>
  </si>
  <si>
    <t>Себестоимость реализованных товаров и услуг</t>
  </si>
  <si>
    <t>Валовая прибыль ( строка 010 - строка 011 )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</si>
  <si>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</si>
  <si>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</si>
  <si>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</si>
  <si>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</si>
  <si>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</si>
  <si>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</si>
  <si>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</si>
  <si>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</si>
  <si>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</si>
  <si>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</si>
  <si>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</si>
  <si>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</si>
  <si>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неоперационные доходы</t>
  </si>
  <si>
    <t>024</t>
  </si>
  <si>
    <t>Прочие неоперационные расходы</t>
  </si>
  <si>
    <t>025</t>
  </si>
  <si>
    <t xml:space="preserve">Прибыль (убыток) до налогообложения (+/- строки с 020 по 025) </t>
  </si>
  <si>
    <t xml:space="preserve">Расходы по подоходному налогу </t>
  </si>
  <si>
    <t xml:space="preserve">Прибыль (убыток) после налогообложения от продолжающейся деятельности (строка 100 -  строка 101) </t>
  </si>
  <si>
    <t xml:space="preserve">Прибыль (убыток) после налогообложения от прекращенной деятельности </t>
  </si>
  <si>
    <t>201</t>
  </si>
  <si>
    <t>Прибыль за год (строка 200 +строка 201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</si>
  <si>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</si>
  <si>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</si>
  <si>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</si>
  <si>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</si>
  <si>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</si>
  <si>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</si>
  <si>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</si>
  <si>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</si>
  <si>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</si>
  <si>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</si>
  <si>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415</t>
  </si>
  <si>
    <t>Курсовая разница по инвестициям в зарубежные организации</t>
  </si>
  <si>
    <t>416</t>
  </si>
  <si>
    <t>Хеджирование чистых инвестиций в зарубежные операции</t>
  </si>
  <si>
    <t>417</t>
  </si>
  <si>
    <t xml:space="preserve">Прочие компоненты прочей совокупной прибыли </t>
  </si>
  <si>
    <t>418</t>
  </si>
  <si>
    <t>Корректировка при реклассификации в составе прибыли (убытка)</t>
  </si>
  <si>
    <t>419</t>
  </si>
  <si>
    <t>Налоговый эффект компонентов прочей совокупной прибыли</t>
  </si>
  <si>
    <t>Общая совокупная прибыль (строка 300+ строка 400)</t>
  </si>
  <si>
    <t>Общая совокупная прибыль относимая на:</t>
  </si>
  <si>
    <t>доля неконтролируемых собственников</t>
  </si>
  <si>
    <t>Прибыль на акцию:</t>
  </si>
  <si>
    <t>Базовая прибыль на акцию:</t>
  </si>
  <si>
    <t xml:space="preserve">от  продолжающей деятельности </t>
  </si>
  <si>
    <t>от прекращенной деятельности</t>
  </si>
  <si>
    <t>Разводненная прибыль на акцию:</t>
  </si>
  <si>
    <t>Главный финансовый директор</t>
  </si>
  <si>
    <t xml:space="preserve">Главный бухгалтер - директор ДБУиО </t>
  </si>
  <si>
    <t>dd</t>
  </si>
  <si>
    <t xml:space="preserve">                                         Приложение 4</t>
  </si>
  <si>
    <t>Отчет о движении денежных средств группы АО "Казахтелеком"</t>
  </si>
  <si>
    <t>(прямой метод)</t>
  </si>
  <si>
    <t>Наименование показателей</t>
  </si>
  <si>
    <t>Код строки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</si>
  <si>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</si>
  <si>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</si>
  <si>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 xml:space="preserve">   реализация товаров и услуг</t>
  </si>
  <si>
    <t xml:space="preserve">   прочая выручка</t>
  </si>
  <si>
    <t xml:space="preserve">   авансы, полученные от покупателей, заказчиков</t>
  </si>
  <si>
    <t xml:space="preserve">   поступления по договорам страхования</t>
  </si>
  <si>
    <t xml:space="preserve">   полученные вознаграждения</t>
  </si>
  <si>
    <t xml:space="preserve">   прочие поступления</t>
  </si>
  <si>
    <t>2. Выбытие денежных средств, всего (сумма строк с 021 по 027)</t>
  </si>
  <si>
    <t xml:space="preserve">   платежи поставщикам за товары и услуги</t>
  </si>
  <si>
    <t xml:space="preserve">   авансы, выданные поставщикам товаров и услуг</t>
  </si>
  <si>
    <t xml:space="preserve">   выплаты по оплате труда</t>
  </si>
  <si>
    <t xml:space="preserve">   выплаты вознаграждения </t>
  </si>
  <si>
    <t xml:space="preserve">   выплаты по договорам страхования</t>
  </si>
  <si>
    <t xml:space="preserve">   подоходный налог и другие платежи в бюджет</t>
  </si>
  <si>
    <t>026</t>
  </si>
  <si>
    <t xml:space="preserve">   прочие выплаты</t>
  </si>
  <si>
    <t>027</t>
  </si>
  <si>
    <t>3. Чистая сумма денежных средств от операционной деятельности (строка 010 - строка 020)</t>
  </si>
  <si>
    <t>030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</si>
  <si>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</si>
  <si>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</si>
  <si>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040</t>
  </si>
  <si>
    <t xml:space="preserve">   реализация основных средств</t>
  </si>
  <si>
    <t>041</t>
  </si>
  <si>
    <t xml:space="preserve">   реализация нематериальных активов</t>
  </si>
  <si>
    <t>042</t>
  </si>
  <si>
    <t xml:space="preserve">   реализация других долгосрочных активов</t>
  </si>
  <si>
    <t>043</t>
  </si>
  <si>
    <t xml:space="preserve">   реализация долевых инструментов других организаций (кроме дочерних) и долей участия в совместном предпринимательстве</t>
  </si>
  <si>
    <t>044</t>
  </si>
  <si>
    <t xml:space="preserve">   реализация долговых инструментов других организаций</t>
  </si>
  <si>
    <t>045</t>
  </si>
  <si>
    <t xml:space="preserve">   возмещение при потере контроля над дочерними организациями</t>
  </si>
  <si>
    <t>046</t>
  </si>
  <si>
    <t xml:space="preserve">   реализация прочих финансовых активов </t>
  </si>
  <si>
    <t>047</t>
  </si>
  <si>
    <t xml:space="preserve">   фьючерсные и форвардные контракты, опционы и свопы</t>
  </si>
  <si>
    <t>048</t>
  </si>
  <si>
    <t xml:space="preserve">   полученные дивиденды</t>
  </si>
  <si>
    <t>049</t>
  </si>
  <si>
    <t>050</t>
  </si>
  <si>
    <t>051</t>
  </si>
  <si>
    <t>2. Выбытие денежных средств, всего (сумма строк с 061 по 071)</t>
  </si>
  <si>
    <t>060</t>
  </si>
  <si>
    <t xml:space="preserve">   приобретение основных средств</t>
  </si>
  <si>
    <t>061</t>
  </si>
  <si>
    <t xml:space="preserve">   приобретение нематериальных активов</t>
  </si>
  <si>
    <t>062</t>
  </si>
  <si>
    <t xml:space="preserve">   приобретение других долгосрочных активов</t>
  </si>
  <si>
    <t>063</t>
  </si>
  <si>
    <t xml:space="preserve">   приобретение долевых инструментов других организаций (кроме дочерних) и долей участия в совместном предпринимательстве</t>
  </si>
  <si>
    <t>064</t>
  </si>
  <si>
    <t xml:space="preserve">   приобретение долговых инструментов других организаций</t>
  </si>
  <si>
    <t>065</t>
  </si>
  <si>
    <t xml:space="preserve">   приобретение контроля над дочерними организациями</t>
  </si>
  <si>
    <t>066</t>
  </si>
  <si>
    <t xml:space="preserve">   приобретение прочих финансовых активов</t>
  </si>
  <si>
    <t>067</t>
  </si>
  <si>
    <t xml:space="preserve">   предоставление займов</t>
  </si>
  <si>
    <t>068</t>
  </si>
  <si>
    <t>069</t>
  </si>
  <si>
    <t xml:space="preserve">   инвестиции в ассоциированные и дочерние организации</t>
  </si>
  <si>
    <t>070</t>
  </si>
  <si>
    <t>071</t>
  </si>
  <si>
    <t>3.Чистая сумма денежных средств от инвестиционной деятельности (строка 040 - строка 060)</t>
  </si>
  <si>
    <t>080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</si>
  <si>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</si>
  <si>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</si>
  <si>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090</t>
  </si>
  <si>
    <t xml:space="preserve"> в том числе:</t>
  </si>
  <si>
    <t xml:space="preserve">   эмиссия акций и других финансовых инструментов</t>
  </si>
  <si>
    <t>091</t>
  </si>
  <si>
    <t xml:space="preserve">   получение займов</t>
  </si>
  <si>
    <t>092</t>
  </si>
  <si>
    <t xml:space="preserve">   полученные вознаграждения </t>
  </si>
  <si>
    <t>093</t>
  </si>
  <si>
    <t>094</t>
  </si>
  <si>
    <t>2. Выбытие денежных средств, всего (сумма строк с 101 по 105)</t>
  </si>
  <si>
    <t xml:space="preserve">   погашение займов</t>
  </si>
  <si>
    <t xml:space="preserve">   выплата вознаграждения</t>
  </si>
  <si>
    <t>102</t>
  </si>
  <si>
    <t xml:space="preserve">   выплата дивидендов</t>
  </si>
  <si>
    <t>103</t>
  </si>
  <si>
    <t xml:space="preserve">   выплаты собственникам по акциям организации</t>
  </si>
  <si>
    <t>104</t>
  </si>
  <si>
    <t xml:space="preserve">   прочие выбытия</t>
  </si>
  <si>
    <t>105</t>
  </si>
  <si>
    <t>3. Чистая сумма денежных средств от финансовой деятельности (строка 090 - строка 100)</t>
  </si>
  <si>
    <t>4. Влияние обменных курсов валют к тенге</t>
  </si>
  <si>
    <t>IV. ВНУТРИХОЗЯЙСТВЕННЫЕ РАСЧЕТЫ</t>
  </si>
  <si>
    <t>1. Финансирование филиалов</t>
  </si>
  <si>
    <t>10</t>
  </si>
  <si>
    <t>2. Перечисление сальдо транзитно-доходных счетов</t>
  </si>
  <si>
    <t>20</t>
  </si>
  <si>
    <t>3. Чистая сумма денежных средств от внутрихозяйственных расчетов (строка 10 - строка 20)</t>
  </si>
  <si>
    <t>30</t>
  </si>
  <si>
    <t>5. Увеличение +/-  уменьшение денежных средств (строка 030 +/- строка 080 + строка 110)</t>
  </si>
  <si>
    <t>130</t>
  </si>
  <si>
    <t>6. Денежные средства и их эквиваленты на начало отчетного периода</t>
  </si>
  <si>
    <t>140</t>
  </si>
  <si>
    <t>7. Денежные средства и их эквиваленты на конец отчетного периода</t>
  </si>
  <si>
    <t>150</t>
  </si>
  <si>
    <t xml:space="preserve">                                                                    (фамилия, имя, отчество)                 (подпись)</t>
  </si>
  <si>
    <t xml:space="preserve">Главный бухгалтер - Директор ДБУиО                                                            </t>
  </si>
  <si>
    <t xml:space="preserve">                                         Приложение 6</t>
  </si>
  <si>
    <t xml:space="preserve">к приказу Министра финансов </t>
  </si>
  <si>
    <t xml:space="preserve">                      Отчет об изменениях в капитале группы АО "Казахтелеком"</t>
  </si>
  <si>
    <t>Наименование компонентов</t>
  </si>
  <si>
    <t xml:space="preserve">Капитал материнской организации </t>
  </si>
  <si>
    <t>Итого капитал</t>
  </si>
  <si>
    <t>Нераспределенная прибыль</t>
  </si>
  <si>
    <t xml:space="preserve">Всего </t>
  </si>
  <si>
    <t>Изменения в учетной политике</t>
  </si>
  <si>
    <t>Пересчитанное сальдо (строка 010 +/- строка 011)</t>
  </si>
  <si>
    <t>Общая совокупная прибыль, всего (строка 210+ строка 220):</t>
  </si>
  <si>
    <t>Прибыль/убыток за год</t>
  </si>
  <si>
    <t>Передано /получено от филиалов</t>
  </si>
  <si>
    <t>210.1</t>
  </si>
  <si>
    <t>Прочая совокупная прибыль, всего (сумма строк с 221 по 229):</t>
  </si>
  <si>
    <t>220</t>
  </si>
  <si>
    <t>Прирост от переоценки основных средств (за минусом налогового эффекта)</t>
  </si>
  <si>
    <t>221</t>
  </si>
  <si>
    <t>Перевод амортизации от переоценки основных средств (за минусом налогового эффекта)</t>
  </si>
  <si>
    <t>222</t>
  </si>
  <si>
    <t>Переоценка финансовых активов, имеющиеся в наличии для продажи  (за минусом налогового эффекта)</t>
  </si>
  <si>
    <t>223</t>
  </si>
  <si>
    <t>Доля в прочей совокупной прибыли (убытке) ассоциированных организаций и совместной  деятельности, учитываемых по методу долевого участия</t>
  </si>
  <si>
    <t>224</t>
  </si>
  <si>
    <t>225</t>
  </si>
  <si>
    <t>226</t>
  </si>
  <si>
    <t>Хеджирование денежных потоков (за минусом налогового эффекта)</t>
  </si>
  <si>
    <t>227</t>
  </si>
  <si>
    <t>228</t>
  </si>
  <si>
    <t>229</t>
  </si>
  <si>
    <t>Операции с собственниками, всего (сумма строк с 310 по 318)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</si>
  <si>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</si>
  <si>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</si>
  <si>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</si>
  <si>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</si>
  <si>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</si>
  <si>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</si>
  <si>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связанных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</si>
  <si>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</si>
  <si>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</si>
  <si>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</si>
  <si>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</si>
  <si>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317</t>
  </si>
  <si>
    <t>Изменения в доле участия в дочерних организациях, не приводящей к потере контроля</t>
  </si>
  <si>
    <t>318</t>
  </si>
  <si>
    <t>Изменение в учетной политике</t>
  </si>
  <si>
    <t>401</t>
  </si>
  <si>
    <t>Пересчитанное сальдо (строка 400 +/- строка 401)</t>
  </si>
  <si>
    <t>Общая совокупная прибыль, всего (строка 610+ строка 620):</t>
  </si>
  <si>
    <t>Прибыль (убыток) за год</t>
  </si>
  <si>
    <t>610</t>
  </si>
  <si>
    <t>610.1</t>
  </si>
  <si>
    <t>Прочая совокупная прибыль, всего (сумма строк с 621 по 629):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</si>
  <si>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</si>
  <si>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</si>
  <si>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</si>
  <si>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</si>
  <si>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</si>
  <si>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</si>
  <si>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</si>
  <si>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</si>
  <si>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</si>
  <si>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</si>
  <si>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Операции с собственниками, всего (сумма строк с 710 по 718)</t>
  </si>
  <si>
    <t>Вознаграждения работников акциями</t>
  </si>
  <si>
    <t>710</t>
  </si>
  <si>
    <t>711</t>
  </si>
  <si>
    <t>712</t>
  </si>
  <si>
    <t>Выпуск долевых инструментов, связанный с объединением бизнеса</t>
  </si>
  <si>
    <t>713</t>
  </si>
  <si>
    <t>714</t>
  </si>
  <si>
    <t>715</t>
  </si>
  <si>
    <t>716</t>
  </si>
  <si>
    <t>717</t>
  </si>
  <si>
    <t>718</t>
  </si>
  <si>
    <t>800</t>
  </si>
  <si>
    <t xml:space="preserve">Главный бухгалтер-директор ДБУиО                    </t>
  </si>
  <si>
    <t>по состоянию на 30 сентября 2014 г.</t>
  </si>
  <si>
    <t>на 30 сентября 2014 г.</t>
  </si>
  <si>
    <t>на 31 декабря 2013 г.</t>
  </si>
  <si>
    <t>за отчетный период с начало года (с января по сентябрь 2014 г.)</t>
  </si>
  <si>
    <t>за отчетный период (сентябрь 2014 г.)</t>
  </si>
  <si>
    <t>за предыдущий период с начала года (с января по сентябрь 2013 г.)</t>
  </si>
  <si>
    <t>за предыдущий период (сентябрь 2013 г.)</t>
  </si>
  <si>
    <t xml:space="preserve"> с января по сентябрь 2014 г.,</t>
  </si>
  <si>
    <t xml:space="preserve"> с января по сентябрь 2014 года</t>
  </si>
  <si>
    <t xml:space="preserve"> с января по сентябрь 2013 года</t>
  </si>
  <si>
    <t>Сальдо на 30 сентября 2014 года (строка 500 + строка 600 + строка 700)</t>
  </si>
  <si>
    <t>Сальдо на 1 января 2014 года (строка 100 + строка 200 + строка 300)</t>
  </si>
  <si>
    <t>Сальдо на 1 января 2013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</si>
</sst>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-* #,##0_р_._-;\-* #,##0_р_._-;_-* &quot;-&quot;??_р_._-;_-@_-"/>
    <numFmt numFmtId="168" formatCode="#,##0.00_ ;[Red]\-#,##0.00\ "/>
  </numFmts>
  <fonts count="29" x14ac:knownFonts="1">
    <font>
      <sz val="10"/>
      <name val="Arial Cyr"/>
      <charset val="204"/>
    </font>
    <font>
      <sz val="10"/>
      <name val="Arial Cyr"/>
      <charset val="204"/>
    </font>
    <font>
      <sz val="8"/>
      <color indexed="9"/>
      <name val="Arial Cyr"/>
      <family val="2"/>
      <charset val="204"/>
    </font>
    <font>
      <sz val="8"/>
      <color indexed="9"/>
      <name val="Arial Cyr"/>
      <charset val="204"/>
    </font>
    <font>
      <sz val="8"/>
      <name val="Arial Cyr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name val="Arial Cyr"/>
      <family val="2"/>
      <charset val="204"/>
    </font>
    <font>
      <sz val="10"/>
      <color indexed="9"/>
      <name val="Arial Cyr"/>
      <family val="2"/>
      <charset val="204"/>
    </font>
    <font>
      <b/>
      <sz val="10"/>
      <name val="Arial Cyr"/>
      <charset val="204"/>
    </font>
    <font>
      <b/>
      <sz val="8"/>
      <name val="Arial Cyr"/>
      <family val="2"/>
      <charset val="204"/>
    </font>
    <font>
      <sz val="10"/>
      <color indexed="10"/>
      <name val="Arial Cyr"/>
      <family val="2"/>
      <charset val="204"/>
    </font>
    <font>
      <i/>
      <sz val="9"/>
      <name val="Arial Cyr"/>
      <family val="2"/>
      <charset val="204"/>
    </font>
    <font>
      <b/>
      <i/>
      <sz val="8"/>
      <name val="Arial Cyr"/>
      <family val="2"/>
      <charset val="204"/>
    </font>
    <font>
      <b/>
      <sz val="8"/>
      <name val="Arial Cyr"/>
      <charset val="204"/>
    </font>
    <font>
      <sz val="10"/>
      <name val="Tahoma"/>
      <family val="2"/>
    </font>
    <font>
      <sz val="10"/>
      <name val="Helv"/>
      <charset val="204"/>
    </font>
    <font>
      <sz val="10"/>
      <color indexed="9"/>
      <name val="Arial Cyr"/>
      <charset val="204"/>
    </font>
    <font>
      <sz val="9"/>
      <name val="Arial Cyr"/>
      <family val="2"/>
      <charset val="204"/>
    </font>
    <font>
      <sz val="12"/>
      <color indexed="9"/>
      <name val="Arial Cyr"/>
      <charset val="204"/>
    </font>
    <font>
      <sz val="12"/>
      <name val="Arial Cyr"/>
      <family val="2"/>
      <charset val="204"/>
    </font>
    <font>
      <b/>
      <sz val="10"/>
      <name val="Arial"/>
      <family val="2"/>
      <charset val="204"/>
    </font>
    <font>
      <b/>
      <sz val="9"/>
      <name val="Arial Cyr"/>
      <family val="2"/>
      <charset val="204"/>
    </font>
    <font>
      <b/>
      <sz val="10"/>
      <color indexed="12"/>
      <name val="Arial Cyr"/>
      <family val="2"/>
      <charset val="204"/>
    </font>
    <font>
      <b/>
      <sz val="12"/>
      <name val="Arial Cyr"/>
      <charset val="204"/>
    </font>
    <font>
      <b/>
      <sz val="11"/>
      <name val="Arial Cyr"/>
      <family val="2"/>
      <charset val="204"/>
    </font>
    <font>
      <b/>
      <sz val="11"/>
      <name val="Arial Cyr"/>
      <charset val="204"/>
    </font>
    <font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9">
    <xf numFmtId="0" fontId="0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3" fontId="1" fillId="0" borderId="0"/>
    <xf numFmtId="0" fontId="1" fillId="0" borderId="0"/>
    <xf numFmtId="0" fontId="16" fillId="0" borderId="0"/>
    <xf numFmtId="165" fontId="1" fillId="0" borderId="0" applyFont="0" applyFill="0" applyBorder="0" applyAlignment="0" applyProtection="0"/>
    <xf numFmtId="3" fontId="1" fillId="0" borderId="0"/>
    <xf numFmtId="9" fontId="1" fillId="0" borderId="0" applyFont="0" applyFill="0" applyBorder="0" applyAlignment="0" applyProtection="0"/>
    <xf numFmtId="0" fontId="17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281">
    <xf numFmtId="0" fontId="0" fillId="0" borderId="0" xfId="0"/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3" fontId="4" fillId="0" borderId="0" xfId="0" applyNumberFormat="1" applyFont="1" applyAlignment="1" applyProtection="1">
      <alignment horizontal="right" vertical="center"/>
      <protection locked="0"/>
    </xf>
    <xf numFmtId="3" fontId="4" fillId="0" borderId="0" xfId="0" quotePrefix="1" applyNumberFormat="1" applyFont="1" applyAlignment="1" applyProtection="1">
      <alignment horizontal="right" vertical="center"/>
      <protection locked="0"/>
    </xf>
    <xf numFmtId="3" fontId="4" fillId="0" borderId="0" xfId="0" applyNumberFormat="1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Continuous" vertical="center"/>
      <protection locked="0"/>
    </xf>
    <xf numFmtId="0" fontId="8" fillId="0" borderId="0" xfId="0" applyFont="1" applyAlignment="1" applyProtection="1">
      <alignment horizontal="centerContinuous" vertical="center"/>
      <protection locked="0"/>
    </xf>
    <xf numFmtId="3" fontId="8" fillId="0" borderId="0" xfId="0" applyNumberFormat="1" applyFont="1" applyAlignment="1" applyProtection="1">
      <alignment horizontal="centerContinuous" vertical="center" wrapText="1"/>
      <protection locked="0"/>
    </xf>
    <xf numFmtId="3" fontId="8" fillId="0" borderId="0" xfId="0" applyNumberFormat="1" applyFont="1" applyAlignment="1" applyProtection="1">
      <alignment horizontal="centerContinuous" vertical="center"/>
      <protection locked="0"/>
    </xf>
    <xf numFmtId="0" fontId="6" fillId="0" borderId="0" xfId="0" applyFont="1" applyFill="1" applyAlignment="1" applyProtection="1">
      <alignment horizontal="centerContinuous"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3" fontId="8" fillId="0" borderId="0" xfId="0" applyNumberFormat="1" applyFont="1" applyAlignment="1" applyProtection="1">
      <alignment vertical="center" wrapText="1"/>
      <protection locked="0"/>
    </xf>
    <xf numFmtId="3" fontId="8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Continuous" vertical="center" wrapText="1"/>
    </xf>
    <xf numFmtId="0" fontId="9" fillId="0" borderId="0" xfId="0" applyFont="1" applyAlignment="1" applyProtection="1">
      <alignment horizontal="centerContinuous" vertical="center"/>
      <protection locked="0"/>
    </xf>
    <xf numFmtId="3" fontId="9" fillId="0" borderId="0" xfId="0" applyNumberFormat="1" applyFont="1" applyAlignment="1" applyProtection="1">
      <alignment horizontal="centerContinuous" vertical="center" wrapText="1"/>
      <protection locked="0"/>
    </xf>
    <xf numFmtId="3" fontId="9" fillId="0" borderId="0" xfId="0" applyNumberFormat="1" applyFont="1" applyAlignment="1" applyProtection="1">
      <alignment horizontal="centerContinuous" vertical="center"/>
      <protection locked="0"/>
    </xf>
    <xf numFmtId="0" fontId="2" fillId="0" borderId="0" xfId="0" applyFont="1" applyProtection="1">
      <protection locked="0"/>
    </xf>
    <xf numFmtId="0" fontId="6" fillId="0" borderId="0" xfId="2" applyFont="1" applyAlignment="1" applyProtection="1">
      <alignment horizontal="left" vertical="center"/>
      <protection locked="0"/>
    </xf>
    <xf numFmtId="0" fontId="8" fillId="0" borderId="0" xfId="2" applyFont="1" applyAlignment="1" applyProtection="1">
      <alignment vertical="center"/>
      <protection locked="0"/>
    </xf>
    <xf numFmtId="3" fontId="6" fillId="0" borderId="0" xfId="0" applyNumberFormat="1" applyFont="1" applyAlignment="1" applyProtection="1">
      <alignment horizontal="right" vertical="center" wrapText="1"/>
      <protection locked="0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14" fontId="6" fillId="2" borderId="2" xfId="3" applyNumberFormat="1" applyFont="1" applyFill="1" applyBorder="1" applyAlignment="1" applyProtection="1">
      <alignment horizontal="center" vertical="center" wrapText="1"/>
    </xf>
    <xf numFmtId="3" fontId="6" fillId="2" borderId="3" xfId="0" applyNumberFormat="1" applyFont="1" applyFill="1" applyBorder="1" applyAlignment="1" applyProtection="1">
      <alignment horizontal="center" vertical="center" wrapText="1"/>
    </xf>
    <xf numFmtId="49" fontId="6" fillId="0" borderId="4" xfId="0" applyNumberFormat="1" applyFont="1" applyBorder="1" applyAlignment="1" applyProtection="1">
      <alignment horizontal="left" vertical="center" wrapText="1"/>
    </xf>
    <xf numFmtId="49" fontId="8" fillId="0" borderId="5" xfId="0" applyNumberFormat="1" applyFont="1" applyBorder="1" applyAlignment="1" applyProtection="1">
      <alignment horizontal="center" vertical="center" wrapText="1"/>
    </xf>
    <xf numFmtId="3" fontId="8" fillId="0" borderId="6" xfId="0" applyNumberFormat="1" applyFont="1" applyBorder="1" applyAlignment="1" applyProtection="1">
      <alignment vertical="center" wrapText="1"/>
    </xf>
    <xf numFmtId="3" fontId="8" fillId="0" borderId="6" xfId="0" applyNumberFormat="1" applyFont="1" applyBorder="1" applyAlignment="1" applyProtection="1">
      <alignment vertical="center"/>
    </xf>
    <xf numFmtId="0" fontId="8" fillId="0" borderId="7" xfId="0" applyFont="1" applyBorder="1" applyAlignment="1" applyProtection="1">
      <alignment vertical="center"/>
    </xf>
    <xf numFmtId="49" fontId="8" fillId="0" borderId="8" xfId="0" applyNumberFormat="1" applyFont="1" applyBorder="1" applyAlignment="1" applyProtection="1">
      <alignment horizontal="center" vertical="center" wrapText="1"/>
    </xf>
    <xf numFmtId="167" fontId="8" fillId="0" borderId="9" xfId="1" applyNumberFormat="1" applyFont="1" applyFill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vertical="center" wrapText="1"/>
    </xf>
    <xf numFmtId="0" fontId="8" fillId="0" borderId="7" xfId="0" applyFont="1" applyFill="1" applyBorder="1" applyAlignment="1" applyProtection="1">
      <alignment vertical="center"/>
    </xf>
    <xf numFmtId="49" fontId="10" fillId="3" borderId="7" xfId="0" applyNumberFormat="1" applyFont="1" applyFill="1" applyBorder="1" applyAlignment="1" applyProtection="1">
      <alignment vertical="center" wrapText="1"/>
    </xf>
    <xf numFmtId="49" fontId="10" fillId="3" borderId="8" xfId="0" applyNumberFormat="1" applyFont="1" applyFill="1" applyBorder="1" applyAlignment="1" applyProtection="1">
      <alignment horizontal="center" vertical="center" wrapText="1"/>
    </xf>
    <xf numFmtId="164" fontId="10" fillId="3" borderId="9" xfId="1" applyNumberFormat="1" applyFont="1" applyFill="1" applyBorder="1" applyAlignment="1" applyProtection="1">
      <alignment horizontal="center" vertical="center" wrapText="1"/>
    </xf>
    <xf numFmtId="49" fontId="1" fillId="0" borderId="7" xfId="0" applyNumberFormat="1" applyFont="1" applyBorder="1" applyAlignment="1" applyProtection="1">
      <alignment vertical="center" wrapText="1"/>
    </xf>
    <xf numFmtId="49" fontId="6" fillId="0" borderId="7" xfId="0" applyNumberFormat="1" applyFont="1" applyBorder="1" applyAlignment="1" applyProtection="1">
      <alignment horizontal="left" vertical="center" wrapText="1"/>
    </xf>
    <xf numFmtId="49" fontId="6" fillId="0" borderId="8" xfId="0" applyNumberFormat="1" applyFont="1" applyBorder="1" applyAlignment="1" applyProtection="1">
      <alignment horizontal="center" vertical="center" wrapText="1"/>
    </xf>
    <xf numFmtId="49" fontId="8" fillId="0" borderId="7" xfId="0" applyNumberFormat="1" applyFont="1" applyBorder="1" applyAlignment="1" applyProtection="1">
      <alignment vertical="center" wrapText="1"/>
    </xf>
    <xf numFmtId="0" fontId="11" fillId="0" borderId="0" xfId="0" applyFont="1" applyProtection="1">
      <protection locked="0"/>
    </xf>
    <xf numFmtId="49" fontId="8" fillId="0" borderId="10" xfId="0" applyNumberFormat="1" applyFont="1" applyBorder="1" applyAlignment="1" applyProtection="1">
      <alignment vertical="center" wrapText="1"/>
    </xf>
    <xf numFmtId="49" fontId="8" fillId="0" borderId="11" xfId="0" applyNumberFormat="1" applyFont="1" applyBorder="1" applyAlignment="1" applyProtection="1">
      <alignment horizontal="center" vertical="center" wrapText="1"/>
    </xf>
    <xf numFmtId="49" fontId="10" fillId="3" borderId="10" xfId="0" applyNumberFormat="1" applyFont="1" applyFill="1" applyBorder="1" applyAlignment="1" applyProtection="1">
      <alignment vertical="center" wrapText="1"/>
    </xf>
    <xf numFmtId="49" fontId="10" fillId="3" borderId="11" xfId="0" applyNumberFormat="1" applyFont="1" applyFill="1" applyBorder="1" applyAlignment="1" applyProtection="1">
      <alignment horizontal="center" vertical="center" wrapText="1"/>
    </xf>
    <xf numFmtId="49" fontId="6" fillId="3" borderId="12" xfId="0" applyNumberFormat="1" applyFont="1" applyFill="1" applyBorder="1" applyAlignment="1" applyProtection="1">
      <alignment vertical="center" wrapText="1"/>
    </xf>
    <xf numFmtId="49" fontId="12" fillId="3" borderId="13" xfId="0" applyNumberFormat="1" applyFont="1" applyFill="1" applyBorder="1" applyAlignment="1" applyProtection="1">
      <alignment horizontal="center" vertical="center" wrapText="1"/>
    </xf>
    <xf numFmtId="164" fontId="10" fillId="3" borderId="14" xfId="1" applyNumberFormat="1" applyFont="1" applyFill="1" applyBorder="1" applyAlignment="1" applyProtection="1">
      <alignment horizontal="center" vertical="center" wrapText="1"/>
    </xf>
    <xf numFmtId="49" fontId="8" fillId="0" borderId="4" xfId="0" applyNumberFormat="1" applyFont="1" applyFill="1" applyBorder="1" applyAlignment="1" applyProtection="1">
      <alignment vertical="center" wrapText="1"/>
    </xf>
    <xf numFmtId="49" fontId="8" fillId="0" borderId="15" xfId="0" applyNumberFormat="1" applyFont="1" applyFill="1" applyBorder="1" applyAlignment="1" applyProtection="1">
      <alignment horizontal="center" vertical="center" wrapText="1"/>
    </xf>
    <xf numFmtId="167" fontId="8" fillId="0" borderId="6" xfId="1" applyNumberFormat="1" applyFont="1" applyFill="1" applyBorder="1" applyAlignment="1" applyProtection="1">
      <alignment horizontal="center" vertical="center" wrapText="1"/>
    </xf>
    <xf numFmtId="49" fontId="8" fillId="0" borderId="7" xfId="0" applyNumberFormat="1" applyFont="1" applyFill="1" applyBorder="1" applyAlignment="1" applyProtection="1">
      <alignment vertical="center" wrapText="1"/>
    </xf>
    <xf numFmtId="49" fontId="8" fillId="0" borderId="16" xfId="0" applyNumberFormat="1" applyFont="1" applyFill="1" applyBorder="1" applyAlignment="1" applyProtection="1">
      <alignment horizontal="center" vertical="center" wrapText="1"/>
    </xf>
    <xf numFmtId="49" fontId="10" fillId="3" borderId="17" xfId="0" applyNumberFormat="1" applyFont="1" applyFill="1" applyBorder="1" applyAlignment="1" applyProtection="1">
      <alignment horizontal="center" vertical="center" wrapText="1"/>
    </xf>
    <xf numFmtId="49" fontId="13" fillId="0" borderId="0" xfId="0" applyNumberFormat="1" applyFont="1" applyBorder="1" applyAlignment="1" applyProtection="1">
      <alignment vertical="center" wrapText="1"/>
    </xf>
    <xf numFmtId="49" fontId="10" fillId="0" borderId="0" xfId="0" applyNumberFormat="1" applyFont="1" applyFill="1" applyBorder="1" applyAlignment="1" applyProtection="1">
      <alignment horizontal="center" vertical="center" wrapText="1"/>
    </xf>
    <xf numFmtId="164" fontId="10" fillId="0" borderId="0" xfId="1" applyNumberFormat="1" applyFont="1" applyFill="1" applyBorder="1" applyAlignment="1" applyProtection="1">
      <alignment horizontal="center" vertical="center" wrapText="1"/>
    </xf>
    <xf numFmtId="49" fontId="8" fillId="0" borderId="0" xfId="0" applyNumberFormat="1" applyFont="1" applyBorder="1" applyAlignment="1" applyProtection="1">
      <alignment horizontal="center" vertical="center" wrapText="1"/>
    </xf>
    <xf numFmtId="164" fontId="6" fillId="0" borderId="0" xfId="1" applyNumberFormat="1" applyFont="1" applyBorder="1" applyAlignment="1" applyProtection="1">
      <alignment horizontal="center" vertical="center" wrapText="1"/>
    </xf>
    <xf numFmtId="164" fontId="6" fillId="2" borderId="18" xfId="0" applyNumberFormat="1" applyFont="1" applyFill="1" applyBorder="1" applyAlignment="1" applyProtection="1">
      <alignment horizontal="center" vertical="center" wrapText="1"/>
    </xf>
    <xf numFmtId="49" fontId="8" fillId="0" borderId="15" xfId="0" applyNumberFormat="1" applyFont="1" applyFill="1" applyBorder="1" applyAlignment="1" applyProtection="1">
      <alignment horizontal="center" vertical="center"/>
    </xf>
    <xf numFmtId="164" fontId="8" fillId="0" borderId="9" xfId="0" applyNumberFormat="1" applyFont="1" applyBorder="1" applyAlignment="1" applyProtection="1">
      <alignment vertical="center" wrapText="1"/>
    </xf>
    <xf numFmtId="49" fontId="8" fillId="0" borderId="7" xfId="0" applyNumberFormat="1" applyFont="1" applyBorder="1" applyAlignment="1" applyProtection="1">
      <alignment horizontal="left" vertical="center" wrapText="1"/>
    </xf>
    <xf numFmtId="49" fontId="8" fillId="0" borderId="7" xfId="0" applyNumberFormat="1" applyFont="1" applyFill="1" applyBorder="1" applyAlignment="1" applyProtection="1">
      <alignment horizontal="left" vertical="center" wrapText="1"/>
    </xf>
    <xf numFmtId="0" fontId="5" fillId="0" borderId="0" xfId="0" applyFont="1" applyProtection="1">
      <protection locked="0"/>
    </xf>
    <xf numFmtId="49" fontId="8" fillId="0" borderId="7" xfId="0" quotePrefix="1" applyNumberFormat="1" applyFont="1" applyFill="1" applyBorder="1" applyAlignment="1" applyProtection="1">
      <alignment horizontal="left" vertical="center" wrapText="1"/>
    </xf>
    <xf numFmtId="49" fontId="6" fillId="3" borderId="7" xfId="0" applyNumberFormat="1" applyFont="1" applyFill="1" applyBorder="1" applyAlignment="1" applyProtection="1">
      <alignment horizontal="left" vertical="center" wrapText="1"/>
    </xf>
    <xf numFmtId="49" fontId="6" fillId="3" borderId="15" xfId="0" applyNumberFormat="1" applyFont="1" applyFill="1" applyBorder="1" applyAlignment="1" applyProtection="1">
      <alignment horizontal="center" vertical="center"/>
    </xf>
    <xf numFmtId="49" fontId="1" fillId="0" borderId="7" xfId="0" applyNumberFormat="1" applyFont="1" applyBorder="1" applyAlignment="1" applyProtection="1">
      <alignment horizontal="left" vertical="center" wrapText="1"/>
    </xf>
    <xf numFmtId="49" fontId="1" fillId="0" borderId="15" xfId="0" applyNumberFormat="1" applyFont="1" applyFill="1" applyBorder="1" applyAlignment="1" applyProtection="1">
      <alignment horizontal="center" vertical="center"/>
    </xf>
    <xf numFmtId="49" fontId="8" fillId="0" borderId="19" xfId="0" applyNumberFormat="1" applyFont="1" applyBorder="1" applyAlignment="1" applyProtection="1">
      <alignment horizontal="center" vertical="center" wrapText="1"/>
    </xf>
    <xf numFmtId="49" fontId="6" fillId="3" borderId="20" xfId="0" applyNumberFormat="1" applyFont="1" applyFill="1" applyBorder="1" applyAlignment="1" applyProtection="1">
      <alignment horizontal="center" vertical="center" wrapText="1"/>
    </xf>
    <xf numFmtId="167" fontId="10" fillId="3" borderId="9" xfId="1" applyNumberFormat="1" applyFont="1" applyFill="1" applyBorder="1" applyAlignment="1" applyProtection="1">
      <alignment horizontal="center" vertical="center" wrapText="1"/>
    </xf>
    <xf numFmtId="49" fontId="6" fillId="0" borderId="10" xfId="0" applyNumberFormat="1" applyFont="1" applyBorder="1" applyAlignment="1" applyProtection="1">
      <alignment horizontal="left" vertical="center" wrapText="1"/>
    </xf>
    <xf numFmtId="49" fontId="6" fillId="0" borderId="16" xfId="0" applyNumberFormat="1" applyFont="1" applyBorder="1" applyAlignment="1" applyProtection="1">
      <alignment horizontal="center" vertical="center" wrapText="1"/>
    </xf>
    <xf numFmtId="49" fontId="8" fillId="0" borderId="16" xfId="0" applyNumberFormat="1" applyFont="1" applyBorder="1" applyAlignment="1" applyProtection="1">
      <alignment horizontal="center" vertical="center" wrapText="1"/>
    </xf>
    <xf numFmtId="0" fontId="10" fillId="0" borderId="0" xfId="0" applyFont="1" applyProtection="1">
      <protection locked="0"/>
    </xf>
    <xf numFmtId="49" fontId="6" fillId="3" borderId="10" xfId="0" applyNumberFormat="1" applyFont="1" applyFill="1" applyBorder="1" applyAlignment="1" applyProtection="1">
      <alignment vertical="center" wrapText="1"/>
    </xf>
    <xf numFmtId="49" fontId="6" fillId="3" borderId="16" xfId="0" applyNumberFormat="1" applyFont="1" applyFill="1" applyBorder="1" applyAlignment="1" applyProtection="1">
      <alignment horizontal="center" vertical="center" wrapText="1"/>
    </xf>
    <xf numFmtId="49" fontId="6" fillId="3" borderId="21" xfId="0" applyNumberFormat="1" applyFont="1" applyFill="1" applyBorder="1" applyAlignment="1" applyProtection="1">
      <alignment horizontal="center" vertical="center" wrapText="1"/>
    </xf>
    <xf numFmtId="167" fontId="8" fillId="0" borderId="6" xfId="1" applyNumberFormat="1" applyFont="1" applyFill="1" applyBorder="1" applyAlignment="1" applyProtection="1">
      <alignment horizontal="center" vertical="center" wrapText="1"/>
      <protection locked="0"/>
    </xf>
    <xf numFmtId="167" fontId="8" fillId="0" borderId="9" xfId="1" applyNumberFormat="1" applyFont="1" applyFill="1" applyBorder="1" applyAlignment="1" applyProtection="1">
      <alignment horizontal="center" vertical="center" wrapText="1"/>
      <protection locked="0"/>
    </xf>
    <xf numFmtId="49" fontId="8" fillId="3" borderId="17" xfId="0" applyNumberFormat="1" applyFont="1" applyFill="1" applyBorder="1" applyAlignment="1" applyProtection="1">
      <alignment horizontal="center" vertical="center" wrapText="1"/>
    </xf>
    <xf numFmtId="164" fontId="6" fillId="3" borderId="14" xfId="1" applyNumberFormat="1" applyFont="1" applyFill="1" applyBorder="1" applyAlignment="1" applyProtection="1">
      <alignment horizontal="center" vertical="center" wrapText="1"/>
    </xf>
    <xf numFmtId="49" fontId="8" fillId="0" borderId="22" xfId="0" applyNumberFormat="1" applyFont="1" applyBorder="1" applyAlignment="1" applyProtection="1">
      <alignment horizontal="center" vertical="center" wrapText="1"/>
    </xf>
    <xf numFmtId="164" fontId="6" fillId="0" borderId="22" xfId="1" applyNumberFormat="1" applyFont="1" applyBorder="1" applyAlignment="1" applyProtection="1">
      <alignment horizontal="center" vertical="center" wrapText="1"/>
    </xf>
    <xf numFmtId="0" fontId="10" fillId="0" borderId="23" xfId="0" applyFont="1" applyBorder="1" applyProtection="1">
      <protection locked="0"/>
    </xf>
    <xf numFmtId="0" fontId="10" fillId="0" borderId="23" xfId="0" applyFont="1" applyBorder="1" applyAlignment="1" applyProtection="1">
      <alignment vertical="center"/>
      <protection locked="0"/>
    </xf>
    <xf numFmtId="3" fontId="10" fillId="0" borderId="0" xfId="0" applyNumberFormat="1" applyFont="1" applyAlignment="1" applyProtection="1">
      <alignment vertical="center" wrapText="1"/>
      <protection locked="0"/>
    </xf>
    <xf numFmtId="3" fontId="10" fillId="0" borderId="0" xfId="0" applyNumberFormat="1" applyFont="1" applyAlignment="1" applyProtection="1">
      <alignment vertical="center"/>
      <protection locked="0"/>
    </xf>
    <xf numFmtId="3" fontId="8" fillId="0" borderId="0" xfId="0" applyNumberFormat="1" applyFont="1" applyAlignment="1" applyProtection="1">
      <alignment vertical="center"/>
      <protection locked="0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3" fontId="4" fillId="0" borderId="0" xfId="0" applyNumberFormat="1" applyFont="1" applyAlignment="1" applyProtection="1">
      <alignment vertical="center"/>
      <protection locked="0"/>
    </xf>
    <xf numFmtId="0" fontId="2" fillId="0" borderId="0" xfId="0" applyFont="1" applyProtection="1"/>
    <xf numFmtId="0" fontId="3" fillId="0" borderId="0" xfId="0" applyFont="1" applyProtection="1"/>
    <xf numFmtId="3" fontId="4" fillId="0" borderId="0" xfId="0" applyNumberFormat="1" applyFont="1" applyAlignment="1" applyProtection="1">
      <alignment horizontal="left"/>
      <protection locked="0"/>
    </xf>
    <xf numFmtId="3" fontId="0" fillId="0" borderId="0" xfId="0" applyNumberFormat="1" applyAlignment="1">
      <alignment horizontal="left"/>
    </xf>
    <xf numFmtId="3" fontId="4" fillId="0" borderId="0" xfId="0" applyNumberFormat="1" applyFont="1" applyAlignment="1" applyProtection="1">
      <alignment horizontal="right"/>
      <protection locked="0"/>
    </xf>
    <xf numFmtId="0" fontId="8" fillId="0" borderId="0" xfId="0" applyFont="1" applyFill="1" applyProtection="1">
      <protection locked="0"/>
    </xf>
    <xf numFmtId="4" fontId="8" fillId="0" borderId="0" xfId="0" applyNumberFormat="1" applyFont="1" applyFill="1" applyProtection="1">
      <protection locked="0"/>
    </xf>
    <xf numFmtId="3" fontId="5" fillId="0" borderId="0" xfId="0" applyNumberFormat="1" applyFont="1" applyAlignment="1" applyProtection="1">
      <alignment horizontal="right"/>
      <protection locked="0"/>
    </xf>
    <xf numFmtId="3" fontId="0" fillId="0" borderId="0" xfId="0" applyNumberFormat="1" applyAlignment="1">
      <alignment horizontal="right" vertical="center"/>
    </xf>
    <xf numFmtId="3" fontId="5" fillId="0" borderId="0" xfId="0" applyNumberFormat="1" applyFont="1" applyAlignment="1" applyProtection="1">
      <alignment wrapText="1"/>
      <protection locked="0"/>
    </xf>
    <xf numFmtId="3" fontId="4" fillId="0" borderId="0" xfId="0" applyNumberFormat="1" applyFont="1" applyAlignment="1" applyProtection="1">
      <alignment horizontal="left" wrapText="1"/>
      <protection locked="0"/>
    </xf>
    <xf numFmtId="3" fontId="11" fillId="0" borderId="0" xfId="0" applyNumberFormat="1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horizontal="right"/>
      <protection locked="0"/>
    </xf>
    <xf numFmtId="0" fontId="8" fillId="0" borderId="0" xfId="2" applyFont="1" applyAlignment="1" applyProtection="1">
      <alignment horizontal="center"/>
      <protection locked="0"/>
    </xf>
    <xf numFmtId="3" fontId="8" fillId="0" borderId="0" xfId="2" applyNumberFormat="1" applyFont="1" applyAlignment="1" applyProtection="1">
      <alignment horizontal="center"/>
      <protection locked="0"/>
    </xf>
    <xf numFmtId="168" fontId="14" fillId="0" borderId="0" xfId="5" applyNumberFormat="1" applyFont="1" applyAlignment="1" applyProtection="1">
      <protection locked="0"/>
    </xf>
    <xf numFmtId="168" fontId="14" fillId="0" borderId="0" xfId="5" applyNumberFormat="1" applyFont="1" applyAlignment="1" applyProtection="1">
      <alignment horizontal="center"/>
      <protection locked="0"/>
    </xf>
    <xf numFmtId="3" fontId="5" fillId="0" borderId="0" xfId="0" applyNumberFormat="1" applyFont="1" applyProtection="1">
      <protection locked="0"/>
    </xf>
    <xf numFmtId="3" fontId="15" fillId="0" borderId="0" xfId="0" applyNumberFormat="1" applyFont="1" applyAlignment="1" applyProtection="1">
      <alignment horizontal="right" wrapText="1"/>
      <protection locked="0"/>
    </xf>
    <xf numFmtId="49" fontId="6" fillId="2" borderId="20" xfId="5" applyNumberFormat="1" applyFont="1" applyFill="1" applyBorder="1" applyAlignment="1" applyProtection="1">
      <alignment horizontal="center" vertical="center" wrapText="1"/>
      <protection locked="0"/>
    </xf>
    <xf numFmtId="3" fontId="6" fillId="2" borderId="20" xfId="0" applyNumberFormat="1" applyFont="1" applyFill="1" applyBorder="1" applyAlignment="1" applyProtection="1">
      <alignment horizontal="center" vertical="center" wrapText="1"/>
    </xf>
    <xf numFmtId="49" fontId="6" fillId="0" borderId="20" xfId="5" applyNumberFormat="1" applyFont="1" applyBorder="1" applyAlignment="1" applyProtection="1">
      <alignment horizontal="center" wrapText="1"/>
      <protection locked="0"/>
    </xf>
    <xf numFmtId="3" fontId="8" fillId="0" borderId="20" xfId="0" applyNumberFormat="1" applyFont="1" applyBorder="1" applyAlignment="1" applyProtection="1">
      <alignment wrapText="1"/>
      <protection locked="0"/>
    </xf>
    <xf numFmtId="3" fontId="5" fillId="0" borderId="20" xfId="0" applyNumberFormat="1" applyFont="1" applyBorder="1" applyProtection="1">
      <protection locked="0"/>
    </xf>
    <xf numFmtId="0" fontId="9" fillId="0" borderId="0" xfId="0" applyFont="1" applyFill="1" applyProtection="1">
      <protection locked="0"/>
    </xf>
    <xf numFmtId="4" fontId="9" fillId="0" borderId="0" xfId="0" applyNumberFormat="1" applyFont="1" applyFill="1" applyProtection="1">
      <protection locked="0"/>
    </xf>
    <xf numFmtId="49" fontId="8" fillId="0" borderId="20" xfId="5" applyNumberFormat="1" applyFont="1" applyFill="1" applyBorder="1" applyAlignment="1" applyProtection="1">
      <alignment vertical="center" wrapText="1"/>
    </xf>
    <xf numFmtId="49" fontId="8" fillId="0" borderId="20" xfId="5" applyNumberFormat="1" applyFont="1" applyFill="1" applyBorder="1" applyAlignment="1" applyProtection="1">
      <alignment horizontal="center"/>
    </xf>
    <xf numFmtId="3" fontId="8" fillId="0" borderId="20" xfId="1" applyNumberFormat="1" applyFont="1" applyFill="1" applyBorder="1" applyAlignment="1" applyProtection="1">
      <alignment wrapText="1"/>
    </xf>
    <xf numFmtId="167" fontId="8" fillId="0" borderId="0" xfId="0" applyNumberFormat="1" applyFont="1" applyFill="1" applyProtection="1"/>
    <xf numFmtId="4" fontId="8" fillId="0" borderId="0" xfId="0" applyNumberFormat="1" applyFont="1" applyFill="1" applyProtection="1"/>
    <xf numFmtId="167" fontId="8" fillId="0" borderId="0" xfId="0" applyNumberFormat="1" applyFont="1" applyProtection="1">
      <protection locked="0"/>
    </xf>
    <xf numFmtId="4" fontId="8" fillId="0" borderId="0" xfId="0" applyNumberFormat="1" applyFont="1" applyProtection="1">
      <protection locked="0"/>
    </xf>
    <xf numFmtId="49" fontId="8" fillId="0" borderId="20" xfId="5" applyNumberFormat="1" applyFont="1" applyFill="1" applyBorder="1" applyAlignment="1" applyProtection="1">
      <alignment vertical="top" wrapText="1"/>
    </xf>
    <xf numFmtId="49" fontId="10" fillId="3" borderId="20" xfId="5" applyNumberFormat="1" applyFont="1" applyFill="1" applyBorder="1" applyAlignment="1" applyProtection="1">
      <alignment vertical="center" wrapText="1"/>
    </xf>
    <xf numFmtId="49" fontId="10" fillId="3" borderId="20" xfId="5" applyNumberFormat="1" applyFont="1" applyFill="1" applyBorder="1" applyAlignment="1" applyProtection="1">
      <alignment horizontal="center"/>
    </xf>
    <xf numFmtId="3" fontId="8" fillId="3" borderId="20" xfId="1" applyNumberFormat="1" applyFont="1" applyFill="1" applyBorder="1" applyAlignment="1" applyProtection="1">
      <alignment wrapText="1"/>
    </xf>
    <xf numFmtId="0" fontId="8" fillId="0" borderId="20" xfId="0" applyFont="1" applyFill="1" applyBorder="1" applyAlignment="1" applyProtection="1">
      <alignment wrapText="1"/>
    </xf>
    <xf numFmtId="49" fontId="10" fillId="3" borderId="20" xfId="5" applyNumberFormat="1" applyFont="1" applyFill="1" applyBorder="1" applyAlignment="1" applyProtection="1">
      <alignment vertical="top" wrapText="1"/>
    </xf>
    <xf numFmtId="0" fontId="5" fillId="0" borderId="0" xfId="0" applyFont="1"/>
    <xf numFmtId="0" fontId="4" fillId="0" borderId="0" xfId="0" applyFont="1"/>
    <xf numFmtId="0" fontId="6" fillId="0" borderId="23" xfId="0" applyFont="1" applyBorder="1" applyProtection="1">
      <protection locked="0"/>
    </xf>
    <xf numFmtId="0" fontId="8" fillId="0" borderId="23" xfId="0" applyFont="1" applyBorder="1" applyAlignment="1" applyProtection="1">
      <alignment vertical="center"/>
      <protection locked="0"/>
    </xf>
    <xf numFmtId="3" fontId="8" fillId="0" borderId="0" xfId="0" applyNumberFormat="1" applyFont="1" applyAlignment="1">
      <alignment wrapText="1"/>
    </xf>
    <xf numFmtId="3" fontId="8" fillId="0" borderId="0" xfId="0" applyNumberFormat="1" applyFont="1" applyBorder="1" applyAlignment="1">
      <alignment wrapText="1"/>
    </xf>
    <xf numFmtId="3" fontId="8" fillId="0" borderId="0" xfId="0" applyNumberFormat="1" applyFont="1" applyFill="1" applyBorder="1" applyAlignment="1" applyProtection="1">
      <alignment wrapText="1"/>
    </xf>
    <xf numFmtId="0" fontId="8" fillId="0" borderId="0" xfId="0" applyFont="1" applyFill="1" applyBorder="1" applyAlignment="1">
      <alignment wrapText="1"/>
    </xf>
    <xf numFmtId="4" fontId="8" fillId="0" borderId="0" xfId="0" applyNumberFormat="1" applyFont="1" applyFill="1" applyBorder="1" applyAlignment="1" applyProtection="1">
      <alignment wrapText="1"/>
    </xf>
    <xf numFmtId="0" fontId="8" fillId="0" borderId="0" xfId="0" applyFont="1" applyFill="1"/>
    <xf numFmtId="4" fontId="8" fillId="0" borderId="0" xfId="0" applyNumberFormat="1" applyFont="1" applyFill="1"/>
    <xf numFmtId="0" fontId="8" fillId="0" borderId="0" xfId="0" applyFont="1" applyFill="1" applyAlignment="1">
      <alignment wrapText="1"/>
    </xf>
    <xf numFmtId="4" fontId="8" fillId="0" borderId="0" xfId="0" applyNumberFormat="1" applyFont="1" applyFill="1" applyAlignment="1">
      <alignment wrapText="1"/>
    </xf>
    <xf numFmtId="3" fontId="8" fillId="0" borderId="0" xfId="0" applyNumberFormat="1" applyFont="1" applyAlignment="1">
      <alignment horizontal="left"/>
    </xf>
    <xf numFmtId="3" fontId="6" fillId="0" borderId="0" xfId="0" applyNumberFormat="1" applyFont="1" applyBorder="1" applyAlignment="1">
      <alignment wrapText="1"/>
    </xf>
    <xf numFmtId="49" fontId="8" fillId="0" borderId="0" xfId="0" applyNumberFormat="1" applyFont="1" applyAlignment="1" applyProtection="1">
      <alignment horizontal="center"/>
      <protection locked="0"/>
    </xf>
    <xf numFmtId="0" fontId="18" fillId="0" borderId="0" xfId="0" applyFont="1"/>
    <xf numFmtId="0" fontId="19" fillId="0" borderId="0" xfId="0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20" fillId="0" borderId="0" xfId="0" applyFont="1" applyProtection="1"/>
    <xf numFmtId="0" fontId="21" fillId="0" borderId="0" xfId="0" applyFont="1" applyProtection="1">
      <protection locked="0"/>
    </xf>
    <xf numFmtId="0" fontId="0" fillId="0" borderId="0" xfId="0" applyAlignment="1">
      <alignment wrapText="1"/>
    </xf>
    <xf numFmtId="49" fontId="10" fillId="0" borderId="0" xfId="0" applyNumberFormat="1" applyFont="1" applyAlignment="1">
      <alignment horizontal="right" wrapText="1"/>
    </xf>
    <xf numFmtId="0" fontId="0" fillId="0" borderId="0" xfId="0" applyProtection="1">
      <protection locked="0"/>
    </xf>
    <xf numFmtId="0" fontId="6" fillId="2" borderId="24" xfId="0" applyFont="1" applyFill="1" applyBorder="1" applyAlignment="1" applyProtection="1">
      <alignment horizontal="center" vertical="center"/>
      <protection locked="0"/>
    </xf>
    <xf numFmtId="0" fontId="6" fillId="2" borderId="25" xfId="0" applyFont="1" applyFill="1" applyBorder="1" applyAlignment="1" applyProtection="1">
      <alignment horizontal="center" vertical="center" wrapText="1"/>
      <protection locked="0"/>
    </xf>
    <xf numFmtId="164" fontId="6" fillId="2" borderId="25" xfId="11" applyFont="1" applyFill="1" applyBorder="1" applyAlignment="1" applyProtection="1">
      <alignment horizontal="center" vertical="center" wrapText="1"/>
    </xf>
    <xf numFmtId="164" fontId="6" fillId="2" borderId="26" xfId="11" applyFont="1" applyFill="1" applyBorder="1" applyAlignment="1" applyProtection="1">
      <alignment horizontal="center" vertical="center" wrapText="1"/>
    </xf>
    <xf numFmtId="0" fontId="5" fillId="0" borderId="27" xfId="0" applyFont="1" applyBorder="1" applyAlignment="1" applyProtection="1">
      <alignment horizontal="center"/>
      <protection locked="0"/>
    </xf>
    <xf numFmtId="0" fontId="5" fillId="0" borderId="28" xfId="0" applyFont="1" applyBorder="1" applyAlignment="1" applyProtection="1">
      <alignment horizontal="center"/>
      <protection locked="0"/>
    </xf>
    <xf numFmtId="164" fontId="5" fillId="0" borderId="25" xfId="11" applyFont="1" applyBorder="1" applyAlignment="1" applyProtection="1">
      <alignment wrapText="1"/>
      <protection locked="0"/>
    </xf>
    <xf numFmtId="49" fontId="4" fillId="0" borderId="26" xfId="11" applyNumberFormat="1" applyFont="1" applyBorder="1" applyAlignment="1" applyProtection="1">
      <alignment horizontal="center" wrapText="1"/>
      <protection locked="0"/>
    </xf>
    <xf numFmtId="164" fontId="11" fillId="0" borderId="30" xfId="11" applyNumberFormat="1" applyFont="1" applyBorder="1" applyAlignment="1" applyProtection="1">
      <alignment horizontal="right" vertical="center" wrapText="1" indent="1"/>
      <protection locked="0"/>
    </xf>
    <xf numFmtId="164" fontId="15" fillId="0" borderId="31" xfId="11" applyNumberFormat="1" applyFont="1" applyBorder="1" applyAlignment="1" applyProtection="1">
      <alignment horizontal="right" vertical="center" wrapText="1" indent="1"/>
      <protection locked="0"/>
    </xf>
    <xf numFmtId="0" fontId="6" fillId="0" borderId="1" xfId="0" applyFont="1" applyFill="1" applyBorder="1" applyAlignment="1" applyProtection="1">
      <alignment horizontal="left" vertical="center" wrapText="1"/>
    </xf>
    <xf numFmtId="49" fontId="6" fillId="0" borderId="2" xfId="0" applyNumberFormat="1" applyFont="1" applyFill="1" applyBorder="1" applyAlignment="1" applyProtection="1">
      <alignment horizontal="center" vertical="center"/>
    </xf>
    <xf numFmtId="167" fontId="24" fillId="3" borderId="32" xfId="1" applyNumberFormat="1" applyFont="1" applyFill="1" applyBorder="1" applyAlignment="1" applyProtection="1">
      <alignment vertical="center" wrapText="1"/>
    </xf>
    <xf numFmtId="167" fontId="24" fillId="3" borderId="33" xfId="1" applyNumberFormat="1" applyFont="1" applyFill="1" applyBorder="1" applyAlignment="1" applyProtection="1">
      <alignment vertical="center" wrapText="1"/>
    </xf>
    <xf numFmtId="164" fontId="0" fillId="0" borderId="0" xfId="0" applyNumberFormat="1" applyProtection="1">
      <protection locked="0"/>
    </xf>
    <xf numFmtId="0" fontId="6" fillId="0" borderId="7" xfId="0" applyFont="1" applyFill="1" applyBorder="1" applyAlignment="1" applyProtection="1">
      <alignment horizontal="left" vertical="center" wrapText="1"/>
    </xf>
    <xf numFmtId="49" fontId="6" fillId="0" borderId="19" xfId="0" applyNumberFormat="1" applyFont="1" applyFill="1" applyBorder="1" applyAlignment="1" applyProtection="1">
      <alignment horizontal="center" vertical="center"/>
    </xf>
    <xf numFmtId="164" fontId="24" fillId="0" borderId="20" xfId="1" applyNumberFormat="1" applyFont="1" applyBorder="1" applyAlignment="1" applyProtection="1">
      <alignment horizontal="right" vertical="center" wrapText="1" indent="1"/>
    </xf>
    <xf numFmtId="164" fontId="24" fillId="0" borderId="34" xfId="1" applyNumberFormat="1" applyFont="1" applyBorder="1" applyAlignment="1" applyProtection="1">
      <alignment horizontal="right" vertical="center" wrapText="1" indent="1"/>
    </xf>
    <xf numFmtId="0" fontId="8" fillId="0" borderId="7" xfId="0" applyFont="1" applyFill="1" applyBorder="1" applyAlignment="1" applyProtection="1">
      <alignment horizontal="left" vertical="center" wrapText="1"/>
    </xf>
    <xf numFmtId="49" fontId="8" fillId="0" borderId="20" xfId="0" applyNumberFormat="1" applyFont="1" applyFill="1" applyBorder="1" applyAlignment="1" applyProtection="1">
      <alignment horizontal="center" vertical="center"/>
    </xf>
    <xf numFmtId="164" fontId="8" fillId="0" borderId="19" xfId="1" applyNumberFormat="1" applyFont="1" applyBorder="1" applyAlignment="1" applyProtection="1">
      <alignment horizontal="right" vertical="center" wrapText="1" indent="1"/>
    </xf>
    <xf numFmtId="164" fontId="8" fillId="0" borderId="8" xfId="1" applyNumberFormat="1" applyFont="1" applyBorder="1" applyAlignment="1" applyProtection="1">
      <alignment horizontal="right" vertical="center" wrapText="1" indent="1"/>
    </xf>
    <xf numFmtId="49" fontId="6" fillId="0" borderId="20" xfId="0" applyNumberFormat="1" applyFont="1" applyFill="1" applyBorder="1" applyAlignment="1" applyProtection="1">
      <alignment horizontal="center" vertical="center"/>
    </xf>
    <xf numFmtId="167" fontId="24" fillId="3" borderId="20" xfId="1" applyNumberFormat="1" applyFont="1" applyFill="1" applyBorder="1" applyAlignment="1" applyProtection="1">
      <alignment vertical="center" wrapText="1"/>
    </xf>
    <xf numFmtId="167" fontId="24" fillId="3" borderId="8" xfId="1" applyNumberFormat="1" applyFont="1" applyFill="1" applyBorder="1" applyAlignment="1" applyProtection="1">
      <alignment vertical="center" wrapText="1"/>
    </xf>
    <xf numFmtId="49" fontId="6" fillId="0" borderId="20" xfId="0" applyNumberFormat="1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wrapText="1"/>
    </xf>
    <xf numFmtId="49" fontId="4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3" fontId="0" fillId="0" borderId="0" xfId="0" applyNumberFormat="1"/>
    <xf numFmtId="0" fontId="0" fillId="0" borderId="0" xfId="0" applyFill="1" applyBorder="1"/>
    <xf numFmtId="3" fontId="4" fillId="0" borderId="0" xfId="0" applyNumberFormat="1" applyFont="1" applyProtection="1">
      <protection locked="0"/>
    </xf>
    <xf numFmtId="0" fontId="4" fillId="0" borderId="0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0" fillId="0" borderId="7" xfId="0" applyFont="1" applyFill="1" applyBorder="1" applyAlignment="1" applyProtection="1">
      <alignment horizontal="left" vertical="center" wrapText="1"/>
    </xf>
    <xf numFmtId="0" fontId="1" fillId="0" borderId="7" xfId="0" applyFont="1" applyFill="1" applyBorder="1" applyAlignment="1" applyProtection="1">
      <alignment horizontal="left" vertical="center" wrapText="1"/>
    </xf>
    <xf numFmtId="164" fontId="24" fillId="3" borderId="20" xfId="11" applyNumberFormat="1" applyFont="1" applyFill="1" applyBorder="1" applyAlignment="1" applyProtection="1">
      <alignment vertical="center"/>
    </xf>
    <xf numFmtId="164" fontId="24" fillId="3" borderId="8" xfId="11" applyNumberFormat="1" applyFont="1" applyFill="1" applyBorder="1" applyAlignment="1" applyProtection="1">
      <alignment vertical="center"/>
    </xf>
    <xf numFmtId="0" fontId="6" fillId="0" borderId="7" xfId="0" applyFont="1" applyFill="1" applyBorder="1" applyAlignment="1" applyProtection="1">
      <alignment vertical="center" wrapText="1"/>
    </xf>
    <xf numFmtId="0" fontId="6" fillId="0" borderId="12" xfId="0" applyFont="1" applyFill="1" applyBorder="1" applyAlignment="1" applyProtection="1">
      <alignment vertical="center" wrapText="1"/>
    </xf>
    <xf numFmtId="49" fontId="6" fillId="0" borderId="21" xfId="0" applyNumberFormat="1" applyFont="1" applyFill="1" applyBorder="1" applyAlignment="1" applyProtection="1">
      <alignment horizontal="center" vertical="center"/>
    </xf>
    <xf numFmtId="167" fontId="24" fillId="3" borderId="21" xfId="1" applyNumberFormat="1" applyFont="1" applyFill="1" applyBorder="1" applyAlignment="1" applyProtection="1">
      <alignment vertical="center" wrapText="1"/>
    </xf>
    <xf numFmtId="167" fontId="24" fillId="3" borderId="13" xfId="1" applyNumberFormat="1" applyFont="1" applyFill="1" applyBorder="1" applyAlignment="1" applyProtection="1">
      <alignment vertical="center" wrapText="1"/>
    </xf>
    <xf numFmtId="49" fontId="1" fillId="0" borderId="0" xfId="0" applyNumberFormat="1" applyFont="1" applyAlignment="1">
      <alignment wrapText="1"/>
    </xf>
    <xf numFmtId="3" fontId="8" fillId="0" borderId="23" xfId="0" applyNumberFormat="1" applyFont="1" applyBorder="1" applyAlignment="1" applyProtection="1">
      <alignment vertical="center" wrapText="1"/>
      <protection locked="0"/>
    </xf>
    <xf numFmtId="3" fontId="10" fillId="0" borderId="0" xfId="0" applyNumberFormat="1" applyFont="1" applyAlignment="1" applyProtection="1">
      <alignment horizontal="left" vertical="center"/>
      <protection locked="0"/>
    </xf>
    <xf numFmtId="3" fontId="4" fillId="0" borderId="0" xfId="0" applyNumberFormat="1" applyFont="1" applyAlignment="1">
      <alignment wrapText="1"/>
    </xf>
    <xf numFmtId="3" fontId="5" fillId="0" borderId="0" xfId="0" applyNumberFormat="1" applyFont="1" applyAlignment="1" applyProtection="1">
      <alignment vertical="center" wrapText="1"/>
      <protection locked="0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  <xf numFmtId="3" fontId="4" fillId="0" borderId="0" xfId="0" quotePrefix="1" applyNumberFormat="1" applyFont="1" applyAlignment="1" applyProtection="1">
      <alignment horizontal="right"/>
      <protection locked="0"/>
    </xf>
    <xf numFmtId="0" fontId="25" fillId="0" borderId="0" xfId="0" applyFont="1"/>
    <xf numFmtId="0" fontId="26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 vertical="center"/>
    </xf>
    <xf numFmtId="0" fontId="11" fillId="0" borderId="0" xfId="0" applyFont="1" applyAlignment="1" applyProtection="1">
      <alignment horizontal="center"/>
      <protection locked="0"/>
    </xf>
    <xf numFmtId="0" fontId="28" fillId="0" borderId="0" xfId="0" applyFont="1" applyAlignment="1">
      <alignment wrapText="1"/>
    </xf>
    <xf numFmtId="0" fontId="1" fillId="0" borderId="0" xfId="2" applyFont="1" applyAlignment="1" applyProtection="1">
      <alignment horizontal="center"/>
    </xf>
    <xf numFmtId="0" fontId="1" fillId="0" borderId="0" xfId="2" applyAlignment="1" applyProtection="1">
      <alignment horizontal="center"/>
    </xf>
    <xf numFmtId="0" fontId="7" fillId="0" borderId="0" xfId="0" applyFont="1" applyFill="1" applyAlignment="1" applyProtection="1">
      <alignment horizontal="left" vertical="center"/>
    </xf>
    <xf numFmtId="0" fontId="6" fillId="0" borderId="0" xfId="0" applyFont="1" applyFill="1" applyAlignment="1" applyProtection="1">
      <alignment horizontal="left"/>
      <protection locked="0"/>
    </xf>
    <xf numFmtId="49" fontId="8" fillId="0" borderId="0" xfId="0" applyNumberFormat="1" applyFont="1" applyFill="1" applyAlignment="1" applyProtection="1">
      <alignment horizontal="center" wrapText="1"/>
      <protection locked="0"/>
    </xf>
    <xf numFmtId="0" fontId="8" fillId="0" borderId="0" xfId="0" applyFont="1" applyAlignment="1">
      <alignment wrapText="1"/>
    </xf>
    <xf numFmtId="49" fontId="6" fillId="0" borderId="0" xfId="0" applyNumberFormat="1" applyFont="1" applyAlignment="1">
      <alignment horizontal="right" wrapText="1"/>
    </xf>
    <xf numFmtId="0" fontId="4" fillId="0" borderId="0" xfId="0" applyFont="1" applyFill="1"/>
    <xf numFmtId="0" fontId="6" fillId="0" borderId="44" xfId="0" applyFont="1" applyFill="1" applyBorder="1" applyAlignment="1">
      <alignment horizontal="center" wrapText="1"/>
    </xf>
    <xf numFmtId="0" fontId="8" fillId="0" borderId="20" xfId="0" applyFont="1" applyBorder="1" applyAlignment="1">
      <alignment horizontal="center"/>
    </xf>
    <xf numFmtId="0" fontId="8" fillId="0" borderId="20" xfId="0" applyFont="1" applyBorder="1" applyAlignment="1">
      <alignment horizontal="center" wrapText="1"/>
    </xf>
    <xf numFmtId="0" fontId="8" fillId="0" borderId="20" xfId="0" applyFont="1" applyBorder="1" applyAlignment="1">
      <alignment horizontal="center" vertical="center" wrapText="1"/>
    </xf>
    <xf numFmtId="0" fontId="25" fillId="0" borderId="4" xfId="0" quotePrefix="1" applyFont="1" applyFill="1" applyBorder="1" applyAlignment="1" applyProtection="1">
      <alignment horizontal="left" wrapText="1"/>
    </xf>
    <xf numFmtId="49" fontId="10" fillId="0" borderId="20" xfId="0" applyNumberFormat="1" applyFont="1" applyFill="1" applyBorder="1" applyAlignment="1" applyProtection="1">
      <alignment horizontal="center"/>
    </xf>
    <xf numFmtId="164" fontId="6" fillId="0" borderId="43" xfId="0" applyNumberFormat="1" applyFont="1" applyBorder="1" applyAlignment="1" applyProtection="1">
      <alignment wrapText="1"/>
    </xf>
    <xf numFmtId="0" fontId="25" fillId="0" borderId="0" xfId="0" applyFont="1" applyFill="1"/>
    <xf numFmtId="0" fontId="8" fillId="0" borderId="7" xfId="0" applyFont="1" applyFill="1" applyBorder="1" applyAlignment="1" applyProtection="1">
      <alignment horizontal="left" wrapText="1"/>
    </xf>
    <xf numFmtId="49" fontId="8" fillId="0" borderId="20" xfId="0" applyNumberFormat="1" applyFont="1" applyFill="1" applyBorder="1" applyAlignment="1" applyProtection="1">
      <alignment horizontal="center"/>
    </xf>
    <xf numFmtId="0" fontId="15" fillId="0" borderId="0" xfId="0" applyFont="1" applyFill="1"/>
    <xf numFmtId="0" fontId="8" fillId="0" borderId="0" xfId="0" applyFont="1"/>
    <xf numFmtId="49" fontId="8" fillId="0" borderId="0" xfId="0" applyNumberFormat="1" applyFont="1" applyAlignment="1">
      <alignment horizontal="center"/>
    </xf>
    <xf numFmtId="164" fontId="8" fillId="0" borderId="0" xfId="0" applyNumberFormat="1" applyFont="1" applyAlignment="1" applyProtection="1">
      <alignment vertical="center"/>
      <protection locked="0"/>
    </xf>
    <xf numFmtId="0" fontId="8" fillId="0" borderId="0" xfId="0" applyFont="1" applyBorder="1" applyAlignment="1">
      <alignment wrapText="1"/>
    </xf>
    <xf numFmtId="164" fontId="8" fillId="0" borderId="0" xfId="0" applyNumberFormat="1" applyFont="1" applyFill="1" applyBorder="1" applyAlignment="1" applyProtection="1">
      <alignment wrapText="1"/>
    </xf>
    <xf numFmtId="0" fontId="8" fillId="0" borderId="0" xfId="0" applyFont="1" applyAlignment="1"/>
    <xf numFmtId="0" fontId="6" fillId="0" borderId="0" xfId="0" applyFont="1" applyBorder="1" applyAlignment="1">
      <alignment wrapText="1"/>
    </xf>
    <xf numFmtId="3" fontId="4" fillId="0" borderId="0" xfId="0" applyNumberFormat="1" applyFont="1" applyAlignment="1" applyProtection="1">
      <alignment horizontal="right"/>
      <protection locked="0"/>
    </xf>
    <xf numFmtId="3" fontId="4" fillId="0" borderId="0" xfId="0" applyNumberFormat="1" applyFont="1" applyAlignment="1" applyProtection="1">
      <alignment horizontal="right" vertical="center"/>
      <protection locked="0"/>
    </xf>
    <xf numFmtId="0" fontId="6" fillId="0" borderId="0" xfId="2" applyFont="1" applyAlignment="1" applyProtection="1">
      <alignment horizontal="center"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Alignment="1"/>
    <xf numFmtId="0" fontId="6" fillId="0" borderId="0" xfId="0" applyFont="1" applyFill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vertical="center"/>
    </xf>
    <xf numFmtId="0" fontId="23" fillId="0" borderId="35" xfId="0" applyFont="1" applyFill="1" applyBorder="1" applyAlignment="1" applyProtection="1">
      <alignment horizontal="center" vertical="center" wrapText="1"/>
    </xf>
    <xf numFmtId="0" fontId="23" fillId="0" borderId="36" xfId="0" applyFont="1" applyFill="1" applyBorder="1" applyAlignment="1" applyProtection="1">
      <alignment horizontal="center" vertical="center" wrapText="1"/>
    </xf>
    <xf numFmtId="0" fontId="6" fillId="0" borderId="35" xfId="0" applyFont="1" applyFill="1" applyBorder="1" applyAlignment="1" applyProtection="1">
      <alignment horizontal="center" vertical="center" wrapText="1"/>
    </xf>
    <xf numFmtId="0" fontId="6" fillId="0" borderId="36" xfId="0" applyFont="1" applyFill="1" applyBorder="1" applyAlignment="1" applyProtection="1">
      <alignment horizontal="center" vertical="center" wrapText="1"/>
    </xf>
    <xf numFmtId="0" fontId="22" fillId="0" borderId="0" xfId="0" applyFont="1" applyAlignment="1" applyProtection="1">
      <alignment horizontal="center"/>
      <protection locked="0"/>
    </xf>
    <xf numFmtId="0" fontId="22" fillId="0" borderId="0" xfId="0" applyFont="1" applyFill="1" applyAlignment="1" applyProtection="1">
      <alignment horizontal="center"/>
      <protection locked="0"/>
    </xf>
    <xf numFmtId="0" fontId="22" fillId="0" borderId="0" xfId="0" applyFont="1" applyFill="1" applyAlignment="1" applyProtection="1">
      <alignment horizontal="center" vertical="center"/>
    </xf>
    <xf numFmtId="0" fontId="23" fillId="0" borderId="29" xfId="0" applyFont="1" applyFill="1" applyBorder="1" applyAlignment="1" applyProtection="1">
      <alignment horizontal="center" vertical="center" wrapText="1"/>
    </xf>
    <xf numFmtId="0" fontId="23" fillId="0" borderId="22" xfId="0" applyFont="1" applyFill="1" applyBorder="1" applyAlignment="1" applyProtection="1">
      <alignment horizontal="center" vertical="center" wrapText="1"/>
    </xf>
    <xf numFmtId="0" fontId="6" fillId="0" borderId="37" xfId="0" applyFont="1" applyFill="1" applyBorder="1" applyAlignment="1">
      <alignment horizontal="center" wrapText="1"/>
    </xf>
    <xf numFmtId="0" fontId="6" fillId="0" borderId="30" xfId="0" applyFont="1" applyFill="1" applyBorder="1" applyAlignment="1">
      <alignment horizontal="center" wrapText="1"/>
    </xf>
    <xf numFmtId="0" fontId="6" fillId="0" borderId="43" xfId="0" applyFont="1" applyFill="1" applyBorder="1" applyAlignment="1">
      <alignment horizont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9" fontId="27" fillId="0" borderId="0" xfId="0" applyNumberFormat="1" applyFont="1" applyAlignment="1">
      <alignment horizontal="center"/>
    </xf>
    <xf numFmtId="0" fontId="26" fillId="0" borderId="0" xfId="0" applyFont="1" applyFill="1" applyAlignment="1" applyProtection="1">
      <alignment horizontal="center"/>
      <protection locked="0"/>
    </xf>
    <xf numFmtId="0" fontId="1" fillId="0" borderId="0" xfId="2" applyFont="1" applyAlignment="1" applyProtection="1">
      <alignment horizontal="center"/>
    </xf>
    <xf numFmtId="0" fontId="1" fillId="0" borderId="0" xfId="2" applyAlignment="1" applyProtection="1">
      <alignment horizontal="center"/>
    </xf>
    <xf numFmtId="0" fontId="6" fillId="0" borderId="1" xfId="0" applyFont="1" applyFill="1" applyBorder="1" applyAlignment="1" applyProtection="1">
      <alignment horizontal="left"/>
      <protection locked="0"/>
    </xf>
    <xf numFmtId="0" fontId="8" fillId="0" borderId="7" xfId="0" applyFont="1" applyFill="1" applyBorder="1" applyAlignment="1"/>
    <xf numFmtId="0" fontId="8" fillId="0" borderId="10" xfId="0" applyFont="1" applyFill="1" applyBorder="1" applyAlignment="1"/>
    <xf numFmtId="49" fontId="6" fillId="0" borderId="37" xfId="0" applyNumberFormat="1" applyFont="1" applyFill="1" applyBorder="1" applyAlignment="1">
      <alignment horizont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</cellXfs>
  <cellStyles count="19">
    <cellStyle name="Normal_2008 10 01 VSDS" xfId="6"/>
    <cellStyle name="Денежный 2" xfId="7"/>
    <cellStyle name="Мой" xfId="4"/>
    <cellStyle name="Мой 2" xfId="8"/>
    <cellStyle name="Обычный" xfId="0" builtinId="0"/>
    <cellStyle name="Обычный_Balans_odt" xfId="2"/>
    <cellStyle name="Обычный_Бух_баланс_активы" xfId="3"/>
    <cellStyle name="Обычный_Лист1" xfId="5"/>
    <cellStyle name="Процентный 2" xfId="9"/>
    <cellStyle name="Стиль 1" xfId="10"/>
    <cellStyle name="Финансовый" xfId="1" builtinId="3"/>
    <cellStyle name="Финансовый [0] 2 2" xfId="11"/>
    <cellStyle name="Финансовый 2" xfId="12"/>
    <cellStyle name="Финансовый 2 2" xfId="13"/>
    <cellStyle name="Финансовый 2 3" xfId="14"/>
    <cellStyle name="Финансовый 3" xfId="15"/>
    <cellStyle name="Финансовый 4" xfId="16"/>
    <cellStyle name="Финансовый 5" xfId="17"/>
    <cellStyle name="Финансовый 6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lans\1409\&#1057;&#1042;&#1054;&#1044;_&#1086;&#1090;&#1095;&#1077;&#1090;_&#1076;&#1086;&#1093;&#1086;&#1076;_&#1080;_&#1088;&#1072;&#1089;&#1093;_14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lans\1409\&#1057;&#1074;&#1086;&#1076;_&#1076;&#1074;&#1080;&#1078;&#1077;&#1085;&#1080;&#1077;_&#1076;&#1077;&#1085;&#1077;&#1075;_14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lans\1409\&#1057;&#1042;&#1054;&#1044;_&#1041;&#1091;&#1093;&#1075;_&#1041;&#1040;&#1051;&#1040;&#1053;&#1057;_14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hidden&#1040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lans\1409\&#1057;&#1074;&#1086;&#1076;_&#1076;&#1074;&#1080;&#1078;&#1077;&#1085;&#1080;&#1077;_&#1082;&#1072;&#1087;&#1080;&#1090;&#1072;&#1083;&#1072;_140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Hidden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list"/>
      <sheetName val="Итого с корректировками"/>
      <sheetName val="ВСЕГО МСФО"/>
      <sheetName val="МСФО АО"/>
      <sheetName val="Дочерние"/>
      <sheetName val="АО"/>
      <sheetName val="Филиалы"/>
      <sheetName val="акм"/>
      <sheetName val="акт"/>
      <sheetName val="алм"/>
      <sheetName val="атр"/>
      <sheetName val="вко"/>
      <sheetName val="жам"/>
      <sheetName val="зко"/>
      <sheetName val="кар"/>
      <sheetName val="кзл"/>
      <sheetName val="кос"/>
      <sheetName val="ман"/>
      <sheetName val="пав"/>
      <sheetName val="ско"/>
      <sheetName val="юко"/>
      <sheetName val="алт"/>
      <sheetName val="АсТ"/>
      <sheetName val="дс"/>
      <sheetName val="рто"/>
      <sheetName val="гцуст"/>
      <sheetName val="дст"/>
      <sheetName val="цпк"/>
      <sheetName val="даикт"/>
      <sheetName val="дтк"/>
      <sheetName val="дис"/>
      <sheetName val="дкп"/>
      <sheetName val="соб"/>
      <sheetName val="корректировкиМСФО"/>
      <sheetName val="сигнум"/>
      <sheetName val="нурсат"/>
      <sheetName val="алтел"/>
      <sheetName val="kies"/>
      <sheetName val="мобайл"/>
      <sheetName val="восток"/>
      <sheetName val="cloud lab"/>
      <sheetName val="online.kg"/>
      <sheetName val="dtv"/>
      <sheetName val="maxcom"/>
      <sheetName val="цоит"/>
      <sheetName val="корректировки"/>
      <sheetName val="мтссвернутый"/>
      <sheetName val="нурсатсвернутый"/>
    </sheetNames>
    <sheetDataSet>
      <sheetData sheetId="0">
        <row r="3">
          <cell r="A3" t="str">
            <v>Акмолинская ОДТ</v>
          </cell>
          <cell r="C3">
            <v>1</v>
          </cell>
          <cell r="E3" t="str">
            <v>акм</v>
          </cell>
          <cell r="F3">
            <v>2006</v>
          </cell>
        </row>
        <row r="4">
          <cell r="A4" t="str">
            <v>Актюбинская ОДТ</v>
          </cell>
          <cell r="E4" t="str">
            <v>акт</v>
          </cell>
          <cell r="F4">
            <v>2007</v>
          </cell>
        </row>
        <row r="5">
          <cell r="A5" t="str">
            <v>Алматинская ОДТ</v>
          </cell>
          <cell r="E5" t="str">
            <v>алм</v>
          </cell>
          <cell r="F5">
            <v>2008</v>
          </cell>
        </row>
        <row r="6">
          <cell r="A6" t="str">
            <v>Атырауская ОДТ</v>
          </cell>
          <cell r="E6" t="str">
            <v>атр</v>
          </cell>
          <cell r="F6">
            <v>2009</v>
          </cell>
        </row>
        <row r="7">
          <cell r="A7" t="str">
            <v>В.-Казахстанская ОДТ</v>
          </cell>
          <cell r="E7" t="str">
            <v>вко</v>
          </cell>
          <cell r="F7">
            <v>2010</v>
          </cell>
        </row>
        <row r="8">
          <cell r="A8" t="str">
            <v>Жамбылская ОДТ</v>
          </cell>
          <cell r="E8" t="str">
            <v>жам</v>
          </cell>
          <cell r="F8">
            <v>2011</v>
          </cell>
        </row>
        <row r="9">
          <cell r="A9" t="str">
            <v>З.-Казахстанская ОДТ</v>
          </cell>
          <cell r="E9" t="str">
            <v>зко</v>
          </cell>
          <cell r="F9">
            <v>2012</v>
          </cell>
        </row>
        <row r="10">
          <cell r="A10" t="str">
            <v>Карагандинская ОДТ</v>
          </cell>
          <cell r="E10" t="str">
            <v>кар</v>
          </cell>
          <cell r="F10">
            <v>2013</v>
          </cell>
        </row>
        <row r="11">
          <cell r="A11" t="str">
            <v>Кзылординская ОДТ</v>
          </cell>
          <cell r="E11" t="str">
            <v>кзл</v>
          </cell>
          <cell r="F11">
            <v>2014</v>
          </cell>
        </row>
        <row r="12">
          <cell r="A12" t="str">
            <v>Костанайская ОДТ</v>
          </cell>
          <cell r="E12" t="str">
            <v>кос</v>
          </cell>
        </row>
        <row r="13">
          <cell r="A13" t="str">
            <v>Мангистауская ОДТ</v>
          </cell>
          <cell r="E13" t="str">
            <v>ман</v>
          </cell>
        </row>
        <row r="14">
          <cell r="A14" t="str">
            <v>Павлодарская ОДТ</v>
          </cell>
          <cell r="E14" t="str">
            <v>пав</v>
          </cell>
        </row>
        <row r="15">
          <cell r="A15" t="str">
            <v>С.-Казахстанская ОДТ</v>
          </cell>
          <cell r="E15" t="str">
            <v>ско</v>
          </cell>
        </row>
        <row r="16">
          <cell r="A16" t="str">
            <v>Ю.-Казахстанская ОДТ</v>
          </cell>
          <cell r="E16" t="str">
            <v>юко</v>
          </cell>
        </row>
        <row r="17">
          <cell r="A17" t="str">
            <v>ГЦТ Алматытелеком</v>
          </cell>
          <cell r="E17" t="str">
            <v>АлТ</v>
          </cell>
          <cell r="F17">
            <v>9</v>
          </cell>
        </row>
        <row r="18">
          <cell r="A18" t="str">
            <v>ГЦТ Астанателеком</v>
          </cell>
          <cell r="E18" t="str">
            <v>АсТ</v>
          </cell>
        </row>
        <row r="19">
          <cell r="A19" t="str">
            <v>Об. Дальняя связь</v>
          </cell>
          <cell r="E19" t="str">
            <v>дс</v>
          </cell>
          <cell r="F19">
            <v>2014</v>
          </cell>
          <cell r="H19">
            <v>9</v>
          </cell>
        </row>
        <row r="20">
          <cell r="A20" t="str">
            <v>РТО</v>
          </cell>
          <cell r="E20" t="str">
            <v>рто</v>
          </cell>
          <cell r="F20">
            <v>2014</v>
          </cell>
          <cell r="H20" t="str">
            <v>сентябрь</v>
          </cell>
          <cell r="J20" t="str">
            <v>с января по сентябрь</v>
          </cell>
        </row>
        <row r="21">
          <cell r="A21" t="str">
            <v>Центр радиофикации</v>
          </cell>
          <cell r="E21" t="str">
            <v>цр</v>
          </cell>
          <cell r="F21">
            <v>2013</v>
          </cell>
        </row>
        <row r="22">
          <cell r="A22" t="str">
            <v>ДСТИ</v>
          </cell>
          <cell r="E22" t="str">
            <v>дст</v>
          </cell>
        </row>
        <row r="23">
          <cell r="A23" t="str">
            <v>ЦПК</v>
          </cell>
          <cell r="E23" t="str">
            <v>цпк</v>
          </cell>
        </row>
        <row r="24">
          <cell r="A24" t="str">
            <v>ДАИКТ</v>
          </cell>
          <cell r="E24" t="str">
            <v>даикт</v>
          </cell>
        </row>
        <row r="25">
          <cell r="A25" t="str">
            <v>Телекомкомплект</v>
          </cell>
          <cell r="E25" t="str">
            <v>дтк</v>
          </cell>
        </row>
        <row r="26">
          <cell r="A26" t="str">
            <v>ДИС</v>
          </cell>
          <cell r="E26" t="str">
            <v>дис</v>
          </cell>
        </row>
        <row r="27">
          <cell r="A27" t="str">
            <v>ДКП</v>
          </cell>
          <cell r="E27" t="str">
            <v>дкп</v>
          </cell>
        </row>
        <row r="28">
          <cell r="A28" t="str">
            <v xml:space="preserve">Центр. аппарат </v>
          </cell>
          <cell r="E28" t="str">
            <v>соб</v>
          </cell>
        </row>
        <row r="29">
          <cell r="A29" t="str">
            <v>СИГНУМ</v>
          </cell>
          <cell r="E29" t="str">
            <v>сигнум</v>
          </cell>
        </row>
        <row r="30">
          <cell r="A30" t="str">
            <v>АО Нурсат</v>
          </cell>
          <cell r="E30" t="str">
            <v>нурсат</v>
          </cell>
        </row>
        <row r="31">
          <cell r="A31" t="str">
            <v>АО Алтел</v>
          </cell>
          <cell r="E31" t="str">
            <v>алтел</v>
          </cell>
        </row>
        <row r="32">
          <cell r="A32" t="str">
            <v>ТОО «Kazakhtelecom Industrial Enterprises Services»</v>
          </cell>
          <cell r="E32" t="str">
            <v>kies</v>
          </cell>
        </row>
        <row r="33">
          <cell r="A33" t="str">
            <v>ТОО MaxCom</v>
          </cell>
          <cell r="E33" t="str">
            <v>maxcom</v>
          </cell>
        </row>
        <row r="34">
          <cell r="A34" t="str">
            <v>ТОО Восток Телеком</v>
          </cell>
          <cell r="E34" t="str">
            <v>восток</v>
          </cell>
        </row>
        <row r="35">
          <cell r="A35" t="str">
            <v>ТОО KT Cloud Lab</v>
          </cell>
          <cell r="E35" t="str">
            <v>кептер</v>
          </cell>
        </row>
        <row r="36">
          <cell r="A36" t="str">
            <v>ЦОИТ</v>
          </cell>
          <cell r="E36" t="str">
            <v>цоит</v>
          </cell>
        </row>
        <row r="37">
          <cell r="A37" t="str">
            <v>Online.kg</v>
          </cell>
        </row>
        <row r="38">
          <cell r="A38" t="str">
            <v>Корректировки  МСФО</v>
          </cell>
          <cell r="E38" t="str">
            <v>Корректировки МСФО</v>
          </cell>
        </row>
        <row r="39">
          <cell r="A39" t="str">
            <v>Корректировки</v>
          </cell>
          <cell r="E39" t="str">
            <v>Корректировки</v>
          </cell>
        </row>
        <row r="42">
          <cell r="A42" t="str">
            <v>Откорректированные</v>
          </cell>
          <cell r="E42" t="str">
            <v>Откорректированные</v>
          </cell>
        </row>
        <row r="43">
          <cell r="A43" t="str">
            <v>Всего</v>
          </cell>
          <cell r="E43" t="str">
            <v>Всего</v>
          </cell>
        </row>
        <row r="44">
          <cell r="A44" t="str">
            <v>Дочерние</v>
          </cell>
          <cell r="E44" t="str">
            <v>Дочерние</v>
          </cell>
        </row>
        <row r="45">
          <cell r="A45" t="str">
            <v>Свод по АО</v>
          </cell>
          <cell r="E45" t="str">
            <v>Свод по АО</v>
          </cell>
        </row>
        <row r="46">
          <cell r="A46" t="str">
            <v>Филиалы</v>
          </cell>
          <cell r="E46" t="str">
            <v>Филиалы</v>
          </cell>
        </row>
        <row r="56">
          <cell r="C56" t="str">
            <v>Акмолинская ОДТ</v>
          </cell>
        </row>
      </sheetData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>
        <row r="15">
          <cell r="C15">
            <v>5732445</v>
          </cell>
        </row>
      </sheetData>
      <sheetData sheetId="9">
        <row r="15">
          <cell r="C15">
            <v>5288721</v>
          </cell>
        </row>
      </sheetData>
      <sheetData sheetId="10">
        <row r="15">
          <cell r="C15">
            <v>8764448</v>
          </cell>
        </row>
      </sheetData>
      <sheetData sheetId="11">
        <row r="15">
          <cell r="C15">
            <v>5045083</v>
          </cell>
        </row>
      </sheetData>
      <sheetData sheetId="12">
        <row r="15">
          <cell r="C15">
            <v>8846664</v>
          </cell>
        </row>
      </sheetData>
      <sheetData sheetId="13">
        <row r="15">
          <cell r="C15">
            <v>4015674</v>
          </cell>
        </row>
      </sheetData>
      <sheetData sheetId="14">
        <row r="15">
          <cell r="C15">
            <v>3564005</v>
          </cell>
        </row>
      </sheetData>
      <sheetData sheetId="15">
        <row r="15">
          <cell r="C15">
            <v>9525884</v>
          </cell>
        </row>
      </sheetData>
      <sheetData sheetId="16">
        <row r="15">
          <cell r="C15">
            <v>2845520</v>
          </cell>
        </row>
      </sheetData>
      <sheetData sheetId="17">
        <row r="15">
          <cell r="C15">
            <v>6790190</v>
          </cell>
        </row>
      </sheetData>
      <sheetData sheetId="18">
        <row r="15">
          <cell r="C15">
            <v>2385087</v>
          </cell>
        </row>
      </sheetData>
      <sheetData sheetId="19">
        <row r="15">
          <cell r="C15">
            <v>6522884</v>
          </cell>
        </row>
      </sheetData>
      <sheetData sheetId="20">
        <row r="15">
          <cell r="C15">
            <v>4544975</v>
          </cell>
        </row>
      </sheetData>
      <sheetData sheetId="21">
        <row r="15">
          <cell r="C15">
            <v>6378122</v>
          </cell>
        </row>
      </sheetData>
      <sheetData sheetId="22">
        <row r="15">
          <cell r="C15">
            <v>17227630</v>
          </cell>
        </row>
      </sheetData>
      <sheetData sheetId="23">
        <row r="15">
          <cell r="C15">
            <v>8512667</v>
          </cell>
        </row>
      </sheetData>
      <sheetData sheetId="24">
        <row r="15">
          <cell r="C15">
            <v>15538867</v>
          </cell>
        </row>
      </sheetData>
      <sheetData sheetId="25">
        <row r="15">
          <cell r="C15">
            <v>0</v>
          </cell>
        </row>
      </sheetData>
      <sheetData sheetId="26">
        <row r="15">
          <cell r="C15">
            <v>0</v>
          </cell>
        </row>
      </sheetData>
      <sheetData sheetId="27">
        <row r="15">
          <cell r="C15">
            <v>0</v>
          </cell>
        </row>
      </sheetData>
      <sheetData sheetId="28">
        <row r="15">
          <cell r="C15">
            <v>0</v>
          </cell>
        </row>
      </sheetData>
      <sheetData sheetId="29">
        <row r="15">
          <cell r="C15">
            <v>0</v>
          </cell>
        </row>
      </sheetData>
      <sheetData sheetId="30">
        <row r="15">
          <cell r="C15">
            <v>0</v>
          </cell>
        </row>
      </sheetData>
      <sheetData sheetId="31">
        <row r="15">
          <cell r="C15">
            <v>2377060</v>
          </cell>
        </row>
      </sheetData>
      <sheetData sheetId="32">
        <row r="15">
          <cell r="C15">
            <v>16653565</v>
          </cell>
        </row>
      </sheetData>
      <sheetData sheetId="33">
        <row r="15">
          <cell r="C15">
            <v>337918</v>
          </cell>
        </row>
      </sheetData>
      <sheetData sheetId="34">
        <row r="15">
          <cell r="C15">
            <v>0</v>
          </cell>
        </row>
      </sheetData>
      <sheetData sheetId="35">
        <row r="15">
          <cell r="C15">
            <v>106177</v>
          </cell>
        </row>
      </sheetData>
      <sheetData sheetId="36">
        <row r="15">
          <cell r="C15">
            <v>588848</v>
          </cell>
        </row>
      </sheetData>
      <sheetData sheetId="37">
        <row r="15">
          <cell r="C15">
            <v>10855966</v>
          </cell>
        </row>
      </sheetData>
      <sheetData sheetId="38">
        <row r="15">
          <cell r="C15">
            <v>26513</v>
          </cell>
        </row>
      </sheetData>
      <sheetData sheetId="39">
        <row r="15">
          <cell r="C15">
            <v>0</v>
          </cell>
        </row>
      </sheetData>
      <sheetData sheetId="40">
        <row r="15">
          <cell r="C15">
            <v>1880730</v>
          </cell>
        </row>
      </sheetData>
      <sheetData sheetId="41">
        <row r="15">
          <cell r="C15">
            <v>1397732</v>
          </cell>
        </row>
      </sheetData>
      <sheetData sheetId="42">
        <row r="15">
          <cell r="C15">
            <v>9118</v>
          </cell>
        </row>
      </sheetData>
      <sheetData sheetId="43">
        <row r="15">
          <cell r="C15">
            <v>4899</v>
          </cell>
        </row>
      </sheetData>
      <sheetData sheetId="44">
        <row r="15">
          <cell r="C15">
            <v>0</v>
          </cell>
        </row>
      </sheetData>
      <sheetData sheetId="45">
        <row r="15">
          <cell r="C15">
            <v>0</v>
          </cell>
        </row>
      </sheetData>
      <sheetData sheetId="46">
        <row r="15">
          <cell r="C15">
            <v>-7055279</v>
          </cell>
        </row>
      </sheetData>
      <sheetData sheetId="47">
        <row r="15">
          <cell r="C15">
            <v>0</v>
          </cell>
        </row>
      </sheetData>
      <sheetData sheetId="48">
        <row r="15">
          <cell r="C1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list"/>
      <sheetName val="Всего"/>
      <sheetName val="консолидированный"/>
      <sheetName val="Дочерние"/>
      <sheetName val="АО"/>
      <sheetName val="Филиалы"/>
      <sheetName val="акм"/>
      <sheetName val="акт"/>
      <sheetName val="алм"/>
      <sheetName val="атр"/>
      <sheetName val="вко"/>
      <sheetName val="жам"/>
      <sheetName val="зко"/>
      <sheetName val="кар"/>
      <sheetName val="кзл"/>
      <sheetName val="кос"/>
      <sheetName val="ман"/>
      <sheetName val="пав"/>
      <sheetName val="ско"/>
      <sheetName val="юко"/>
      <sheetName val="АлТ"/>
      <sheetName val="АсТ"/>
      <sheetName val="дс"/>
      <sheetName val="рто"/>
      <sheetName val="гцуст"/>
      <sheetName val="дст"/>
      <sheetName val="цпк"/>
      <sheetName val="даикт"/>
      <sheetName val="дтк"/>
      <sheetName val="дис"/>
      <sheetName val="дкп"/>
      <sheetName val="соб"/>
      <sheetName val="корректировки МСФО"/>
      <sheetName val="сигнум"/>
      <sheetName val="нурсат"/>
      <sheetName val="алтел"/>
      <sheetName val="восток"/>
      <sheetName val="kies"/>
      <sheetName val="cloud lab"/>
      <sheetName val="online.kg"/>
      <sheetName val="dtv"/>
      <sheetName val="maxcom"/>
      <sheetName val="цоит"/>
      <sheetName val="корректировки"/>
    </sheetNames>
    <sheetDataSet>
      <sheetData sheetId="0">
        <row r="3">
          <cell r="A3" t="str">
            <v>Акмолинская ОДТ</v>
          </cell>
          <cell r="C3">
            <v>1</v>
          </cell>
          <cell r="F3">
            <v>2006</v>
          </cell>
        </row>
        <row r="4">
          <cell r="A4" t="str">
            <v>Актюбинская ОДТ</v>
          </cell>
          <cell r="F4">
            <v>2007</v>
          </cell>
        </row>
        <row r="5">
          <cell r="A5" t="str">
            <v>Алматинская ОДТ</v>
          </cell>
          <cell r="F5">
            <v>2008</v>
          </cell>
        </row>
        <row r="6">
          <cell r="A6" t="str">
            <v>Атырауская ОДТ</v>
          </cell>
          <cell r="F6">
            <v>2009</v>
          </cell>
        </row>
        <row r="7">
          <cell r="A7" t="str">
            <v>В.-Казахстанская ОДТ</v>
          </cell>
          <cell r="F7">
            <v>2010</v>
          </cell>
        </row>
        <row r="8">
          <cell r="A8" t="str">
            <v>Жамбылская ОДТ</v>
          </cell>
          <cell r="F8">
            <v>2011</v>
          </cell>
        </row>
        <row r="9">
          <cell r="A9" t="str">
            <v>З.-Казахстанская ОДТ</v>
          </cell>
          <cell r="F9">
            <v>2012</v>
          </cell>
        </row>
        <row r="10">
          <cell r="A10" t="str">
            <v>Карагандинская ОДТ</v>
          </cell>
          <cell r="F10">
            <v>2013</v>
          </cell>
        </row>
        <row r="11">
          <cell r="A11" t="str">
            <v>Кзылординская ОДТ</v>
          </cell>
          <cell r="F11">
            <v>2014</v>
          </cell>
        </row>
        <row r="12">
          <cell r="A12" t="str">
            <v>Костанайская ОДТ</v>
          </cell>
        </row>
        <row r="13">
          <cell r="A13" t="str">
            <v>Мангистауская ОДТ</v>
          </cell>
        </row>
        <row r="14">
          <cell r="A14" t="str">
            <v>Павлодарская ОДТ</v>
          </cell>
        </row>
        <row r="15">
          <cell r="A15" t="str">
            <v>С.-Казахстанская ОДТ</v>
          </cell>
        </row>
        <row r="16">
          <cell r="A16" t="str">
            <v>Ю.-Казахстанская ОДТ</v>
          </cell>
        </row>
        <row r="17">
          <cell r="A17" t="str">
            <v>ГЦТ Алматытелеком</v>
          </cell>
          <cell r="F17">
            <v>9</v>
          </cell>
        </row>
        <row r="18">
          <cell r="A18" t="str">
            <v>ГЦТ Астанателеком</v>
          </cell>
        </row>
        <row r="19">
          <cell r="A19" t="str">
            <v>Об. "Дальняя связь"</v>
          </cell>
          <cell r="F19">
            <v>2014</v>
          </cell>
          <cell r="H19">
            <v>9</v>
          </cell>
        </row>
        <row r="20">
          <cell r="A20" t="str">
            <v>РТО</v>
          </cell>
          <cell r="F20">
            <v>2014</v>
          </cell>
          <cell r="H20" t="str">
            <v>сентябрь</v>
          </cell>
          <cell r="J20" t="str">
            <v>с января по сентябрь</v>
          </cell>
        </row>
        <row r="21">
          <cell r="A21" t="str">
            <v>ГЦУСТ</v>
          </cell>
          <cell r="F21">
            <v>2013</v>
          </cell>
        </row>
        <row r="22">
          <cell r="A22" t="str">
            <v>ДСТИ</v>
          </cell>
        </row>
        <row r="23">
          <cell r="A23" t="str">
            <v>ЦПК</v>
          </cell>
        </row>
        <row r="24">
          <cell r="A24" t="str">
            <v>ДАИКТ</v>
          </cell>
        </row>
        <row r="25">
          <cell r="A25" t="str">
            <v>Телекомкомплект</v>
          </cell>
        </row>
        <row r="26">
          <cell r="A26" t="str">
            <v>ДКП</v>
          </cell>
        </row>
        <row r="27">
          <cell r="A27" t="str">
            <v>ДИС</v>
          </cell>
        </row>
        <row r="28">
          <cell r="A28" t="str">
            <v xml:space="preserve">Центр. аппарат </v>
          </cell>
        </row>
        <row r="29">
          <cell r="A29" t="str">
            <v>СИГНУМ</v>
          </cell>
        </row>
        <row r="30">
          <cell r="A30" t="str">
            <v>АО Нурсат</v>
          </cell>
        </row>
        <row r="31">
          <cell r="A31" t="str">
            <v>АО Алтел</v>
          </cell>
        </row>
        <row r="32">
          <cell r="A32" t="str">
            <v>ТОО MaxCom</v>
          </cell>
        </row>
        <row r="33">
          <cell r="A33" t="str">
            <v>ТОО RadioTell</v>
          </cell>
        </row>
        <row r="34">
          <cell r="A34" t="str">
            <v>ТОО Восток Телеком</v>
          </cell>
        </row>
        <row r="35">
          <cell r="A35" t="str">
            <v>TOO KT Cloud lab</v>
          </cell>
        </row>
        <row r="36">
          <cell r="A36" t="str">
            <v>ЦОИТ</v>
          </cell>
        </row>
        <row r="37">
          <cell r="A37" t="str">
            <v>Online.kg</v>
          </cell>
        </row>
        <row r="38">
          <cell r="A38" t="str">
            <v>TOO DIGITAL TV</v>
          </cell>
        </row>
        <row r="39">
          <cell r="A39" t="str">
            <v>Корректирровки</v>
          </cell>
        </row>
        <row r="43">
          <cell r="A43" t="str">
            <v>Всего</v>
          </cell>
        </row>
        <row r="44">
          <cell r="A44" t="str">
            <v>АО</v>
          </cell>
        </row>
        <row r="45">
          <cell r="A45" t="str">
            <v>Филиалы</v>
          </cell>
        </row>
        <row r="57">
          <cell r="C57" t="str">
            <v>Акмолинская ОДТ</v>
          </cell>
        </row>
      </sheetData>
      <sheetData sheetId="1" refreshError="1"/>
      <sheetData sheetId="2">
        <row r="20">
          <cell r="D20">
            <v>129374306</v>
          </cell>
        </row>
        <row r="80">
          <cell r="D80">
            <v>0</v>
          </cell>
          <cell r="E80">
            <v>0</v>
          </cell>
        </row>
        <row r="81">
          <cell r="D81">
            <v>0</v>
          </cell>
          <cell r="E81">
            <v>0</v>
          </cell>
        </row>
        <row r="82">
          <cell r="D82">
            <v>0</v>
          </cell>
          <cell r="E82">
            <v>0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list"/>
      <sheetName val="Откорректированные"/>
      <sheetName val="Всего"/>
      <sheetName val="ВСЕГО МСФО"/>
      <sheetName val="Дочерние"/>
      <sheetName val="МСФО АО"/>
      <sheetName val="АО"/>
      <sheetName val="Филиалы"/>
      <sheetName val="акм"/>
      <sheetName val="акт"/>
      <sheetName val="алм"/>
      <sheetName val="атр"/>
      <sheetName val="вко"/>
      <sheetName val="жам"/>
      <sheetName val="зко"/>
      <sheetName val="кар"/>
      <sheetName val="кзл"/>
      <sheetName val="кос"/>
      <sheetName val="ман"/>
      <sheetName val="пав"/>
      <sheetName val="АлТ"/>
      <sheetName val="ско"/>
      <sheetName val="юко"/>
      <sheetName val="АсТ"/>
      <sheetName val="дс"/>
      <sheetName val="РТО"/>
      <sheetName val="гцуст"/>
      <sheetName val="дст"/>
      <sheetName val="цпк"/>
      <sheetName val="даикт"/>
      <sheetName val="дтк"/>
      <sheetName val="дис"/>
      <sheetName val="дкп"/>
      <sheetName val="соб"/>
      <sheetName val="корректировки МСФО"/>
      <sheetName val="СИГНУМ"/>
      <sheetName val="нурсат"/>
      <sheetName val="алтел"/>
      <sheetName val="мобайл"/>
      <sheetName val="kies"/>
      <sheetName val="восток"/>
      <sheetName val="cloud lab"/>
      <sheetName val="onlline.kg"/>
      <sheetName val="dtv"/>
      <sheetName val="maxcom"/>
      <sheetName val="корректировки"/>
    </sheetNames>
    <sheetDataSet>
      <sheetData sheetId="0">
        <row r="2">
          <cell r="I2" t="str">
            <v>на 31 января</v>
          </cell>
          <cell r="J2" t="str">
            <v>январь</v>
          </cell>
        </row>
        <row r="3">
          <cell r="A3" t="str">
            <v>Акмолинская ОДТ</v>
          </cell>
          <cell r="E3" t="str">
            <v>акм</v>
          </cell>
          <cell r="F3">
            <v>2006</v>
          </cell>
          <cell r="I3" t="str">
            <v>на конец февраля</v>
          </cell>
          <cell r="J3" t="str">
            <v>с января по февраль</v>
          </cell>
        </row>
        <row r="4">
          <cell r="A4" t="str">
            <v>Актюбинская ОДТ</v>
          </cell>
          <cell r="E4" t="str">
            <v>акт</v>
          </cell>
          <cell r="F4">
            <v>2007</v>
          </cell>
          <cell r="I4" t="str">
            <v>на 31 марта</v>
          </cell>
          <cell r="J4" t="str">
            <v>с января по март</v>
          </cell>
        </row>
        <row r="5">
          <cell r="A5" t="str">
            <v>Алматинская ОДТ</v>
          </cell>
          <cell r="E5" t="str">
            <v>алм</v>
          </cell>
          <cell r="F5">
            <v>2008</v>
          </cell>
          <cell r="I5" t="str">
            <v>на 30 апреля</v>
          </cell>
          <cell r="J5" t="str">
            <v>с января по апрель</v>
          </cell>
        </row>
        <row r="6">
          <cell r="A6" t="str">
            <v>Атырауская ОДТ</v>
          </cell>
          <cell r="E6" t="str">
            <v>атр</v>
          </cell>
          <cell r="F6">
            <v>2009</v>
          </cell>
          <cell r="I6" t="str">
            <v>на 31 мая</v>
          </cell>
          <cell r="J6" t="str">
            <v>с января по май</v>
          </cell>
        </row>
        <row r="7">
          <cell r="A7" t="str">
            <v>В.-Казахстанская ОДТ</v>
          </cell>
          <cell r="E7" t="str">
            <v>вко</v>
          </cell>
          <cell r="F7">
            <v>2010</v>
          </cell>
          <cell r="I7" t="str">
            <v>на 30 июня</v>
          </cell>
          <cell r="J7" t="str">
            <v>с января по июнь</v>
          </cell>
        </row>
        <row r="8">
          <cell r="A8" t="str">
            <v>Жамбылская ОДТ</v>
          </cell>
          <cell r="E8" t="str">
            <v>жам</v>
          </cell>
          <cell r="F8">
            <v>2011</v>
          </cell>
          <cell r="I8" t="str">
            <v>на 31 июля</v>
          </cell>
          <cell r="J8" t="str">
            <v>с января по июль</v>
          </cell>
        </row>
        <row r="9">
          <cell r="A9" t="str">
            <v>З.-Казахстанская ОДТ</v>
          </cell>
          <cell r="E9" t="str">
            <v>зко</v>
          </cell>
          <cell r="F9">
            <v>2012</v>
          </cell>
          <cell r="I9" t="str">
            <v>на 31 августа</v>
          </cell>
          <cell r="J9" t="str">
            <v>с января по август</v>
          </cell>
        </row>
        <row r="10">
          <cell r="A10" t="str">
            <v>Карагандинская ОДТ</v>
          </cell>
          <cell r="E10" t="str">
            <v>кар</v>
          </cell>
          <cell r="F10">
            <v>2013</v>
          </cell>
          <cell r="I10" t="str">
            <v>на 30 сентября</v>
          </cell>
          <cell r="J10" t="str">
            <v>с января по сентябрь</v>
          </cell>
        </row>
        <row r="11">
          <cell r="A11" t="str">
            <v>Кзылординская ОДТ</v>
          </cell>
          <cell r="E11" t="str">
            <v>кзл</v>
          </cell>
          <cell r="F11">
            <v>2014</v>
          </cell>
          <cell r="I11" t="str">
            <v>на 31 октября</v>
          </cell>
          <cell r="J11" t="str">
            <v>с января по октябрь</v>
          </cell>
        </row>
        <row r="12">
          <cell r="A12" t="str">
            <v>Костанайская ОДТ</v>
          </cell>
          <cell r="E12" t="str">
            <v>кос</v>
          </cell>
          <cell r="I12" t="str">
            <v>на 30 ноября</v>
          </cell>
          <cell r="J12" t="str">
            <v>с января по ноябрь</v>
          </cell>
        </row>
        <row r="13">
          <cell r="A13" t="str">
            <v>Мангистауская ОДТ</v>
          </cell>
          <cell r="E13" t="str">
            <v>ман</v>
          </cell>
          <cell r="I13" t="str">
            <v>на 31 декабря</v>
          </cell>
          <cell r="J13" t="str">
            <v>с января по декабрь</v>
          </cell>
        </row>
        <row r="14">
          <cell r="A14" t="str">
            <v>Павлодарская ОДТ</v>
          </cell>
          <cell r="E14" t="str">
            <v>пав</v>
          </cell>
        </row>
        <row r="15">
          <cell r="A15" t="str">
            <v>С.-Казахстанская ОДТ</v>
          </cell>
          <cell r="E15" t="str">
            <v>ско</v>
          </cell>
        </row>
        <row r="16">
          <cell r="A16" t="str">
            <v>Ю.-Казахстанская ОДТ</v>
          </cell>
          <cell r="E16" t="str">
            <v>юко</v>
          </cell>
        </row>
        <row r="17">
          <cell r="A17" t="str">
            <v>ГЦТ Алматытелеком</v>
          </cell>
          <cell r="E17" t="str">
            <v>АлТ</v>
          </cell>
          <cell r="F17">
            <v>9</v>
          </cell>
        </row>
        <row r="18">
          <cell r="A18" t="str">
            <v>ГЦТ Астанателеком</v>
          </cell>
          <cell r="E18" t="str">
            <v>АсТ</v>
          </cell>
        </row>
        <row r="19">
          <cell r="A19" t="str">
            <v>Об. Дальняя связь</v>
          </cell>
          <cell r="E19" t="str">
            <v>дс</v>
          </cell>
          <cell r="F19">
            <v>2014</v>
          </cell>
          <cell r="H19">
            <v>9</v>
          </cell>
        </row>
        <row r="20">
          <cell r="A20" t="str">
            <v>РТО</v>
          </cell>
          <cell r="E20" t="str">
            <v>рто</v>
          </cell>
          <cell r="G20">
            <v>3</v>
          </cell>
          <cell r="H20" t="str">
            <v>с января по сентябрь</v>
          </cell>
          <cell r="I20" t="str">
            <v>на 30 сентября</v>
          </cell>
        </row>
        <row r="21">
          <cell r="A21" t="str">
            <v>ГЦУСТ</v>
          </cell>
          <cell r="E21" t="str">
            <v>гцуст</v>
          </cell>
          <cell r="F21">
            <v>2013</v>
          </cell>
          <cell r="H21">
            <v>8</v>
          </cell>
        </row>
        <row r="22">
          <cell r="A22" t="str">
            <v>ДСТИ</v>
          </cell>
          <cell r="E22" t="str">
            <v>дст</v>
          </cell>
        </row>
        <row r="23">
          <cell r="A23" t="str">
            <v>ЦПК</v>
          </cell>
          <cell r="E23" t="str">
            <v>цпк</v>
          </cell>
          <cell r="F23">
            <v>2014</v>
          </cell>
        </row>
        <row r="24">
          <cell r="A24" t="str">
            <v>ДАИКТ</v>
          </cell>
          <cell r="E24" t="str">
            <v>даикт</v>
          </cell>
        </row>
        <row r="25">
          <cell r="A25" t="str">
            <v>Телекомкомплект</v>
          </cell>
          <cell r="E25" t="str">
            <v>дтк</v>
          </cell>
        </row>
        <row r="26">
          <cell r="A26" t="str">
            <v>ДИС</v>
          </cell>
          <cell r="E26" t="str">
            <v>дис</v>
          </cell>
        </row>
        <row r="27">
          <cell r="A27" t="str">
            <v>ДКП</v>
          </cell>
          <cell r="E27" t="str">
            <v>дкп</v>
          </cell>
        </row>
        <row r="28">
          <cell r="A28" t="str">
            <v xml:space="preserve">Центр. аппарат </v>
          </cell>
          <cell r="E28" t="str">
            <v>соб</v>
          </cell>
        </row>
        <row r="29">
          <cell r="A29" t="str">
            <v>Корректировки МСФО</v>
          </cell>
          <cell r="E29" t="str">
            <v>корректировки МСФО</v>
          </cell>
        </row>
        <row r="30">
          <cell r="A30" t="str">
            <v>СИГНУМ</v>
          </cell>
          <cell r="E30" t="str">
            <v>сигнум</v>
          </cell>
        </row>
        <row r="31">
          <cell r="A31" t="str">
            <v>АО Нурсат</v>
          </cell>
          <cell r="E31" t="str">
            <v>нурсат</v>
          </cell>
        </row>
        <row r="32">
          <cell r="A32" t="str">
            <v>АО Алтел</v>
          </cell>
          <cell r="E32" t="str">
            <v>алтел</v>
          </cell>
        </row>
        <row r="33">
          <cell r="A33" t="str">
            <v>ТОО «Kazakhtelecom Industrial Enterprises Services»</v>
          </cell>
          <cell r="E33" t="str">
            <v>kies</v>
          </cell>
        </row>
        <row r="34">
          <cell r="A34" t="str">
            <v>ТОО MaxCom</v>
          </cell>
          <cell r="E34" t="str">
            <v>мобайл</v>
          </cell>
        </row>
        <row r="35">
          <cell r="A35" t="str">
            <v>ТОО Восток-Телеком</v>
          </cell>
          <cell r="E35" t="str">
            <v>восток</v>
          </cell>
        </row>
        <row r="36">
          <cell r="A36" t="str">
            <v>ТОО KT Cloud Lab</v>
          </cell>
          <cell r="E36" t="str">
            <v>cloud lab</v>
          </cell>
        </row>
        <row r="37">
          <cell r="A37" t="str">
            <v>OOO Online.kg</v>
          </cell>
          <cell r="E37" t="str">
            <v>Online.kg</v>
          </cell>
        </row>
        <row r="38">
          <cell r="A38" t="str">
            <v>TOO MaxCom</v>
          </cell>
          <cell r="E38" t="str">
            <v>maxcom</v>
          </cell>
        </row>
        <row r="39">
          <cell r="A39" t="str">
            <v>ТОО DIGITAL TV</v>
          </cell>
          <cell r="E39" t="str">
            <v>dtv</v>
          </cell>
        </row>
        <row r="40">
          <cell r="A40" t="str">
            <v>Корректировки</v>
          </cell>
          <cell r="E40" t="str">
            <v>корректировки</v>
          </cell>
        </row>
        <row r="42">
          <cell r="A42" t="str">
            <v>Откорректированные</v>
          </cell>
          <cell r="E42" t="str">
            <v>Откорректированные</v>
          </cell>
        </row>
        <row r="43">
          <cell r="A43" t="str">
            <v>Всего</v>
          </cell>
          <cell r="E43" t="str">
            <v>Всего</v>
          </cell>
        </row>
        <row r="44">
          <cell r="A44" t="str">
            <v>Дочерние</v>
          </cell>
          <cell r="E44" t="str">
            <v>Дочерние</v>
          </cell>
        </row>
        <row r="45">
          <cell r="A45" t="str">
            <v>АО</v>
          </cell>
          <cell r="E45" t="str">
            <v>Свод по АО</v>
          </cell>
        </row>
        <row r="46">
          <cell r="A46" t="str">
            <v>Филиалы</v>
          </cell>
          <cell r="E46" t="str">
            <v>Филиалы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6">
          <cell r="C16">
            <v>41946</v>
          </cell>
        </row>
        <row r="45">
          <cell r="C45">
            <v>0</v>
          </cell>
          <cell r="D45">
            <v>0</v>
          </cell>
        </row>
        <row r="46">
          <cell r="C46">
            <v>47764714</v>
          </cell>
          <cell r="D46">
            <v>40641643</v>
          </cell>
        </row>
        <row r="81">
          <cell r="C81">
            <v>0</v>
          </cell>
          <cell r="D81">
            <v>0</v>
          </cell>
        </row>
        <row r="82">
          <cell r="C82">
            <v>57753732</v>
          </cell>
          <cell r="D82">
            <v>50200880</v>
          </cell>
        </row>
      </sheetData>
      <sheetData sheetId="10">
        <row r="16">
          <cell r="C16">
            <v>43984</v>
          </cell>
        </row>
        <row r="45">
          <cell r="C45">
            <v>0</v>
          </cell>
          <cell r="D45">
            <v>0</v>
          </cell>
        </row>
        <row r="46">
          <cell r="C46">
            <v>43416917</v>
          </cell>
          <cell r="D46">
            <v>36937397</v>
          </cell>
        </row>
        <row r="81">
          <cell r="C81">
            <v>0</v>
          </cell>
          <cell r="D81">
            <v>0</v>
          </cell>
        </row>
        <row r="82">
          <cell r="C82">
            <v>50225295</v>
          </cell>
          <cell r="D82">
            <v>43358811</v>
          </cell>
        </row>
      </sheetData>
      <sheetData sheetId="11">
        <row r="16">
          <cell r="C16">
            <v>79277</v>
          </cell>
        </row>
        <row r="45">
          <cell r="C45">
            <v>0</v>
          </cell>
          <cell r="D45">
            <v>0</v>
          </cell>
        </row>
        <row r="46">
          <cell r="C46">
            <v>64907842</v>
          </cell>
          <cell r="D46">
            <v>54591908</v>
          </cell>
        </row>
        <row r="81">
          <cell r="C81">
            <v>0</v>
          </cell>
          <cell r="D81">
            <v>0</v>
          </cell>
        </row>
        <row r="82">
          <cell r="C82">
            <v>78101214</v>
          </cell>
          <cell r="D82">
            <v>67907876</v>
          </cell>
        </row>
      </sheetData>
      <sheetData sheetId="12">
        <row r="16">
          <cell r="C16">
            <v>54802</v>
          </cell>
        </row>
        <row r="45">
          <cell r="C45">
            <v>0</v>
          </cell>
          <cell r="D45">
            <v>0</v>
          </cell>
        </row>
        <row r="46">
          <cell r="C46">
            <v>42080418</v>
          </cell>
          <cell r="D46">
            <v>36320972</v>
          </cell>
        </row>
        <row r="81">
          <cell r="C81">
            <v>0</v>
          </cell>
          <cell r="D81">
            <v>0</v>
          </cell>
        </row>
        <row r="82">
          <cell r="C82">
            <v>47554153</v>
          </cell>
          <cell r="D82">
            <v>41695880</v>
          </cell>
        </row>
      </sheetData>
      <sheetData sheetId="13">
        <row r="16">
          <cell r="C16">
            <v>58463</v>
          </cell>
        </row>
        <row r="45">
          <cell r="C45">
            <v>0</v>
          </cell>
          <cell r="D45">
            <v>0</v>
          </cell>
        </row>
        <row r="46">
          <cell r="C46">
            <v>76148981</v>
          </cell>
          <cell r="D46">
            <v>65179715</v>
          </cell>
        </row>
        <row r="81">
          <cell r="C81">
            <v>0</v>
          </cell>
          <cell r="D81">
            <v>0</v>
          </cell>
        </row>
        <row r="82">
          <cell r="C82">
            <v>88375677</v>
          </cell>
          <cell r="D82">
            <v>75914657</v>
          </cell>
        </row>
      </sheetData>
      <sheetData sheetId="14">
        <row r="16">
          <cell r="C16">
            <v>27869</v>
          </cell>
        </row>
        <row r="45">
          <cell r="C45">
            <v>0</v>
          </cell>
          <cell r="D45">
            <v>0</v>
          </cell>
        </row>
        <row r="46">
          <cell r="C46">
            <v>31995998</v>
          </cell>
          <cell r="D46">
            <v>27327602</v>
          </cell>
        </row>
        <row r="81">
          <cell r="C81">
            <v>0</v>
          </cell>
          <cell r="D81">
            <v>0</v>
          </cell>
        </row>
        <row r="82">
          <cell r="C82">
            <v>39316912</v>
          </cell>
          <cell r="D82">
            <v>34084288</v>
          </cell>
        </row>
      </sheetData>
      <sheetData sheetId="15">
        <row r="16">
          <cell r="C16">
            <v>25209</v>
          </cell>
        </row>
        <row r="45">
          <cell r="C45">
            <v>0</v>
          </cell>
          <cell r="D45">
            <v>0</v>
          </cell>
        </row>
        <row r="46">
          <cell r="C46">
            <v>30531548</v>
          </cell>
          <cell r="D46">
            <v>26011873</v>
          </cell>
        </row>
        <row r="81">
          <cell r="C81">
            <v>0</v>
          </cell>
          <cell r="D81">
            <v>0</v>
          </cell>
        </row>
        <row r="82">
          <cell r="C82">
            <v>37405777</v>
          </cell>
          <cell r="D82">
            <v>32196838</v>
          </cell>
        </row>
      </sheetData>
      <sheetData sheetId="16">
        <row r="16">
          <cell r="C16">
            <v>76589</v>
          </cell>
        </row>
        <row r="45">
          <cell r="C45">
            <v>0</v>
          </cell>
          <cell r="D45">
            <v>0</v>
          </cell>
        </row>
        <row r="46">
          <cell r="C46">
            <v>80896157</v>
          </cell>
          <cell r="D46">
            <v>69275870</v>
          </cell>
        </row>
        <row r="81">
          <cell r="C81">
            <v>0</v>
          </cell>
          <cell r="D81">
            <v>0</v>
          </cell>
        </row>
        <row r="82">
          <cell r="C82">
            <v>92024189</v>
          </cell>
          <cell r="D82">
            <v>78611622</v>
          </cell>
        </row>
      </sheetData>
      <sheetData sheetId="17">
        <row r="16">
          <cell r="C16">
            <v>14439</v>
          </cell>
        </row>
        <row r="45">
          <cell r="C45">
            <v>0</v>
          </cell>
          <cell r="D45">
            <v>0</v>
          </cell>
        </row>
        <row r="46">
          <cell r="C46">
            <v>22715542</v>
          </cell>
          <cell r="D46">
            <v>19264123</v>
          </cell>
        </row>
        <row r="81">
          <cell r="C81">
            <v>0</v>
          </cell>
          <cell r="D81">
            <v>0</v>
          </cell>
        </row>
        <row r="82">
          <cell r="C82">
            <v>28888494</v>
          </cell>
          <cell r="D82">
            <v>25141279</v>
          </cell>
        </row>
      </sheetData>
      <sheetData sheetId="18">
        <row r="16">
          <cell r="C16">
            <v>34925</v>
          </cell>
        </row>
        <row r="45">
          <cell r="C45">
            <v>0</v>
          </cell>
          <cell r="D45">
            <v>0</v>
          </cell>
        </row>
        <row r="46">
          <cell r="C46">
            <v>57923742</v>
          </cell>
          <cell r="D46">
            <v>49968969</v>
          </cell>
        </row>
        <row r="81">
          <cell r="C81">
            <v>0</v>
          </cell>
          <cell r="D81">
            <v>0</v>
          </cell>
        </row>
        <row r="82">
          <cell r="C82">
            <v>65867129</v>
          </cell>
          <cell r="D82">
            <v>56389770</v>
          </cell>
        </row>
      </sheetData>
      <sheetData sheetId="19">
        <row r="16">
          <cell r="C16">
            <v>18969</v>
          </cell>
        </row>
        <row r="45">
          <cell r="C45">
            <v>0</v>
          </cell>
          <cell r="D45">
            <v>0</v>
          </cell>
        </row>
        <row r="46">
          <cell r="C46">
            <v>18574312</v>
          </cell>
          <cell r="D46">
            <v>15573046</v>
          </cell>
        </row>
        <row r="81">
          <cell r="C81">
            <v>0</v>
          </cell>
          <cell r="D81">
            <v>0</v>
          </cell>
        </row>
        <row r="82">
          <cell r="C82">
            <v>24155985</v>
          </cell>
          <cell r="D82">
            <v>20635155</v>
          </cell>
        </row>
      </sheetData>
      <sheetData sheetId="20">
        <row r="16">
          <cell r="C16">
            <v>60518</v>
          </cell>
        </row>
        <row r="45">
          <cell r="C45">
            <v>0</v>
          </cell>
          <cell r="D45">
            <v>0</v>
          </cell>
        </row>
        <row r="46">
          <cell r="C46">
            <v>48975785</v>
          </cell>
          <cell r="D46">
            <v>40509097</v>
          </cell>
        </row>
        <row r="81">
          <cell r="C81">
            <v>0</v>
          </cell>
          <cell r="D81">
            <v>0</v>
          </cell>
        </row>
        <row r="82">
          <cell r="C82">
            <v>57502448</v>
          </cell>
          <cell r="D82">
            <v>49028137</v>
          </cell>
        </row>
      </sheetData>
      <sheetData sheetId="21">
        <row r="16">
          <cell r="C16">
            <v>56315</v>
          </cell>
        </row>
        <row r="45">
          <cell r="C45">
            <v>0</v>
          </cell>
          <cell r="D45">
            <v>0</v>
          </cell>
        </row>
        <row r="46">
          <cell r="C46">
            <v>151535926</v>
          </cell>
          <cell r="D46">
            <v>131354444</v>
          </cell>
        </row>
        <row r="81">
          <cell r="C81">
            <v>0</v>
          </cell>
          <cell r="D81">
            <v>0</v>
          </cell>
        </row>
        <row r="82">
          <cell r="C82">
            <v>181397709</v>
          </cell>
          <cell r="D82">
            <v>158808355</v>
          </cell>
        </row>
      </sheetData>
      <sheetData sheetId="22">
        <row r="16">
          <cell r="C16">
            <v>24482</v>
          </cell>
        </row>
        <row r="45">
          <cell r="C45">
            <v>0</v>
          </cell>
          <cell r="D45">
            <v>0</v>
          </cell>
        </row>
        <row r="46">
          <cell r="C46">
            <v>37680840</v>
          </cell>
          <cell r="D46">
            <v>32110681</v>
          </cell>
        </row>
        <row r="81">
          <cell r="C81">
            <v>0</v>
          </cell>
          <cell r="D81">
            <v>0</v>
          </cell>
        </row>
        <row r="82">
          <cell r="C82">
            <v>44566985</v>
          </cell>
          <cell r="D82">
            <v>38402372</v>
          </cell>
        </row>
      </sheetData>
      <sheetData sheetId="23">
        <row r="16">
          <cell r="C16">
            <v>6684</v>
          </cell>
        </row>
        <row r="45">
          <cell r="C45">
            <v>0</v>
          </cell>
          <cell r="D45">
            <v>0</v>
          </cell>
        </row>
        <row r="46">
          <cell r="C46">
            <v>54328020</v>
          </cell>
          <cell r="D46">
            <v>46686115</v>
          </cell>
        </row>
        <row r="81">
          <cell r="C81">
            <v>0</v>
          </cell>
          <cell r="D81">
            <v>0</v>
          </cell>
        </row>
        <row r="82">
          <cell r="C82">
            <v>64608845</v>
          </cell>
          <cell r="D82">
            <v>56171900</v>
          </cell>
        </row>
      </sheetData>
      <sheetData sheetId="24">
        <row r="16">
          <cell r="C16">
            <v>44228</v>
          </cell>
        </row>
        <row r="45">
          <cell r="C45">
            <v>0</v>
          </cell>
          <cell r="D45">
            <v>0</v>
          </cell>
        </row>
        <row r="46">
          <cell r="C46">
            <v>66745875</v>
          </cell>
          <cell r="D46">
            <v>56739783</v>
          </cell>
        </row>
        <row r="81">
          <cell r="C81">
            <v>0</v>
          </cell>
          <cell r="D81">
            <v>0</v>
          </cell>
        </row>
        <row r="82">
          <cell r="C82">
            <v>83615938</v>
          </cell>
          <cell r="D82">
            <v>71957078</v>
          </cell>
        </row>
      </sheetData>
      <sheetData sheetId="25">
        <row r="16">
          <cell r="C16">
            <v>145963</v>
          </cell>
        </row>
        <row r="45">
          <cell r="C45">
            <v>0</v>
          </cell>
          <cell r="D45">
            <v>0</v>
          </cell>
        </row>
        <row r="46">
          <cell r="C46">
            <v>213668591</v>
          </cell>
          <cell r="D46">
            <v>178490709</v>
          </cell>
        </row>
        <row r="81">
          <cell r="C81">
            <v>0</v>
          </cell>
          <cell r="D81">
            <v>0</v>
          </cell>
        </row>
        <row r="82">
          <cell r="C82">
            <v>249553055</v>
          </cell>
          <cell r="D82">
            <v>217145010</v>
          </cell>
        </row>
      </sheetData>
      <sheetData sheetId="26">
        <row r="16">
          <cell r="C16">
            <v>0</v>
          </cell>
        </row>
        <row r="45">
          <cell r="C45">
            <v>0</v>
          </cell>
          <cell r="D45">
            <v>0</v>
          </cell>
        </row>
        <row r="46">
          <cell r="C46">
            <v>0</v>
          </cell>
          <cell r="D46">
            <v>0</v>
          </cell>
        </row>
        <row r="81">
          <cell r="C81">
            <v>0</v>
          </cell>
          <cell r="D81">
            <v>0</v>
          </cell>
        </row>
        <row r="82">
          <cell r="C82">
            <v>0</v>
          </cell>
          <cell r="D82">
            <v>0</v>
          </cell>
        </row>
      </sheetData>
      <sheetData sheetId="27">
        <row r="16">
          <cell r="C16">
            <v>989</v>
          </cell>
        </row>
        <row r="45">
          <cell r="C45">
            <v>0</v>
          </cell>
          <cell r="D45">
            <v>0</v>
          </cell>
        </row>
        <row r="46">
          <cell r="C46">
            <v>8593642</v>
          </cell>
          <cell r="D46">
            <v>3108699</v>
          </cell>
        </row>
        <row r="81">
          <cell r="C81">
            <v>0</v>
          </cell>
          <cell r="D81">
            <v>0</v>
          </cell>
        </row>
        <row r="82">
          <cell r="C82">
            <v>23956246</v>
          </cell>
          <cell r="D82">
            <v>18788473</v>
          </cell>
        </row>
      </sheetData>
      <sheetData sheetId="28">
        <row r="16">
          <cell r="C16">
            <v>19828</v>
          </cell>
        </row>
        <row r="45">
          <cell r="C45">
            <v>0</v>
          </cell>
          <cell r="D45">
            <v>0</v>
          </cell>
        </row>
        <row r="46">
          <cell r="C46">
            <v>44120778</v>
          </cell>
          <cell r="D46">
            <v>37117388</v>
          </cell>
        </row>
        <row r="81">
          <cell r="C81">
            <v>0</v>
          </cell>
          <cell r="D81">
            <v>0</v>
          </cell>
        </row>
        <row r="82">
          <cell r="C82">
            <v>43585174</v>
          </cell>
          <cell r="D82">
            <v>38467811</v>
          </cell>
        </row>
      </sheetData>
      <sheetData sheetId="29">
        <row r="16">
          <cell r="C16">
            <v>0</v>
          </cell>
        </row>
        <row r="45">
          <cell r="C45">
            <v>0</v>
          </cell>
          <cell r="D45">
            <v>0</v>
          </cell>
        </row>
        <row r="46">
          <cell r="C46">
            <v>0</v>
          </cell>
          <cell r="D46">
            <v>0</v>
          </cell>
        </row>
        <row r="81">
          <cell r="C81">
            <v>0</v>
          </cell>
          <cell r="D81">
            <v>0</v>
          </cell>
        </row>
        <row r="82">
          <cell r="C82">
            <v>0</v>
          </cell>
          <cell r="D82">
            <v>0</v>
          </cell>
        </row>
      </sheetData>
      <sheetData sheetId="30">
        <row r="16">
          <cell r="C16">
            <v>3274</v>
          </cell>
        </row>
        <row r="45">
          <cell r="C45">
            <v>0</v>
          </cell>
          <cell r="D45">
            <v>0</v>
          </cell>
        </row>
        <row r="46">
          <cell r="C46">
            <v>2386047</v>
          </cell>
          <cell r="D46">
            <v>1769801</v>
          </cell>
        </row>
        <row r="81">
          <cell r="C81">
            <v>0</v>
          </cell>
          <cell r="D81">
            <v>0</v>
          </cell>
        </row>
        <row r="82">
          <cell r="C82">
            <v>2953213</v>
          </cell>
          <cell r="D82">
            <v>2481807</v>
          </cell>
        </row>
      </sheetData>
      <sheetData sheetId="31">
        <row r="16">
          <cell r="C16">
            <v>244</v>
          </cell>
        </row>
        <row r="45">
          <cell r="C45">
            <v>0</v>
          </cell>
          <cell r="D45">
            <v>0</v>
          </cell>
        </row>
        <row r="46">
          <cell r="C46">
            <v>207296904</v>
          </cell>
          <cell r="D46">
            <v>190828808</v>
          </cell>
        </row>
        <row r="81">
          <cell r="C81">
            <v>0</v>
          </cell>
          <cell r="D81">
            <v>0</v>
          </cell>
        </row>
        <row r="82">
          <cell r="C82">
            <v>209431840</v>
          </cell>
          <cell r="D82">
            <v>194308113</v>
          </cell>
        </row>
      </sheetData>
      <sheetData sheetId="32">
        <row r="16">
          <cell r="C16">
            <v>24116</v>
          </cell>
        </row>
        <row r="45">
          <cell r="C45">
            <v>0</v>
          </cell>
          <cell r="D45">
            <v>0</v>
          </cell>
        </row>
        <row r="46">
          <cell r="C46">
            <v>65444798</v>
          </cell>
          <cell r="D46">
            <v>50294434</v>
          </cell>
        </row>
        <row r="81">
          <cell r="C81">
            <v>0</v>
          </cell>
          <cell r="D81">
            <v>0</v>
          </cell>
        </row>
        <row r="82">
          <cell r="C82">
            <v>86489265</v>
          </cell>
          <cell r="D82">
            <v>73142307</v>
          </cell>
        </row>
      </sheetData>
      <sheetData sheetId="33">
        <row r="16">
          <cell r="C16">
            <v>25943</v>
          </cell>
        </row>
        <row r="45">
          <cell r="C45">
            <v>0</v>
          </cell>
          <cell r="D45">
            <v>0</v>
          </cell>
        </row>
        <row r="46">
          <cell r="C46">
            <v>171400461</v>
          </cell>
          <cell r="D46">
            <v>154056692</v>
          </cell>
        </row>
        <row r="81">
          <cell r="C81">
            <v>0</v>
          </cell>
          <cell r="D81">
            <v>0</v>
          </cell>
        </row>
        <row r="82">
          <cell r="C82">
            <v>169460661</v>
          </cell>
          <cell r="D82">
            <v>139595483</v>
          </cell>
        </row>
      </sheetData>
      <sheetData sheetId="34">
        <row r="16">
          <cell r="C16">
            <v>6485948</v>
          </cell>
        </row>
        <row r="45">
          <cell r="C45">
            <v>0</v>
          </cell>
          <cell r="D45">
            <v>0</v>
          </cell>
        </row>
        <row r="46">
          <cell r="C46">
            <v>1503956328</v>
          </cell>
          <cell r="D46">
            <v>1297456944</v>
          </cell>
        </row>
        <row r="81">
          <cell r="C81">
            <v>0</v>
          </cell>
          <cell r="D81">
            <v>0</v>
          </cell>
        </row>
        <row r="82">
          <cell r="C82">
            <v>1266300230</v>
          </cell>
          <cell r="D82">
            <v>1077182811</v>
          </cell>
        </row>
      </sheetData>
      <sheetData sheetId="35">
        <row r="16">
          <cell r="C16">
            <v>0</v>
          </cell>
        </row>
        <row r="45">
          <cell r="C45">
            <v>0</v>
          </cell>
          <cell r="D45">
            <v>0</v>
          </cell>
        </row>
        <row r="46">
          <cell r="C46">
            <v>0</v>
          </cell>
          <cell r="D46">
            <v>0</v>
          </cell>
        </row>
        <row r="81">
          <cell r="C81">
            <v>0</v>
          </cell>
          <cell r="D81">
            <v>0</v>
          </cell>
        </row>
        <row r="82">
          <cell r="C82">
            <v>0</v>
          </cell>
          <cell r="D82">
            <v>0</v>
          </cell>
        </row>
      </sheetData>
      <sheetData sheetId="36">
        <row r="16">
          <cell r="C16">
            <v>113490</v>
          </cell>
        </row>
        <row r="45">
          <cell r="C45">
            <v>0</v>
          </cell>
          <cell r="D45">
            <v>0</v>
          </cell>
        </row>
        <row r="46">
          <cell r="C46">
            <v>0</v>
          </cell>
          <cell r="D46">
            <v>0</v>
          </cell>
        </row>
        <row r="81">
          <cell r="C81">
            <v>0</v>
          </cell>
          <cell r="D81">
            <v>0</v>
          </cell>
        </row>
        <row r="82">
          <cell r="C82">
            <v>0</v>
          </cell>
          <cell r="D82">
            <v>0</v>
          </cell>
        </row>
      </sheetData>
      <sheetData sheetId="37">
        <row r="16">
          <cell r="C16">
            <v>16850</v>
          </cell>
        </row>
        <row r="45">
          <cell r="C45">
            <v>0</v>
          </cell>
          <cell r="D45">
            <v>0</v>
          </cell>
        </row>
        <row r="46">
          <cell r="C46">
            <v>0</v>
          </cell>
          <cell r="D46">
            <v>0</v>
          </cell>
        </row>
        <row r="81">
          <cell r="C81">
            <v>0</v>
          </cell>
          <cell r="D81">
            <v>0</v>
          </cell>
        </row>
        <row r="82">
          <cell r="C82">
            <v>0</v>
          </cell>
          <cell r="D82">
            <v>0</v>
          </cell>
        </row>
      </sheetData>
      <sheetData sheetId="38">
        <row r="16">
          <cell r="C16">
            <v>1077468</v>
          </cell>
        </row>
        <row r="45">
          <cell r="C45">
            <v>0</v>
          </cell>
          <cell r="D45">
            <v>0</v>
          </cell>
        </row>
        <row r="46">
          <cell r="C46">
            <v>0</v>
          </cell>
          <cell r="D46">
            <v>0</v>
          </cell>
        </row>
        <row r="81">
          <cell r="C81">
            <v>0</v>
          </cell>
          <cell r="D81">
            <v>0</v>
          </cell>
        </row>
        <row r="82">
          <cell r="C82">
            <v>0</v>
          </cell>
          <cell r="D82">
            <v>0</v>
          </cell>
        </row>
      </sheetData>
      <sheetData sheetId="39">
        <row r="16">
          <cell r="C16">
            <v>0</v>
          </cell>
        </row>
        <row r="45">
          <cell r="C45">
            <v>0</v>
          </cell>
          <cell r="D45">
            <v>0</v>
          </cell>
        </row>
        <row r="46">
          <cell r="C46">
            <v>0</v>
          </cell>
          <cell r="D46">
            <v>0</v>
          </cell>
        </row>
        <row r="81">
          <cell r="C81">
            <v>0</v>
          </cell>
          <cell r="D81">
            <v>0</v>
          </cell>
        </row>
        <row r="82">
          <cell r="C82">
            <v>0</v>
          </cell>
          <cell r="D82">
            <v>0</v>
          </cell>
        </row>
      </sheetData>
      <sheetData sheetId="40">
        <row r="16">
          <cell r="C16">
            <v>11111</v>
          </cell>
        </row>
        <row r="45">
          <cell r="C45">
            <v>0</v>
          </cell>
          <cell r="D45">
            <v>0</v>
          </cell>
        </row>
        <row r="46">
          <cell r="C46">
            <v>0</v>
          </cell>
          <cell r="D46">
            <v>0</v>
          </cell>
        </row>
        <row r="81">
          <cell r="C81">
            <v>0</v>
          </cell>
          <cell r="D81">
            <v>0</v>
          </cell>
        </row>
        <row r="82">
          <cell r="C82">
            <v>0</v>
          </cell>
          <cell r="D82">
            <v>0</v>
          </cell>
        </row>
      </sheetData>
      <sheetData sheetId="41">
        <row r="16">
          <cell r="C16">
            <v>97750</v>
          </cell>
        </row>
        <row r="45">
          <cell r="C45">
            <v>0</v>
          </cell>
          <cell r="D45">
            <v>0</v>
          </cell>
        </row>
        <row r="46">
          <cell r="C46">
            <v>0</v>
          </cell>
          <cell r="D46">
            <v>0</v>
          </cell>
        </row>
        <row r="81">
          <cell r="C81">
            <v>0</v>
          </cell>
          <cell r="D81">
            <v>0</v>
          </cell>
        </row>
        <row r="82">
          <cell r="C82">
            <v>0</v>
          </cell>
          <cell r="D82">
            <v>0</v>
          </cell>
        </row>
      </sheetData>
      <sheetData sheetId="42">
        <row r="16">
          <cell r="C16">
            <v>442907</v>
          </cell>
        </row>
        <row r="45">
          <cell r="C45">
            <v>0</v>
          </cell>
          <cell r="D45">
            <v>0</v>
          </cell>
        </row>
        <row r="46">
          <cell r="C46">
            <v>0</v>
          </cell>
          <cell r="D46">
            <v>0</v>
          </cell>
        </row>
        <row r="81">
          <cell r="C81">
            <v>0</v>
          </cell>
          <cell r="D81">
            <v>0</v>
          </cell>
        </row>
        <row r="82">
          <cell r="C82">
            <v>0</v>
          </cell>
          <cell r="D82">
            <v>0</v>
          </cell>
        </row>
      </sheetData>
      <sheetData sheetId="43">
        <row r="16">
          <cell r="C16">
            <v>3523</v>
          </cell>
        </row>
        <row r="45">
          <cell r="C45">
            <v>0</v>
          </cell>
          <cell r="D45">
            <v>0</v>
          </cell>
        </row>
        <row r="46">
          <cell r="C46">
            <v>0</v>
          </cell>
          <cell r="D46">
            <v>0</v>
          </cell>
        </row>
        <row r="81">
          <cell r="C81">
            <v>0</v>
          </cell>
          <cell r="D81">
            <v>0</v>
          </cell>
        </row>
        <row r="82">
          <cell r="C82">
            <v>0</v>
          </cell>
          <cell r="D82">
            <v>0</v>
          </cell>
        </row>
      </sheetData>
      <sheetData sheetId="44">
        <row r="16">
          <cell r="C16">
            <v>142348</v>
          </cell>
        </row>
        <row r="45">
          <cell r="C45">
            <v>0</v>
          </cell>
          <cell r="D45">
            <v>0</v>
          </cell>
        </row>
        <row r="46">
          <cell r="C46">
            <v>0</v>
          </cell>
          <cell r="D46">
            <v>0</v>
          </cell>
        </row>
        <row r="81">
          <cell r="C81">
            <v>0</v>
          </cell>
          <cell r="D81">
            <v>0</v>
          </cell>
        </row>
        <row r="82">
          <cell r="C82">
            <v>0</v>
          </cell>
          <cell r="D82">
            <v>0</v>
          </cell>
        </row>
      </sheetData>
      <sheetData sheetId="45">
        <row r="16">
          <cell r="C16">
            <v>6603</v>
          </cell>
        </row>
        <row r="45">
          <cell r="C45">
            <v>0</v>
          </cell>
          <cell r="D45">
            <v>0</v>
          </cell>
        </row>
        <row r="46">
          <cell r="C46">
            <v>0</v>
          </cell>
          <cell r="D46">
            <v>0</v>
          </cell>
        </row>
        <row r="81">
          <cell r="C81">
            <v>0</v>
          </cell>
          <cell r="D81">
            <v>0</v>
          </cell>
        </row>
        <row r="82">
          <cell r="C82">
            <v>0</v>
          </cell>
          <cell r="D82">
            <v>0</v>
          </cell>
        </row>
      </sheetData>
      <sheetData sheetId="46">
        <row r="16">
          <cell r="C16">
            <v>-6603</v>
          </cell>
        </row>
        <row r="45">
          <cell r="C45">
            <v>0</v>
          </cell>
          <cell r="D45">
            <v>0</v>
          </cell>
        </row>
        <row r="46">
          <cell r="C46">
            <v>0</v>
          </cell>
          <cell r="D46">
            <v>0</v>
          </cell>
        </row>
        <row r="81">
          <cell r="C81">
            <v>0</v>
          </cell>
          <cell r="D81">
            <v>0</v>
          </cell>
        </row>
        <row r="82">
          <cell r="C82">
            <v>0</v>
          </cell>
          <cell r="D82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А"/>
      <sheetName val="Hidden"/>
      <sheetName val="Исполнение- ОБ 2008 год"/>
      <sheetName val="FIYATLAR"/>
      <sheetName val="ф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list"/>
      <sheetName val="С корректировками"/>
      <sheetName val="Консолидированный"/>
      <sheetName val="Дочерние"/>
      <sheetName val="МСФО АО"/>
      <sheetName val="свод по АО"/>
      <sheetName val="Филиалы"/>
      <sheetName val="акм"/>
      <sheetName val="акт"/>
      <sheetName val="алм"/>
      <sheetName val="атр"/>
      <sheetName val="вко"/>
      <sheetName val="жам"/>
      <sheetName val="зко"/>
      <sheetName val="кар"/>
      <sheetName val="кзл"/>
      <sheetName val="ман"/>
      <sheetName val="кос"/>
      <sheetName val="пав"/>
      <sheetName val="ско"/>
      <sheetName val="АлТ"/>
      <sheetName val="юко"/>
      <sheetName val="АсТ"/>
      <sheetName val="дс"/>
      <sheetName val="рто"/>
      <sheetName val="гцуст"/>
      <sheetName val="дст"/>
      <sheetName val="цпк"/>
      <sheetName val="даикт"/>
      <sheetName val="дтк"/>
      <sheetName val="дис"/>
      <sheetName val="дкп"/>
      <sheetName val="соб"/>
      <sheetName val="корректировки МСФО"/>
      <sheetName val="сигнум"/>
      <sheetName val="нурсат"/>
      <sheetName val="алтел"/>
      <sheetName val="мобайл"/>
      <sheetName val="kies"/>
      <sheetName val="восток"/>
      <sheetName val="cloud lab"/>
      <sheetName val="online.kg"/>
      <sheetName val="dtv"/>
      <sheetName val="maxcom"/>
      <sheetName val="корректировки"/>
    </sheetNames>
    <sheetDataSet>
      <sheetData sheetId="0">
        <row r="3">
          <cell r="C3">
            <v>1</v>
          </cell>
          <cell r="F3">
            <v>2006</v>
          </cell>
        </row>
        <row r="4">
          <cell r="F4">
            <v>2007</v>
          </cell>
        </row>
        <row r="5">
          <cell r="F5">
            <v>2008</v>
          </cell>
        </row>
        <row r="6">
          <cell r="F6">
            <v>2009</v>
          </cell>
        </row>
        <row r="7">
          <cell r="F7">
            <v>2010</v>
          </cell>
        </row>
        <row r="8">
          <cell r="F8">
            <v>2011</v>
          </cell>
        </row>
        <row r="9">
          <cell r="F9">
            <v>2012</v>
          </cell>
        </row>
        <row r="10">
          <cell r="F10">
            <v>2013</v>
          </cell>
        </row>
        <row r="11">
          <cell r="F11">
            <v>2014</v>
          </cell>
        </row>
        <row r="17">
          <cell r="F17">
            <v>9</v>
          </cell>
        </row>
        <row r="19">
          <cell r="F19">
            <v>2014</v>
          </cell>
          <cell r="H19">
            <v>9</v>
          </cell>
        </row>
        <row r="20">
          <cell r="F20">
            <v>2014</v>
          </cell>
          <cell r="H20" t="str">
            <v>сентябрь</v>
          </cell>
          <cell r="J20" t="str">
            <v>с января по сентябрь</v>
          </cell>
        </row>
        <row r="56">
          <cell r="C56" t="str">
            <v>Акмолинская ОДТ</v>
          </cell>
        </row>
      </sheetData>
      <sheetData sheetId="1" refreshError="1"/>
      <sheetData sheetId="2">
        <row r="17">
          <cell r="A17" t="str">
            <v>Сальдо на 1 января 2013 года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>
        <row r="17">
          <cell r="C17">
            <v>512575</v>
          </cell>
        </row>
      </sheetData>
      <sheetData sheetId="9">
        <row r="17">
          <cell r="C17">
            <v>393507</v>
          </cell>
        </row>
      </sheetData>
      <sheetData sheetId="10">
        <row r="17">
          <cell r="C17">
            <v>579090</v>
          </cell>
        </row>
      </sheetData>
      <sheetData sheetId="11">
        <row r="17">
          <cell r="C17">
            <v>457473</v>
          </cell>
        </row>
      </sheetData>
      <sheetData sheetId="12">
        <row r="17">
          <cell r="C17">
            <v>957673</v>
          </cell>
        </row>
      </sheetData>
      <sheetData sheetId="13">
        <row r="17">
          <cell r="C17">
            <v>302309</v>
          </cell>
        </row>
      </sheetData>
      <sheetData sheetId="14">
        <row r="17">
          <cell r="C17">
            <v>280101</v>
          </cell>
        </row>
      </sheetData>
      <sheetData sheetId="15">
        <row r="17">
          <cell r="C17">
            <v>1170296</v>
          </cell>
        </row>
      </sheetData>
      <sheetData sheetId="16">
        <row r="17">
          <cell r="C17">
            <v>237561</v>
          </cell>
        </row>
      </sheetData>
      <sheetData sheetId="17">
        <row r="17">
          <cell r="C17">
            <v>146376</v>
          </cell>
        </row>
      </sheetData>
      <sheetData sheetId="18">
        <row r="17">
          <cell r="C17">
            <v>485171</v>
          </cell>
        </row>
      </sheetData>
      <sheetData sheetId="19">
        <row r="17">
          <cell r="C17">
            <v>395059</v>
          </cell>
        </row>
      </sheetData>
      <sheetData sheetId="20">
        <row r="17">
          <cell r="C17">
            <v>464081</v>
          </cell>
        </row>
      </sheetData>
      <sheetData sheetId="21">
        <row r="17">
          <cell r="C17">
            <v>1949160</v>
          </cell>
        </row>
      </sheetData>
      <sheetData sheetId="22">
        <row r="17">
          <cell r="C17">
            <v>497467</v>
          </cell>
        </row>
      </sheetData>
      <sheetData sheetId="23">
        <row r="17">
          <cell r="C17">
            <v>137646</v>
          </cell>
        </row>
      </sheetData>
      <sheetData sheetId="24">
        <row r="17">
          <cell r="C17">
            <v>2371566</v>
          </cell>
        </row>
      </sheetData>
      <sheetData sheetId="25">
        <row r="17">
          <cell r="C17">
            <v>0</v>
          </cell>
        </row>
      </sheetData>
      <sheetData sheetId="26">
        <row r="17">
          <cell r="C17">
            <v>0</v>
          </cell>
        </row>
      </sheetData>
      <sheetData sheetId="27">
        <row r="17">
          <cell r="C17">
            <v>731282</v>
          </cell>
        </row>
      </sheetData>
      <sheetData sheetId="28">
        <row r="17">
          <cell r="C17">
            <v>0</v>
          </cell>
        </row>
      </sheetData>
      <sheetData sheetId="29">
        <row r="17">
          <cell r="C17">
            <v>0</v>
          </cell>
        </row>
      </sheetData>
      <sheetData sheetId="30">
        <row r="17">
          <cell r="C17">
            <v>1673</v>
          </cell>
        </row>
      </sheetData>
      <sheetData sheetId="31">
        <row r="17">
          <cell r="C17">
            <v>0</v>
          </cell>
        </row>
      </sheetData>
      <sheetData sheetId="32">
        <row r="17">
          <cell r="C17">
            <v>0</v>
          </cell>
        </row>
      </sheetData>
      <sheetData sheetId="33">
        <row r="17">
          <cell r="C17">
            <v>66463</v>
          </cell>
        </row>
      </sheetData>
      <sheetData sheetId="34">
        <row r="17">
          <cell r="C17">
            <v>0</v>
          </cell>
        </row>
      </sheetData>
      <sheetData sheetId="35">
        <row r="17">
          <cell r="C17">
            <v>47</v>
          </cell>
        </row>
      </sheetData>
      <sheetData sheetId="36">
        <row r="17">
          <cell r="C17">
            <v>2240771</v>
          </cell>
        </row>
      </sheetData>
      <sheetData sheetId="37">
        <row r="17">
          <cell r="C17">
            <v>6089850</v>
          </cell>
        </row>
      </sheetData>
      <sheetData sheetId="38">
        <row r="17">
          <cell r="C17">
            <v>0</v>
          </cell>
        </row>
      </sheetData>
      <sheetData sheetId="39">
        <row r="17">
          <cell r="C17">
            <v>184173</v>
          </cell>
        </row>
      </sheetData>
      <sheetData sheetId="40">
        <row r="17">
          <cell r="C17">
            <v>2030350</v>
          </cell>
        </row>
      </sheetData>
      <sheetData sheetId="41">
        <row r="17">
          <cell r="C17">
            <v>480444</v>
          </cell>
        </row>
      </sheetData>
      <sheetData sheetId="42">
        <row r="17">
          <cell r="C17">
            <v>10912</v>
          </cell>
        </row>
      </sheetData>
      <sheetData sheetId="43">
        <row r="17">
          <cell r="C17">
            <v>0</v>
          </cell>
        </row>
      </sheetData>
      <sheetData sheetId="44">
        <row r="17">
          <cell r="C17">
            <v>0</v>
          </cell>
        </row>
      </sheetData>
      <sheetData sheetId="45">
        <row r="17">
          <cell r="C17">
            <v>-11036547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1"/>
      <sheetName val="Hidden"/>
      <sheetName val="квартал"/>
      <sheetName val="Drop-Downs"/>
      <sheetName val="Статьи"/>
      <sheetName val="hiddenА"/>
      <sheetName val="Cellul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3"/>
  <sheetViews>
    <sheetView tabSelected="1" zoomScale="80" zoomScaleNormal="80" workbookViewId="0">
      <selection activeCell="A31" sqref="A31"/>
    </sheetView>
  </sheetViews>
  <sheetFormatPr defaultColWidth="33.28515625" defaultRowHeight="11.25" x14ac:dyDescent="0.2"/>
  <cols>
    <col min="1" max="1" width="64.28515625" style="97" customWidth="1"/>
    <col min="2" max="2" width="11.140625" style="97" customWidth="1"/>
    <col min="3" max="3" width="25.85546875" style="7" customWidth="1"/>
    <col min="4" max="4" width="24.42578125" style="98" customWidth="1"/>
    <col min="5" max="16384" width="33.28515625" style="3"/>
  </cols>
  <sheetData>
    <row r="1" spans="1:4" ht="20.25" customHeight="1" x14ac:dyDescent="0.2">
      <c r="A1" s="1" t="s">
        <v>0</v>
      </c>
      <c r="B1" s="2"/>
      <c r="C1" s="245" t="s">
        <v>1</v>
      </c>
      <c r="D1" s="245"/>
    </row>
    <row r="2" spans="1:4" ht="10.5" customHeight="1" x14ac:dyDescent="0.2">
      <c r="A2" s="4"/>
      <c r="B2" s="2"/>
      <c r="C2" s="246" t="s">
        <v>2</v>
      </c>
      <c r="D2" s="246"/>
    </row>
    <row r="3" spans="1:4" x14ac:dyDescent="0.2">
      <c r="A3" s="4"/>
      <c r="B3" s="2"/>
      <c r="C3" s="246" t="s">
        <v>3</v>
      </c>
      <c r="D3" s="246"/>
    </row>
    <row r="4" spans="1:4" x14ac:dyDescent="0.2">
      <c r="A4" s="4"/>
      <c r="B4" s="3"/>
      <c r="C4" s="246" t="s">
        <v>4</v>
      </c>
      <c r="D4" s="246"/>
    </row>
    <row r="5" spans="1:4" x14ac:dyDescent="0.2">
      <c r="A5" s="4"/>
      <c r="B5" s="3"/>
      <c r="C5" s="5"/>
      <c r="D5" s="6" t="s">
        <v>5</v>
      </c>
    </row>
    <row r="6" spans="1:4" x14ac:dyDescent="0.2">
      <c r="A6" s="4"/>
      <c r="B6" s="3"/>
      <c r="D6" s="5"/>
    </row>
    <row r="7" spans="1:4" ht="12.75" x14ac:dyDescent="0.2">
      <c r="A7" s="4"/>
      <c r="B7" s="8" t="s">
        <v>6</v>
      </c>
      <c r="D7" s="5"/>
    </row>
    <row r="8" spans="1:4" ht="12.75" x14ac:dyDescent="0.2">
      <c r="A8" s="9" t="s">
        <v>7</v>
      </c>
      <c r="B8" s="10"/>
      <c r="C8" s="11"/>
      <c r="D8" s="12"/>
    </row>
    <row r="9" spans="1:4" ht="12.75" x14ac:dyDescent="0.2">
      <c r="A9" s="13" t="s">
        <v>382</v>
      </c>
      <c r="B9" s="10"/>
      <c r="C9" s="11"/>
      <c r="D9" s="12"/>
    </row>
    <row r="10" spans="1:4" ht="12.75" x14ac:dyDescent="0.2">
      <c r="A10" s="247" t="s">
        <v>8</v>
      </c>
      <c r="B10" s="247"/>
      <c r="C10" s="247"/>
      <c r="D10" s="247"/>
    </row>
    <row r="11" spans="1:4" ht="12.75" x14ac:dyDescent="0.2">
      <c r="A11" s="14"/>
      <c r="B11" s="10"/>
      <c r="C11" s="15"/>
      <c r="D11" s="16"/>
    </row>
    <row r="12" spans="1:4" s="21" customFormat="1" ht="12.75" x14ac:dyDescent="0.2">
      <c r="A12" s="17" t="str">
        <f>CONCATENATE("на ",sVMONTH," ",sYear," г.   ","Всего")</f>
        <v>на с января по сентябрь 2014 г.   Всего</v>
      </c>
      <c r="B12" s="18"/>
      <c r="C12" s="19"/>
      <c r="D12" s="20"/>
    </row>
    <row r="13" spans="1:4" ht="15.95" customHeight="1" thickBot="1" x14ac:dyDescent="0.25">
      <c r="A13" s="22"/>
      <c r="B13" s="23"/>
      <c r="C13" s="15"/>
      <c r="D13" s="24" t="s">
        <v>9</v>
      </c>
    </row>
    <row r="14" spans="1:4" ht="43.5" customHeight="1" thickBot="1" x14ac:dyDescent="0.25">
      <c r="A14" s="25" t="s">
        <v>10</v>
      </c>
      <c r="B14" s="26" t="s">
        <v>11</v>
      </c>
      <c r="C14" s="27" t="s">
        <v>383</v>
      </c>
      <c r="D14" s="27" t="s">
        <v>384</v>
      </c>
    </row>
    <row r="15" spans="1:4" ht="12.75" x14ac:dyDescent="0.2">
      <c r="A15" s="28" t="s">
        <v>12</v>
      </c>
      <c r="B15" s="29"/>
      <c r="C15" s="30"/>
      <c r="D15" s="31"/>
    </row>
    <row r="16" spans="1:4" ht="12.75" x14ac:dyDescent="0.2">
      <c r="A16" s="32" t="s">
        <v>13</v>
      </c>
      <c r="B16" s="33" t="s">
        <v>14</v>
      </c>
      <c r="C16" s="34">
        <v>9280451</v>
      </c>
      <c r="D16" s="34">
        <v>42352823</v>
      </c>
    </row>
    <row r="17" spans="1:4" ht="12.75" x14ac:dyDescent="0.2">
      <c r="A17" s="32" t="s">
        <v>15</v>
      </c>
      <c r="B17" s="33" t="s">
        <v>16</v>
      </c>
      <c r="C17" s="34">
        <v>0</v>
      </c>
      <c r="D17" s="34">
        <v>0</v>
      </c>
    </row>
    <row r="18" spans="1:4" ht="12.75" x14ac:dyDescent="0.2">
      <c r="A18" s="32" t="s">
        <v>17</v>
      </c>
      <c r="B18" s="33" t="s">
        <v>18</v>
      </c>
      <c r="C18" s="34">
        <v>0</v>
      </c>
      <c r="D18" s="34">
        <v>0</v>
      </c>
    </row>
    <row r="19" spans="1:4" ht="25.5" x14ac:dyDescent="0.2">
      <c r="A19" s="35" t="s">
        <v>19</v>
      </c>
      <c r="B19" s="33" t="s">
        <v>20</v>
      </c>
      <c r="C19" s="34">
        <v>0</v>
      </c>
      <c r="D19" s="34">
        <v>0</v>
      </c>
    </row>
    <row r="20" spans="1:4" ht="12.75" x14ac:dyDescent="0.2">
      <c r="A20" s="32" t="s">
        <v>21</v>
      </c>
      <c r="B20" s="33" t="s">
        <v>22</v>
      </c>
      <c r="C20" s="34">
        <v>14005400</v>
      </c>
      <c r="D20" s="34">
        <v>9367059</v>
      </c>
    </row>
    <row r="21" spans="1:4" ht="12.75" x14ac:dyDescent="0.2">
      <c r="A21" s="32" t="s">
        <v>23</v>
      </c>
      <c r="B21" s="33" t="s">
        <v>24</v>
      </c>
      <c r="C21" s="34">
        <v>0</v>
      </c>
      <c r="D21" s="34">
        <v>0</v>
      </c>
    </row>
    <row r="22" spans="1:4" ht="12.75" x14ac:dyDescent="0.2">
      <c r="A22" s="32" t="s">
        <v>25</v>
      </c>
      <c r="B22" s="33" t="s">
        <v>26</v>
      </c>
      <c r="C22" s="34">
        <v>30240890</v>
      </c>
      <c r="D22" s="34">
        <v>20538733</v>
      </c>
    </row>
    <row r="23" spans="1:4" ht="12.75" x14ac:dyDescent="0.2">
      <c r="A23" s="36" t="s">
        <v>27</v>
      </c>
      <c r="B23" s="33" t="s">
        <v>28</v>
      </c>
      <c r="C23" s="34">
        <v>658304</v>
      </c>
      <c r="D23" s="34">
        <v>716423</v>
      </c>
    </row>
    <row r="24" spans="1:4" ht="12.75" x14ac:dyDescent="0.2">
      <c r="A24" s="36" t="s">
        <v>29</v>
      </c>
      <c r="B24" s="33" t="s">
        <v>30</v>
      </c>
      <c r="C24" s="34">
        <v>7790539</v>
      </c>
      <c r="D24" s="34">
        <v>5339214</v>
      </c>
    </row>
    <row r="25" spans="1:4" ht="12.75" x14ac:dyDescent="0.2">
      <c r="A25" s="36" t="s">
        <v>31</v>
      </c>
      <c r="B25" s="33" t="s">
        <v>32</v>
      </c>
      <c r="C25" s="34">
        <v>6078476</v>
      </c>
      <c r="D25" s="34">
        <v>6068336</v>
      </c>
    </row>
    <row r="26" spans="1:4" ht="12.75" x14ac:dyDescent="0.2">
      <c r="A26" s="37" t="s">
        <v>33</v>
      </c>
      <c r="B26" s="38" t="s">
        <v>34</v>
      </c>
      <c r="C26" s="39">
        <f>SUM(C16:C25)</f>
        <v>68054060</v>
      </c>
      <c r="D26" s="39">
        <f>SUM(D16:D25)</f>
        <v>84382588</v>
      </c>
    </row>
    <row r="27" spans="1:4" ht="12.75" x14ac:dyDescent="0.2">
      <c r="A27" s="40" t="s">
        <v>35</v>
      </c>
      <c r="B27" s="33" t="s">
        <v>36</v>
      </c>
      <c r="C27" s="34">
        <v>34496</v>
      </c>
      <c r="D27" s="34">
        <v>0</v>
      </c>
    </row>
    <row r="28" spans="1:4" ht="12.75" x14ac:dyDescent="0.2">
      <c r="A28" s="41" t="s">
        <v>37</v>
      </c>
      <c r="B28" s="42"/>
      <c r="C28" s="34">
        <v>0</v>
      </c>
      <c r="D28" s="34">
        <v>0</v>
      </c>
    </row>
    <row r="29" spans="1:4" ht="12.75" x14ac:dyDescent="0.2">
      <c r="A29" s="43" t="s">
        <v>15</v>
      </c>
      <c r="B29" s="33" t="s">
        <v>38</v>
      </c>
      <c r="C29" s="34">
        <v>0</v>
      </c>
      <c r="D29" s="34">
        <v>0</v>
      </c>
    </row>
    <row r="30" spans="1:4" ht="12.75" x14ac:dyDescent="0.2">
      <c r="A30" s="43" t="s">
        <v>17</v>
      </c>
      <c r="B30" s="33" t="s">
        <v>39</v>
      </c>
      <c r="C30" s="34">
        <v>0</v>
      </c>
      <c r="D30" s="34">
        <v>0</v>
      </c>
    </row>
    <row r="31" spans="1:4" ht="25.5" x14ac:dyDescent="0.2">
      <c r="A31" s="43" t="s">
        <v>19</v>
      </c>
      <c r="B31" s="33" t="s">
        <v>40</v>
      </c>
      <c r="C31" s="34">
        <v>0</v>
      </c>
      <c r="D31" s="34">
        <v>0</v>
      </c>
    </row>
    <row r="32" spans="1:4" ht="12.75" x14ac:dyDescent="0.2">
      <c r="A32" s="32" t="s">
        <v>21</v>
      </c>
      <c r="B32" s="33" t="s">
        <v>41</v>
      </c>
      <c r="C32" s="34">
        <v>50</v>
      </c>
      <c r="D32" s="34">
        <v>374858</v>
      </c>
    </row>
    <row r="33" spans="1:4" ht="12.75" x14ac:dyDescent="0.2">
      <c r="A33" s="43" t="s">
        <v>42</v>
      </c>
      <c r="B33" s="33" t="s">
        <v>43</v>
      </c>
      <c r="C33" s="34">
        <v>0</v>
      </c>
      <c r="D33" s="34">
        <v>26420</v>
      </c>
    </row>
    <row r="34" spans="1:4" ht="12.75" x14ac:dyDescent="0.2">
      <c r="A34" s="43" t="s">
        <v>44</v>
      </c>
      <c r="B34" s="33" t="s">
        <v>45</v>
      </c>
      <c r="C34" s="34">
        <v>10463075</v>
      </c>
      <c r="D34" s="34">
        <v>10611589</v>
      </c>
    </row>
    <row r="35" spans="1:4" ht="12.75" x14ac:dyDescent="0.2">
      <c r="A35" s="43" t="s">
        <v>46</v>
      </c>
      <c r="B35" s="33" t="s">
        <v>47</v>
      </c>
      <c r="C35" s="34">
        <v>0</v>
      </c>
      <c r="D35" s="34">
        <v>0</v>
      </c>
    </row>
    <row r="36" spans="1:4" s="44" customFormat="1" ht="12.75" x14ac:dyDescent="0.2">
      <c r="A36" s="43" t="s">
        <v>48</v>
      </c>
      <c r="B36" s="33" t="s">
        <v>49</v>
      </c>
      <c r="C36" s="34">
        <v>0</v>
      </c>
      <c r="D36" s="34">
        <v>0</v>
      </c>
    </row>
    <row r="37" spans="1:4" s="44" customFormat="1" ht="12.75" x14ac:dyDescent="0.2">
      <c r="A37" s="43" t="s">
        <v>50</v>
      </c>
      <c r="B37" s="33" t="s">
        <v>51</v>
      </c>
      <c r="C37" s="34">
        <v>260493591</v>
      </c>
      <c r="D37" s="34">
        <v>256809218</v>
      </c>
    </row>
    <row r="38" spans="1:4" s="44" customFormat="1" ht="12.75" x14ac:dyDescent="0.2">
      <c r="A38" s="43" t="s">
        <v>52</v>
      </c>
      <c r="B38" s="33" t="s">
        <v>53</v>
      </c>
      <c r="C38" s="34">
        <v>0</v>
      </c>
      <c r="D38" s="34">
        <v>0</v>
      </c>
    </row>
    <row r="39" spans="1:4" s="44" customFormat="1" ht="12.75" x14ac:dyDescent="0.2">
      <c r="A39" s="43" t="s">
        <v>54</v>
      </c>
      <c r="B39" s="33" t="s">
        <v>55</v>
      </c>
      <c r="C39" s="34">
        <v>0</v>
      </c>
      <c r="D39" s="34">
        <v>0</v>
      </c>
    </row>
    <row r="40" spans="1:4" s="44" customFormat="1" ht="12.75" x14ac:dyDescent="0.2">
      <c r="A40" s="45" t="s">
        <v>56</v>
      </c>
      <c r="B40" s="46" t="s">
        <v>57</v>
      </c>
      <c r="C40" s="34">
        <v>24365974</v>
      </c>
      <c r="D40" s="34">
        <v>26237752</v>
      </c>
    </row>
    <row r="41" spans="1:4" s="44" customFormat="1" ht="12.75" x14ac:dyDescent="0.2">
      <c r="A41" s="45" t="s">
        <v>58</v>
      </c>
      <c r="B41" s="46" t="s">
        <v>59</v>
      </c>
      <c r="C41" s="34">
        <v>1440543</v>
      </c>
      <c r="D41" s="34">
        <v>352200</v>
      </c>
    </row>
    <row r="42" spans="1:4" ht="12.75" x14ac:dyDescent="0.2">
      <c r="A42" s="45" t="s">
        <v>60</v>
      </c>
      <c r="B42" s="46" t="s">
        <v>61</v>
      </c>
      <c r="C42" s="34">
        <v>35581614</v>
      </c>
      <c r="D42" s="34">
        <v>37340653</v>
      </c>
    </row>
    <row r="43" spans="1:4" ht="12.75" x14ac:dyDescent="0.2">
      <c r="A43" s="47" t="s">
        <v>62</v>
      </c>
      <c r="B43" s="48" t="s">
        <v>63</v>
      </c>
      <c r="C43" s="39">
        <f>SUM(C29:C42)</f>
        <v>332344847</v>
      </c>
      <c r="D43" s="39">
        <f>SUM(D29:D42)</f>
        <v>331752690</v>
      </c>
    </row>
    <row r="44" spans="1:4" ht="25.5" customHeight="1" thickBot="1" x14ac:dyDescent="0.25">
      <c r="A44" s="49" t="s">
        <v>64</v>
      </c>
      <c r="B44" s="50"/>
      <c r="C44" s="51">
        <f>C26+C27+C43</f>
        <v>400433403</v>
      </c>
      <c r="D44" s="51">
        <f>D26+D27+D43</f>
        <v>416135278</v>
      </c>
    </row>
    <row r="45" spans="1:4" ht="12.75" hidden="1" x14ac:dyDescent="0.2">
      <c r="A45" s="52" t="s">
        <v>65</v>
      </c>
      <c r="B45" s="53" t="s">
        <v>66</v>
      </c>
      <c r="C45" s="54">
        <f>SUM([3]акм:корректировки!C45)</f>
        <v>0</v>
      </c>
      <c r="D45" s="54">
        <f>SUM([3]акм:корректировки!D45)</f>
        <v>0</v>
      </c>
    </row>
    <row r="46" spans="1:4" ht="12.75" hidden="1" x14ac:dyDescent="0.2">
      <c r="A46" s="55" t="s">
        <v>67</v>
      </c>
      <c r="B46" s="56"/>
      <c r="C46" s="34">
        <f>SUM([3]акм:корректировки!C46)</f>
        <v>3093090166</v>
      </c>
      <c r="D46" s="34">
        <f>SUM([3]акм:корректировки!D46)</f>
        <v>2661616713</v>
      </c>
    </row>
    <row r="47" spans="1:4" ht="13.5" hidden="1" thickBot="1" x14ac:dyDescent="0.25">
      <c r="A47" s="49" t="s">
        <v>68</v>
      </c>
      <c r="B47" s="57" t="s">
        <v>69</v>
      </c>
      <c r="C47" s="51">
        <f>C44+C45+C46</f>
        <v>3493523569</v>
      </c>
      <c r="D47" s="51">
        <f>D44+D45+D46</f>
        <v>3077751991</v>
      </c>
    </row>
    <row r="48" spans="1:4" ht="24" hidden="1" x14ac:dyDescent="0.2">
      <c r="A48" s="58" t="s">
        <v>70</v>
      </c>
      <c r="B48" s="59"/>
      <c r="C48" s="60"/>
      <c r="D48" s="60"/>
    </row>
    <row r="49" spans="1:4" ht="13.5" thickBot="1" x14ac:dyDescent="0.25">
      <c r="A49" s="58"/>
      <c r="B49" s="61"/>
      <c r="C49" s="62"/>
      <c r="D49" s="62"/>
    </row>
    <row r="50" spans="1:4" ht="43.5" customHeight="1" x14ac:dyDescent="0.2">
      <c r="A50" s="25" t="s">
        <v>71</v>
      </c>
      <c r="B50" s="26" t="s">
        <v>11</v>
      </c>
      <c r="C50" s="63" t="s">
        <v>383</v>
      </c>
      <c r="D50" s="63" t="s">
        <v>384</v>
      </c>
    </row>
    <row r="51" spans="1:4" ht="12.75" x14ac:dyDescent="0.2">
      <c r="A51" s="41" t="s">
        <v>72</v>
      </c>
      <c r="B51" s="64"/>
      <c r="C51" s="65"/>
      <c r="D51" s="65"/>
    </row>
    <row r="52" spans="1:4" ht="12.75" x14ac:dyDescent="0.2">
      <c r="A52" s="66" t="s">
        <v>73</v>
      </c>
      <c r="B52" s="64" t="s">
        <v>74</v>
      </c>
      <c r="C52" s="34">
        <v>6451414</v>
      </c>
      <c r="D52" s="34">
        <v>9117411</v>
      </c>
    </row>
    <row r="53" spans="1:4" ht="12.75" x14ac:dyDescent="0.2">
      <c r="A53" s="66" t="s">
        <v>17</v>
      </c>
      <c r="B53" s="64" t="s">
        <v>75</v>
      </c>
      <c r="C53" s="34">
        <v>0</v>
      </c>
      <c r="D53" s="34">
        <v>0</v>
      </c>
    </row>
    <row r="54" spans="1:4" ht="12.75" x14ac:dyDescent="0.2">
      <c r="A54" s="67" t="s">
        <v>76</v>
      </c>
      <c r="B54" s="64" t="s">
        <v>77</v>
      </c>
      <c r="C54" s="34">
        <v>1684521</v>
      </c>
      <c r="D54" s="34">
        <v>30268498</v>
      </c>
    </row>
    <row r="55" spans="1:4" ht="12.75" x14ac:dyDescent="0.2">
      <c r="A55" s="67" t="s">
        <v>78</v>
      </c>
      <c r="B55" s="64" t="s">
        <v>79</v>
      </c>
      <c r="C55" s="34">
        <v>22997525</v>
      </c>
      <c r="D55" s="34">
        <v>29037517</v>
      </c>
    </row>
    <row r="56" spans="1:4" s="68" customFormat="1" ht="12.75" x14ac:dyDescent="0.2">
      <c r="A56" s="66" t="s">
        <v>80</v>
      </c>
      <c r="B56" s="64" t="s">
        <v>81</v>
      </c>
      <c r="C56" s="34">
        <v>1763431</v>
      </c>
      <c r="D56" s="34">
        <v>2624928</v>
      </c>
    </row>
    <row r="57" spans="1:4" s="68" customFormat="1" ht="12.75" x14ac:dyDescent="0.2">
      <c r="A57" s="67" t="s">
        <v>82</v>
      </c>
      <c r="B57" s="64" t="s">
        <v>83</v>
      </c>
      <c r="C57" s="34">
        <v>1555231</v>
      </c>
      <c r="D57" s="34">
        <v>1546</v>
      </c>
    </row>
    <row r="58" spans="1:4" s="44" customFormat="1" ht="12.75" x14ac:dyDescent="0.2">
      <c r="A58" s="66" t="s">
        <v>84</v>
      </c>
      <c r="B58" s="64" t="s">
        <v>85</v>
      </c>
      <c r="C58" s="34">
        <v>1664394</v>
      </c>
      <c r="D58" s="34">
        <v>1318302</v>
      </c>
    </row>
    <row r="59" spans="1:4" s="68" customFormat="1" ht="12.75" x14ac:dyDescent="0.2">
      <c r="A59" s="69" t="s">
        <v>86</v>
      </c>
      <c r="B59" s="64" t="s">
        <v>87</v>
      </c>
      <c r="C59" s="34">
        <v>7614423</v>
      </c>
      <c r="D59" s="34">
        <v>8304707</v>
      </c>
    </row>
    <row r="60" spans="1:4" s="68" customFormat="1" ht="12.75" x14ac:dyDescent="0.2">
      <c r="A60" s="70" t="s">
        <v>88</v>
      </c>
      <c r="B60" s="71" t="s">
        <v>66</v>
      </c>
      <c r="C60" s="39">
        <f>SUM(C52:C59)</f>
        <v>43730939</v>
      </c>
      <c r="D60" s="39">
        <f>SUM(D52:D59)</f>
        <v>80672909</v>
      </c>
    </row>
    <row r="61" spans="1:4" s="68" customFormat="1" ht="12.75" x14ac:dyDescent="0.2">
      <c r="A61" s="72" t="s">
        <v>89</v>
      </c>
      <c r="B61" s="73" t="s">
        <v>90</v>
      </c>
      <c r="C61" s="34">
        <v>0</v>
      </c>
      <c r="D61" s="34">
        <v>0</v>
      </c>
    </row>
    <row r="62" spans="1:4" s="68" customFormat="1" ht="12.75" x14ac:dyDescent="0.2">
      <c r="A62" s="41" t="s">
        <v>91</v>
      </c>
      <c r="B62" s="64"/>
      <c r="C62" s="34">
        <v>0</v>
      </c>
      <c r="D62" s="34">
        <v>0</v>
      </c>
    </row>
    <row r="63" spans="1:4" s="68" customFormat="1" ht="12.75" x14ac:dyDescent="0.2">
      <c r="A63" s="66" t="s">
        <v>73</v>
      </c>
      <c r="B63" s="74" t="s">
        <v>92</v>
      </c>
      <c r="C63" s="34">
        <v>46077330</v>
      </c>
      <c r="D63" s="34">
        <v>36028656</v>
      </c>
    </row>
    <row r="64" spans="1:4" s="68" customFormat="1" ht="12.75" x14ac:dyDescent="0.2">
      <c r="A64" s="66" t="s">
        <v>17</v>
      </c>
      <c r="B64" s="74" t="s">
        <v>93</v>
      </c>
      <c r="C64" s="34">
        <v>0</v>
      </c>
      <c r="D64" s="34">
        <v>0</v>
      </c>
    </row>
    <row r="65" spans="1:4" s="68" customFormat="1" ht="12.75" x14ac:dyDescent="0.2">
      <c r="A65" s="66" t="s">
        <v>94</v>
      </c>
      <c r="B65" s="74" t="s">
        <v>95</v>
      </c>
      <c r="C65" s="34">
        <v>0</v>
      </c>
      <c r="D65" s="34">
        <v>0</v>
      </c>
    </row>
    <row r="66" spans="1:4" s="68" customFormat="1" ht="12.75" x14ac:dyDescent="0.2">
      <c r="A66" s="43" t="s">
        <v>96</v>
      </c>
      <c r="B66" s="74" t="s">
        <v>97</v>
      </c>
      <c r="C66" s="34">
        <v>9327839</v>
      </c>
      <c r="D66" s="34">
        <v>10692231</v>
      </c>
    </row>
    <row r="67" spans="1:4" s="44" customFormat="1" ht="12.75" x14ac:dyDescent="0.2">
      <c r="A67" s="66" t="s">
        <v>98</v>
      </c>
      <c r="B67" s="74" t="s">
        <v>99</v>
      </c>
      <c r="C67" s="34">
        <v>6658016</v>
      </c>
      <c r="D67" s="34">
        <v>5666508</v>
      </c>
    </row>
    <row r="68" spans="1:4" s="44" customFormat="1" ht="12.75" x14ac:dyDescent="0.2">
      <c r="A68" s="66" t="s">
        <v>100</v>
      </c>
      <c r="B68" s="74" t="s">
        <v>101</v>
      </c>
      <c r="C68" s="34">
        <v>15196426</v>
      </c>
      <c r="D68" s="34">
        <v>13313741</v>
      </c>
    </row>
    <row r="69" spans="1:4" s="44" customFormat="1" ht="12.75" customHeight="1" x14ac:dyDescent="0.2">
      <c r="A69" s="66" t="s">
        <v>102</v>
      </c>
      <c r="B69" s="74" t="s">
        <v>103</v>
      </c>
      <c r="C69" s="34">
        <v>4095779</v>
      </c>
      <c r="D69" s="34">
        <v>4257898</v>
      </c>
    </row>
    <row r="70" spans="1:4" s="44" customFormat="1" ht="12.75" x14ac:dyDescent="0.2">
      <c r="A70" s="70" t="s">
        <v>104</v>
      </c>
      <c r="B70" s="75" t="s">
        <v>69</v>
      </c>
      <c r="C70" s="76">
        <f>SUM(C61:C69)</f>
        <v>81355390</v>
      </c>
      <c r="D70" s="76">
        <f>SUM(D61:D69)</f>
        <v>69959034</v>
      </c>
    </row>
    <row r="71" spans="1:4" ht="12.75" x14ac:dyDescent="0.2">
      <c r="A71" s="77" t="s">
        <v>105</v>
      </c>
      <c r="B71" s="78"/>
      <c r="C71" s="34">
        <v>0</v>
      </c>
      <c r="D71" s="34">
        <v>0</v>
      </c>
    </row>
    <row r="72" spans="1:4" ht="12.75" x14ac:dyDescent="0.2">
      <c r="A72" s="45" t="s">
        <v>106</v>
      </c>
      <c r="B72" s="79" t="s">
        <v>107</v>
      </c>
      <c r="C72" s="34">
        <v>12136529</v>
      </c>
      <c r="D72" s="34">
        <v>12136529</v>
      </c>
    </row>
    <row r="73" spans="1:4" ht="12.75" x14ac:dyDescent="0.2">
      <c r="A73" s="45" t="s">
        <v>108</v>
      </c>
      <c r="B73" s="79" t="s">
        <v>109</v>
      </c>
      <c r="C73" s="34">
        <v>0</v>
      </c>
      <c r="D73" s="34">
        <v>0</v>
      </c>
    </row>
    <row r="74" spans="1:4" ht="12.75" x14ac:dyDescent="0.2">
      <c r="A74" s="45" t="s">
        <v>110</v>
      </c>
      <c r="B74" s="79" t="s">
        <v>111</v>
      </c>
      <c r="C74" s="34">
        <v>-6255808</v>
      </c>
      <c r="D74" s="34">
        <v>-6290144</v>
      </c>
    </row>
    <row r="75" spans="1:4" s="80" customFormat="1" ht="12.75" x14ac:dyDescent="0.2">
      <c r="A75" s="45" t="s">
        <v>112</v>
      </c>
      <c r="B75" s="79" t="s">
        <v>113</v>
      </c>
      <c r="C75" s="34">
        <v>1829489</v>
      </c>
      <c r="D75" s="34">
        <v>1808271</v>
      </c>
    </row>
    <row r="76" spans="1:4" ht="12.75" x14ac:dyDescent="0.2">
      <c r="A76" s="45" t="s">
        <v>114</v>
      </c>
      <c r="B76" s="79" t="s">
        <v>115</v>
      </c>
      <c r="C76" s="34">
        <v>267930937</v>
      </c>
      <c r="D76" s="34">
        <v>257903737</v>
      </c>
    </row>
    <row r="77" spans="1:4" ht="25.5" x14ac:dyDescent="0.2">
      <c r="A77" s="45" t="s">
        <v>116</v>
      </c>
      <c r="B77" s="79" t="s">
        <v>117</v>
      </c>
      <c r="C77" s="34">
        <v>275641147</v>
      </c>
      <c r="D77" s="34">
        <v>265558393</v>
      </c>
    </row>
    <row r="78" spans="1:4" s="80" customFormat="1" ht="12.75" x14ac:dyDescent="0.2">
      <c r="A78" s="45" t="s">
        <v>118</v>
      </c>
      <c r="B78" s="79" t="s">
        <v>119</v>
      </c>
      <c r="C78" s="34">
        <v>-294073</v>
      </c>
      <c r="D78" s="34">
        <v>-55058</v>
      </c>
    </row>
    <row r="79" spans="1:4" ht="12.75" x14ac:dyDescent="0.2">
      <c r="A79" s="81" t="s">
        <v>120</v>
      </c>
      <c r="B79" s="82" t="s">
        <v>121</v>
      </c>
      <c r="C79" s="39">
        <f>C77+C78</f>
        <v>275347074</v>
      </c>
      <c r="D79" s="39">
        <f>D77+D78</f>
        <v>265503335</v>
      </c>
    </row>
    <row r="80" spans="1:4" ht="25.5" customHeight="1" thickBot="1" x14ac:dyDescent="0.25">
      <c r="A80" s="49" t="s">
        <v>122</v>
      </c>
      <c r="B80" s="83"/>
      <c r="C80" s="51">
        <f>C60+C61+C70+C79</f>
        <v>400433403</v>
      </c>
      <c r="D80" s="51">
        <f>D60+D61+D70+D79</f>
        <v>416135278</v>
      </c>
    </row>
    <row r="81" spans="1:4" ht="12.75" hidden="1" x14ac:dyDescent="0.2">
      <c r="A81" s="52" t="s">
        <v>123</v>
      </c>
      <c r="B81" s="53" t="s">
        <v>124</v>
      </c>
      <c r="C81" s="84">
        <f>SUM([3]акм:корректировки!C81)</f>
        <v>0</v>
      </c>
      <c r="D81" s="84">
        <f>SUM([3]акм:корректировки!D81)</f>
        <v>0</v>
      </c>
    </row>
    <row r="82" spans="1:4" ht="12.75" hidden="1" x14ac:dyDescent="0.2">
      <c r="A82" s="55" t="s">
        <v>125</v>
      </c>
      <c r="B82" s="56"/>
      <c r="C82" s="85">
        <f>SUM([3]акм:корректировки!C82)</f>
        <v>3093090166</v>
      </c>
      <c r="D82" s="85">
        <f>SUM([3]акм:корректировки!D82)</f>
        <v>2661616713</v>
      </c>
    </row>
    <row r="83" spans="1:4" ht="13.5" hidden="1" thickBot="1" x14ac:dyDescent="0.25">
      <c r="A83" s="49" t="s">
        <v>68</v>
      </c>
      <c r="B83" s="86" t="s">
        <v>126</v>
      </c>
      <c r="C83" s="87">
        <f>C80+C81+C82</f>
        <v>3493523569</v>
      </c>
      <c r="D83" s="87">
        <f>D80+D81+D82</f>
        <v>3077751991</v>
      </c>
    </row>
    <row r="84" spans="1:4" ht="24" hidden="1" x14ac:dyDescent="0.2">
      <c r="A84" s="58" t="s">
        <v>70</v>
      </c>
      <c r="B84" s="88"/>
      <c r="C84" s="89"/>
      <c r="D84" s="89"/>
    </row>
    <row r="85" spans="1:4" ht="12.75" x14ac:dyDescent="0.2">
      <c r="A85" s="58"/>
      <c r="B85" s="61"/>
      <c r="C85" s="62">
        <f>C44-C80</f>
        <v>0</v>
      </c>
      <c r="D85" s="62">
        <f>D44-D80</f>
        <v>0</v>
      </c>
    </row>
    <row r="86" spans="1:4" ht="12.75" x14ac:dyDescent="0.2">
      <c r="A86" s="58"/>
      <c r="B86" s="61"/>
      <c r="C86" s="62"/>
      <c r="D86" s="62"/>
    </row>
    <row r="87" spans="1:4" s="80" customFormat="1" ht="12.75" x14ac:dyDescent="0.2">
      <c r="A87" s="90" t="s">
        <v>127</v>
      </c>
      <c r="B87" s="91"/>
      <c r="C87" s="92" t="s">
        <v>128</v>
      </c>
      <c r="D87" s="93"/>
    </row>
    <row r="88" spans="1:4" ht="12.75" x14ac:dyDescent="0.2">
      <c r="A88" s="68" t="s">
        <v>129</v>
      </c>
      <c r="B88" s="4"/>
      <c r="C88" s="15"/>
      <c r="D88" s="94"/>
    </row>
    <row r="89" spans="1:4" ht="12.75" x14ac:dyDescent="0.2">
      <c r="A89" s="95"/>
      <c r="B89" s="96"/>
      <c r="C89" s="15"/>
      <c r="D89" s="94"/>
    </row>
    <row r="90" spans="1:4" s="80" customFormat="1" ht="12.75" x14ac:dyDescent="0.2">
      <c r="A90" s="90" t="s">
        <v>130</v>
      </c>
      <c r="B90" s="91"/>
      <c r="C90" s="92" t="s">
        <v>131</v>
      </c>
      <c r="D90" s="93"/>
    </row>
    <row r="91" spans="1:4" x14ac:dyDescent="0.2">
      <c r="A91" s="3" t="s">
        <v>132</v>
      </c>
    </row>
    <row r="92" spans="1:4" x14ac:dyDescent="0.2">
      <c r="A92" s="3"/>
    </row>
    <row r="93" spans="1:4" x14ac:dyDescent="0.2">
      <c r="A93" s="97" t="s">
        <v>133</v>
      </c>
    </row>
  </sheetData>
  <mergeCells count="5">
    <mergeCell ref="C1:D1"/>
    <mergeCell ref="C2:D2"/>
    <mergeCell ref="C3:D3"/>
    <mergeCell ref="C4:D4"/>
    <mergeCell ref="A10:D10"/>
  </mergeCells>
  <pageMargins left="0.75" right="0.75" top="1" bottom="1" header="0.5" footer="0.5"/>
  <pageSetup paperSize="9" scale="5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9"/>
  <sheetViews>
    <sheetView topLeftCell="A37" zoomScale="80" zoomScaleNormal="90" zoomScaleSheetLayoutView="75" workbookViewId="0">
      <selection activeCell="B67" sqref="B67"/>
    </sheetView>
  </sheetViews>
  <sheetFormatPr defaultColWidth="31.28515625" defaultRowHeight="12.75" x14ac:dyDescent="0.2"/>
  <cols>
    <col min="1" max="1" width="63.28515625" style="68" customWidth="1"/>
    <col min="2" max="2" width="8.140625" style="68" customWidth="1"/>
    <col min="3" max="3" width="19" style="108" customWidth="1"/>
    <col min="4" max="4" width="21.5703125" style="108" customWidth="1"/>
    <col min="5" max="5" width="19" style="116" customWidth="1"/>
    <col min="6" max="6" width="19.7109375" style="116" customWidth="1"/>
    <col min="7" max="7" width="15.140625" style="104" bestFit="1" customWidth="1"/>
    <col min="8" max="8" width="15.5703125" style="105" bestFit="1" customWidth="1"/>
    <col min="9" max="9" width="15" style="104" bestFit="1" customWidth="1"/>
    <col min="10" max="10" width="15.5703125" style="105" customWidth="1"/>
    <col min="11" max="16384" width="31.28515625" style="68"/>
  </cols>
  <sheetData>
    <row r="1" spans="1:14" x14ac:dyDescent="0.2">
      <c r="A1" s="99" t="s">
        <v>134</v>
      </c>
      <c r="B1" s="100"/>
      <c r="C1" s="101"/>
      <c r="D1" s="101"/>
      <c r="E1" s="102"/>
      <c r="F1" s="103" t="s">
        <v>135</v>
      </c>
    </row>
    <row r="2" spans="1:14" ht="12.75" customHeight="1" x14ac:dyDescent="0.2">
      <c r="B2" s="100"/>
      <c r="C2" s="106"/>
      <c r="D2" s="106"/>
      <c r="E2" s="106"/>
      <c r="F2" s="5" t="s">
        <v>2</v>
      </c>
    </row>
    <row r="3" spans="1:14" ht="12" customHeight="1" x14ac:dyDescent="0.2">
      <c r="B3" s="100"/>
      <c r="C3" s="5"/>
      <c r="D3" s="5"/>
      <c r="E3" s="107"/>
      <c r="F3" s="5" t="s">
        <v>3</v>
      </c>
    </row>
    <row r="4" spans="1:14" ht="11.25" customHeight="1" x14ac:dyDescent="0.2">
      <c r="B4" s="100"/>
      <c r="E4" s="109"/>
      <c r="F4" s="5" t="s">
        <v>4</v>
      </c>
    </row>
    <row r="5" spans="1:14" ht="13.5" customHeight="1" x14ac:dyDescent="0.2">
      <c r="A5" s="248" t="s">
        <v>136</v>
      </c>
      <c r="B5" s="249"/>
      <c r="C5" s="249"/>
      <c r="D5" s="249"/>
      <c r="E5" s="110"/>
      <c r="F5" s="111" t="s">
        <v>5</v>
      </c>
    </row>
    <row r="6" spans="1:14" s="3" customFormat="1" x14ac:dyDescent="0.2">
      <c r="A6" s="248" t="s">
        <v>137</v>
      </c>
      <c r="B6" s="249"/>
      <c r="C6" s="249"/>
      <c r="D6" s="249"/>
      <c r="E6" s="249"/>
      <c r="F6" s="249"/>
      <c r="G6" s="104"/>
      <c r="H6" s="105"/>
      <c r="I6" s="104"/>
      <c r="J6" s="105"/>
      <c r="K6" s="68"/>
      <c r="L6" s="68"/>
      <c r="M6" s="68"/>
      <c r="N6" s="68"/>
    </row>
    <row r="7" spans="1:14" s="3" customFormat="1" x14ac:dyDescent="0.2">
      <c r="A7" s="250" t="s">
        <v>389</v>
      </c>
      <c r="B7" s="249"/>
      <c r="C7" s="249"/>
      <c r="D7" s="249"/>
      <c r="E7" s="249"/>
      <c r="F7" s="249"/>
      <c r="G7" s="104"/>
      <c r="H7" s="105"/>
      <c r="I7" s="104"/>
      <c r="J7" s="105"/>
      <c r="K7" s="68"/>
      <c r="L7" s="68"/>
      <c r="M7" s="68"/>
      <c r="N7" s="68"/>
    </row>
    <row r="8" spans="1:14" s="3" customFormat="1" x14ac:dyDescent="0.2">
      <c r="A8" s="250" t="s">
        <v>8</v>
      </c>
      <c r="B8" s="249"/>
      <c r="C8" s="249"/>
      <c r="D8" s="249"/>
      <c r="E8" s="249"/>
      <c r="F8" s="249"/>
      <c r="G8" s="104"/>
      <c r="H8" s="105"/>
      <c r="I8" s="104"/>
      <c r="J8" s="105"/>
      <c r="K8" s="68"/>
      <c r="L8" s="68"/>
      <c r="M8" s="68"/>
      <c r="N8" s="68"/>
    </row>
    <row r="9" spans="1:14" ht="13.5" customHeight="1" x14ac:dyDescent="0.2">
      <c r="A9" s="112"/>
      <c r="B9" s="112"/>
      <c r="C9" s="113"/>
      <c r="D9" s="113"/>
      <c r="E9" s="113"/>
      <c r="F9" s="113"/>
    </row>
    <row r="10" spans="1:14" ht="13.5" customHeight="1" x14ac:dyDescent="0.2">
      <c r="A10" s="112"/>
      <c r="B10" s="112"/>
      <c r="C10" s="113"/>
      <c r="D10" s="113"/>
      <c r="E10" s="113"/>
      <c r="F10" s="113"/>
    </row>
    <row r="11" spans="1:14" s="3" customFormat="1" x14ac:dyDescent="0.2">
      <c r="A11" s="251" t="str">
        <f>CONCATENATE(" ",sVMONTH," ",sYear," г.   ","Итого по ОАО")</f>
        <v xml:space="preserve"> сентябрь 2014 г.   Итого по ОАО</v>
      </c>
      <c r="B11" s="251"/>
      <c r="C11" s="251"/>
      <c r="D11" s="251"/>
      <c r="E11" s="251"/>
      <c r="F11" s="251"/>
      <c r="G11" s="104"/>
      <c r="H11" s="105"/>
      <c r="I11" s="104"/>
      <c r="J11" s="105"/>
      <c r="K11" s="68"/>
      <c r="L11" s="68"/>
      <c r="M11" s="68"/>
      <c r="N11" s="68"/>
    </row>
    <row r="12" spans="1:14" x14ac:dyDescent="0.2">
      <c r="A12" s="114"/>
      <c r="B12" s="115"/>
      <c r="F12" s="117" t="s">
        <v>9</v>
      </c>
    </row>
    <row r="13" spans="1:14" ht="61.5" customHeight="1" x14ac:dyDescent="0.2">
      <c r="A13" s="118" t="s">
        <v>138</v>
      </c>
      <c r="B13" s="118" t="s">
        <v>11</v>
      </c>
      <c r="C13" s="119" t="s">
        <v>385</v>
      </c>
      <c r="D13" s="119" t="s">
        <v>386</v>
      </c>
      <c r="E13" s="119" t="s">
        <v>387</v>
      </c>
      <c r="F13" s="119" t="s">
        <v>388</v>
      </c>
    </row>
    <row r="14" spans="1:14" x14ac:dyDescent="0.2">
      <c r="A14" s="120">
        <v>1</v>
      </c>
      <c r="B14" s="120">
        <v>2</v>
      </c>
      <c r="C14" s="121"/>
      <c r="D14" s="121"/>
      <c r="E14" s="121"/>
      <c r="F14" s="122"/>
      <c r="I14" s="123"/>
      <c r="J14" s="124"/>
    </row>
    <row r="15" spans="1:14" x14ac:dyDescent="0.2">
      <c r="A15" s="125" t="s">
        <v>139</v>
      </c>
      <c r="B15" s="126" t="s">
        <v>14</v>
      </c>
      <c r="C15" s="127">
        <v>148712113</v>
      </c>
      <c r="D15" s="127">
        <v>18830194</v>
      </c>
      <c r="E15" s="127">
        <v>137801380</v>
      </c>
      <c r="F15" s="127">
        <v>16473015</v>
      </c>
      <c r="G15" s="128"/>
      <c r="H15" s="129"/>
      <c r="I15" s="130"/>
      <c r="J15" s="131"/>
    </row>
    <row r="16" spans="1:14" x14ac:dyDescent="0.2">
      <c r="A16" s="132" t="s">
        <v>140</v>
      </c>
      <c r="B16" s="126" t="s">
        <v>16</v>
      </c>
      <c r="C16" s="127">
        <v>104110707</v>
      </c>
      <c r="D16" s="127">
        <v>13250679</v>
      </c>
      <c r="E16" s="127">
        <v>97195029</v>
      </c>
      <c r="F16" s="127">
        <v>12156118</v>
      </c>
      <c r="G16" s="128"/>
      <c r="H16" s="129"/>
      <c r="I16" s="130"/>
      <c r="J16" s="131"/>
    </row>
    <row r="17" spans="1:10" x14ac:dyDescent="0.2">
      <c r="A17" s="133" t="s">
        <v>141</v>
      </c>
      <c r="B17" s="134" t="s">
        <v>18</v>
      </c>
      <c r="C17" s="135">
        <f>C15-C16</f>
        <v>44601406</v>
      </c>
      <c r="D17" s="135">
        <f>D15-D16</f>
        <v>5579515</v>
      </c>
      <c r="E17" s="135">
        <f>E15-E16</f>
        <v>40606351</v>
      </c>
      <c r="F17" s="135">
        <f>F15-F16</f>
        <v>4316897</v>
      </c>
      <c r="G17" s="128"/>
      <c r="H17" s="129"/>
      <c r="I17" s="130"/>
      <c r="J17" s="131"/>
    </row>
    <row r="18" spans="1:10" x14ac:dyDescent="0.2">
      <c r="A18" s="125" t="s">
        <v>142</v>
      </c>
      <c r="B18" s="126" t="s">
        <v>20</v>
      </c>
      <c r="C18" s="127">
        <v>3330491</v>
      </c>
      <c r="D18" s="127">
        <v>575436</v>
      </c>
      <c r="E18" s="127">
        <v>3537975</v>
      </c>
      <c r="F18" s="127">
        <v>505105</v>
      </c>
      <c r="G18" s="128"/>
      <c r="H18" s="129"/>
      <c r="I18" s="130"/>
      <c r="J18" s="131"/>
    </row>
    <row r="19" spans="1:10" x14ac:dyDescent="0.2">
      <c r="A19" s="125" t="s">
        <v>143</v>
      </c>
      <c r="B19" s="126" t="s">
        <v>22</v>
      </c>
      <c r="C19" s="127">
        <v>15833605</v>
      </c>
      <c r="D19" s="127">
        <v>1507116</v>
      </c>
      <c r="E19" s="127">
        <v>14004983</v>
      </c>
      <c r="F19" s="127">
        <v>1557927</v>
      </c>
      <c r="G19" s="128"/>
      <c r="H19" s="129"/>
      <c r="I19" s="130"/>
      <c r="J19" s="131"/>
    </row>
    <row r="20" spans="1:10" x14ac:dyDescent="0.2">
      <c r="A20" s="125" t="s">
        <v>144</v>
      </c>
      <c r="B20" s="126" t="s">
        <v>24</v>
      </c>
      <c r="C20" s="127">
        <v>7998711</v>
      </c>
      <c r="D20" s="127">
        <v>-28546</v>
      </c>
      <c r="E20" s="127">
        <v>795354</v>
      </c>
      <c r="F20" s="127">
        <v>3329</v>
      </c>
      <c r="G20" s="128"/>
      <c r="H20" s="129"/>
      <c r="I20" s="130"/>
      <c r="J20" s="131"/>
    </row>
    <row r="21" spans="1:10" x14ac:dyDescent="0.2">
      <c r="A21" s="125" t="s">
        <v>145</v>
      </c>
      <c r="B21" s="126" t="s">
        <v>26</v>
      </c>
      <c r="C21" s="127">
        <v>1936014</v>
      </c>
      <c r="D21" s="127">
        <v>255882</v>
      </c>
      <c r="E21" s="127">
        <v>1648747</v>
      </c>
      <c r="F21" s="127">
        <v>166529</v>
      </c>
      <c r="G21" s="128"/>
      <c r="H21" s="129"/>
      <c r="I21" s="130"/>
      <c r="J21" s="131"/>
    </row>
    <row r="22" spans="1:10" x14ac:dyDescent="0.2">
      <c r="A22" s="133" t="s">
        <v>146</v>
      </c>
      <c r="B22" s="134" t="s">
        <v>147</v>
      </c>
      <c r="C22" s="135">
        <f>C17-C18-C19-C20+C21</f>
        <v>19374613</v>
      </c>
      <c r="D22" s="135">
        <f>D17-D18-D19-D20+D21</f>
        <v>3781391</v>
      </c>
      <c r="E22" s="135">
        <f>E17-E18-E19-E20+E21</f>
        <v>23916786</v>
      </c>
      <c r="F22" s="135">
        <f>F17-F18-F19-F20+F21</f>
        <v>2417065</v>
      </c>
      <c r="G22" s="128"/>
      <c r="H22" s="129"/>
      <c r="I22" s="130"/>
      <c r="J22" s="131"/>
    </row>
    <row r="23" spans="1:10" x14ac:dyDescent="0.2">
      <c r="A23" s="125" t="s">
        <v>148</v>
      </c>
      <c r="B23" s="126" t="s">
        <v>149</v>
      </c>
      <c r="C23" s="127">
        <v>1947477</v>
      </c>
      <c r="D23" s="127">
        <v>587973</v>
      </c>
      <c r="E23" s="127">
        <v>3466459</v>
      </c>
      <c r="F23" s="127">
        <v>631676</v>
      </c>
      <c r="G23" s="128"/>
      <c r="H23" s="129"/>
      <c r="I23" s="130"/>
      <c r="J23" s="131"/>
    </row>
    <row r="24" spans="1:10" x14ac:dyDescent="0.2">
      <c r="A24" s="136" t="s">
        <v>150</v>
      </c>
      <c r="B24" s="126" t="s">
        <v>151</v>
      </c>
      <c r="C24" s="127">
        <v>5307737</v>
      </c>
      <c r="D24" s="127">
        <v>1006340</v>
      </c>
      <c r="E24" s="127">
        <v>9602001</v>
      </c>
      <c r="F24" s="127">
        <v>3330806</v>
      </c>
      <c r="G24" s="128"/>
      <c r="H24" s="129"/>
      <c r="I24" s="130"/>
      <c r="J24" s="131"/>
    </row>
    <row r="25" spans="1:10" ht="38.25" x14ac:dyDescent="0.2">
      <c r="A25" s="136" t="s">
        <v>152</v>
      </c>
      <c r="B25" s="126" t="s">
        <v>153</v>
      </c>
      <c r="C25" s="127">
        <v>0</v>
      </c>
      <c r="D25" s="127">
        <v>0</v>
      </c>
      <c r="E25" s="127">
        <v>0</v>
      </c>
      <c r="F25" s="127">
        <v>0</v>
      </c>
      <c r="G25" s="128"/>
      <c r="H25" s="129"/>
      <c r="I25" s="130"/>
      <c r="J25" s="131"/>
    </row>
    <row r="26" spans="1:10" x14ac:dyDescent="0.2">
      <c r="A26" s="125" t="s">
        <v>154</v>
      </c>
      <c r="B26" s="126" t="s">
        <v>155</v>
      </c>
      <c r="C26" s="127">
        <v>903390</v>
      </c>
      <c r="D26" s="127">
        <v>154826</v>
      </c>
      <c r="E26" s="127">
        <v>971716</v>
      </c>
      <c r="F26" s="127">
        <v>95198</v>
      </c>
      <c r="G26" s="128"/>
      <c r="H26" s="129"/>
      <c r="I26" s="130"/>
      <c r="J26" s="131"/>
    </row>
    <row r="27" spans="1:10" x14ac:dyDescent="0.2">
      <c r="A27" s="132" t="s">
        <v>156</v>
      </c>
      <c r="B27" s="126" t="s">
        <v>157</v>
      </c>
      <c r="C27" s="127">
        <v>613411</v>
      </c>
      <c r="D27" s="127">
        <v>71562</v>
      </c>
      <c r="E27" s="127">
        <v>735613</v>
      </c>
      <c r="F27" s="127">
        <v>54344</v>
      </c>
      <c r="G27" s="128"/>
      <c r="H27" s="129"/>
      <c r="I27" s="130"/>
      <c r="J27" s="131"/>
    </row>
    <row r="28" spans="1:10" x14ac:dyDescent="0.2">
      <c r="A28" s="137" t="s">
        <v>158</v>
      </c>
      <c r="B28" s="134" t="s">
        <v>34</v>
      </c>
      <c r="C28" s="135">
        <f>C22+C23-C24+C25+C26-C27</f>
        <v>16304332</v>
      </c>
      <c r="D28" s="135">
        <f>D22+D23-D24+D25+D26-D27</f>
        <v>3446288</v>
      </c>
      <c r="E28" s="135">
        <f>E22+E23-E24+E25+E26-E27</f>
        <v>18017347</v>
      </c>
      <c r="F28" s="135">
        <f>F22+F23-F24+F25+F26-F27</f>
        <v>-241211</v>
      </c>
      <c r="G28" s="128"/>
      <c r="H28" s="129"/>
      <c r="I28" s="130"/>
      <c r="J28" s="131"/>
    </row>
    <row r="29" spans="1:10" x14ac:dyDescent="0.2">
      <c r="A29" s="132" t="s">
        <v>159</v>
      </c>
      <c r="B29" s="126" t="s">
        <v>36</v>
      </c>
      <c r="C29" s="127">
        <v>6392365</v>
      </c>
      <c r="D29" s="127">
        <v>2311225</v>
      </c>
      <c r="E29" s="127">
        <v>4314311</v>
      </c>
      <c r="F29" s="127">
        <v>-6561</v>
      </c>
      <c r="G29" s="128"/>
      <c r="H29" s="129"/>
      <c r="I29" s="130"/>
      <c r="J29" s="131"/>
    </row>
    <row r="30" spans="1:10" ht="25.5" x14ac:dyDescent="0.2">
      <c r="A30" s="133" t="s">
        <v>160</v>
      </c>
      <c r="B30" s="134" t="s">
        <v>63</v>
      </c>
      <c r="C30" s="135">
        <f>C28-C29</f>
        <v>9911967</v>
      </c>
      <c r="D30" s="135">
        <f>D28-D29</f>
        <v>1135063</v>
      </c>
      <c r="E30" s="135">
        <f>E28-E29</f>
        <v>13703036</v>
      </c>
      <c r="F30" s="135">
        <f>F28-F29</f>
        <v>-234650</v>
      </c>
      <c r="G30" s="128"/>
      <c r="H30" s="129"/>
      <c r="I30" s="130"/>
      <c r="J30" s="131"/>
    </row>
    <row r="31" spans="1:10" ht="25.5" x14ac:dyDescent="0.2">
      <c r="A31" s="125" t="s">
        <v>161</v>
      </c>
      <c r="B31" s="126" t="s">
        <v>162</v>
      </c>
      <c r="C31" s="127">
        <v>0</v>
      </c>
      <c r="D31" s="127">
        <v>0</v>
      </c>
      <c r="E31" s="127">
        <v>0</v>
      </c>
      <c r="F31" s="127">
        <v>0</v>
      </c>
      <c r="G31" s="128"/>
      <c r="H31" s="129"/>
      <c r="I31" s="130"/>
      <c r="J31" s="131"/>
    </row>
    <row r="32" spans="1:10" x14ac:dyDescent="0.2">
      <c r="A32" s="133" t="s">
        <v>163</v>
      </c>
      <c r="B32" s="134" t="s">
        <v>66</v>
      </c>
      <c r="C32" s="135">
        <f>C30+C31</f>
        <v>9911967</v>
      </c>
      <c r="D32" s="135">
        <f>D30+D31</f>
        <v>1135063</v>
      </c>
      <c r="E32" s="135">
        <f>E30+E31</f>
        <v>13703036</v>
      </c>
      <c r="F32" s="135">
        <f>F30+F31</f>
        <v>-234650</v>
      </c>
      <c r="G32" s="128"/>
      <c r="H32" s="129"/>
      <c r="I32" s="130"/>
      <c r="J32" s="131"/>
    </row>
    <row r="33" spans="1:14" x14ac:dyDescent="0.2">
      <c r="A33" s="125" t="s">
        <v>164</v>
      </c>
      <c r="B33" s="126"/>
      <c r="C33" s="127">
        <v>10140944</v>
      </c>
      <c r="D33" s="127">
        <v>1162222</v>
      </c>
      <c r="E33" s="127">
        <v>13860189</v>
      </c>
      <c r="F33" s="127">
        <v>-195122</v>
      </c>
      <c r="G33" s="128"/>
      <c r="H33" s="129"/>
      <c r="I33" s="130"/>
      <c r="J33" s="131"/>
    </row>
    <row r="34" spans="1:14" x14ac:dyDescent="0.2">
      <c r="A34" s="125" t="s">
        <v>165</v>
      </c>
      <c r="B34" s="126"/>
      <c r="C34" s="127">
        <v>-228977</v>
      </c>
      <c r="D34" s="127">
        <v>-27159</v>
      </c>
      <c r="E34" s="127">
        <v>-157153</v>
      </c>
      <c r="F34" s="127">
        <v>-39528</v>
      </c>
      <c r="G34" s="128"/>
      <c r="H34" s="129"/>
      <c r="I34" s="130"/>
      <c r="J34" s="131"/>
    </row>
    <row r="35" spans="1:14" x14ac:dyDescent="0.2">
      <c r="A35" s="133" t="s">
        <v>166</v>
      </c>
      <c r="B35" s="134" t="s">
        <v>69</v>
      </c>
      <c r="C35" s="135">
        <f>SUM(C37:C47)</f>
        <v>-49594</v>
      </c>
      <c r="D35" s="135">
        <f>SUM(D37:D47)</f>
        <v>8207</v>
      </c>
      <c r="E35" s="135">
        <f>SUM(E37:E47)</f>
        <v>-282024</v>
      </c>
      <c r="F35" s="135">
        <f>SUM(F37:F47)</f>
        <v>3443</v>
      </c>
      <c r="G35" s="128"/>
      <c r="H35" s="129"/>
      <c r="I35" s="130"/>
      <c r="J35" s="131"/>
    </row>
    <row r="36" spans="1:14" s="139" customFormat="1" x14ac:dyDescent="0.2">
      <c r="A36" s="125" t="s">
        <v>167</v>
      </c>
      <c r="B36" s="126"/>
      <c r="C36" s="127"/>
      <c r="D36" s="127"/>
      <c r="E36" s="127"/>
      <c r="F36" s="127"/>
      <c r="G36" s="128"/>
      <c r="H36" s="129"/>
      <c r="I36" s="130"/>
      <c r="J36" s="131"/>
      <c r="K36" s="138"/>
      <c r="L36" s="138"/>
      <c r="M36" s="138"/>
      <c r="N36" s="138"/>
    </row>
    <row r="37" spans="1:14" s="139" customFormat="1" x14ac:dyDescent="0.2">
      <c r="A37" s="125" t="s">
        <v>168</v>
      </c>
      <c r="B37" s="126" t="s">
        <v>107</v>
      </c>
      <c r="C37" s="127">
        <v>0</v>
      </c>
      <c r="D37" s="127">
        <v>0</v>
      </c>
      <c r="E37" s="127">
        <v>0</v>
      </c>
      <c r="F37" s="127">
        <v>0</v>
      </c>
      <c r="G37" s="128"/>
      <c r="H37" s="129"/>
      <c r="I37" s="130"/>
      <c r="J37" s="131"/>
      <c r="K37" s="138"/>
      <c r="L37" s="138"/>
      <c r="M37" s="138"/>
      <c r="N37" s="138"/>
    </row>
    <row r="38" spans="1:14" s="139" customFormat="1" ht="25.5" x14ac:dyDescent="0.2">
      <c r="A38" s="125" t="s">
        <v>169</v>
      </c>
      <c r="B38" s="126" t="s">
        <v>109</v>
      </c>
      <c r="C38" s="127">
        <v>0</v>
      </c>
      <c r="D38" s="127">
        <v>0</v>
      </c>
      <c r="E38" s="127">
        <v>0</v>
      </c>
      <c r="F38" s="127">
        <v>0</v>
      </c>
      <c r="G38" s="128"/>
      <c r="H38" s="129"/>
      <c r="I38" s="130"/>
      <c r="J38" s="131"/>
      <c r="K38" s="138"/>
      <c r="L38" s="138"/>
      <c r="M38" s="138"/>
      <c r="N38" s="138"/>
    </row>
    <row r="39" spans="1:14" s="139" customFormat="1" ht="12.75" customHeight="1" x14ac:dyDescent="0.2">
      <c r="A39" s="125" t="s">
        <v>170</v>
      </c>
      <c r="B39" s="126" t="s">
        <v>111</v>
      </c>
      <c r="C39" s="127">
        <v>0</v>
      </c>
      <c r="D39" s="127">
        <v>0</v>
      </c>
      <c r="E39" s="127">
        <v>0</v>
      </c>
      <c r="F39" s="127">
        <v>0</v>
      </c>
      <c r="G39" s="128"/>
      <c r="H39" s="129"/>
      <c r="I39" s="130"/>
      <c r="J39" s="131"/>
      <c r="K39" s="138"/>
      <c r="L39" s="138"/>
      <c r="M39" s="138"/>
      <c r="N39" s="138"/>
    </row>
    <row r="40" spans="1:14" s="139" customFormat="1" x14ac:dyDescent="0.2">
      <c r="A40" s="125" t="s">
        <v>171</v>
      </c>
      <c r="B40" s="126" t="s">
        <v>113</v>
      </c>
      <c r="C40" s="127">
        <v>-70812</v>
      </c>
      <c r="D40" s="127">
        <v>0</v>
      </c>
      <c r="E40" s="127">
        <v>-293070</v>
      </c>
      <c r="F40" s="127">
        <v>0</v>
      </c>
      <c r="G40" s="128"/>
      <c r="H40" s="129"/>
      <c r="I40" s="130"/>
      <c r="J40" s="131"/>
      <c r="K40" s="138"/>
      <c r="L40" s="138"/>
      <c r="M40" s="138"/>
      <c r="N40" s="138"/>
    </row>
    <row r="41" spans="1:14" s="139" customFormat="1" ht="25.5" x14ac:dyDescent="0.2">
      <c r="A41" s="125" t="s">
        <v>172</v>
      </c>
      <c r="B41" s="126" t="s">
        <v>115</v>
      </c>
      <c r="C41" s="127">
        <v>0</v>
      </c>
      <c r="D41" s="127">
        <v>0</v>
      </c>
      <c r="E41" s="127">
        <v>0</v>
      </c>
      <c r="F41" s="127">
        <v>0</v>
      </c>
      <c r="G41" s="128"/>
      <c r="H41" s="129"/>
      <c r="I41" s="130"/>
      <c r="J41" s="131"/>
      <c r="K41" s="138"/>
      <c r="L41" s="138"/>
      <c r="M41" s="138"/>
      <c r="N41" s="138"/>
    </row>
    <row r="42" spans="1:14" s="139" customFormat="1" x14ac:dyDescent="0.2">
      <c r="A42" s="125" t="s">
        <v>173</v>
      </c>
      <c r="B42" s="126" t="s">
        <v>174</v>
      </c>
      <c r="C42" s="127">
        <v>0</v>
      </c>
      <c r="D42" s="127">
        <v>0</v>
      </c>
      <c r="E42" s="127">
        <v>0</v>
      </c>
      <c r="F42" s="127">
        <v>0</v>
      </c>
      <c r="G42" s="128"/>
      <c r="H42" s="129"/>
      <c r="I42" s="130"/>
      <c r="J42" s="131"/>
      <c r="K42" s="138"/>
      <c r="L42" s="138"/>
      <c r="M42" s="138"/>
      <c r="N42" s="138"/>
    </row>
    <row r="43" spans="1:14" x14ac:dyDescent="0.2">
      <c r="A43" s="125" t="s">
        <v>175</v>
      </c>
      <c r="B43" s="126" t="s">
        <v>176</v>
      </c>
      <c r="C43" s="127">
        <v>21218</v>
      </c>
      <c r="D43" s="127">
        <v>8207</v>
      </c>
      <c r="E43" s="127">
        <v>11046</v>
      </c>
      <c r="F43" s="127">
        <v>3443</v>
      </c>
      <c r="G43" s="128"/>
      <c r="H43" s="129"/>
      <c r="I43" s="130"/>
      <c r="J43" s="131"/>
    </row>
    <row r="44" spans="1:14" x14ac:dyDescent="0.2">
      <c r="A44" s="125" t="s">
        <v>177</v>
      </c>
      <c r="B44" s="126" t="s">
        <v>178</v>
      </c>
      <c r="C44" s="127">
        <v>0</v>
      </c>
      <c r="D44" s="127">
        <v>0</v>
      </c>
      <c r="E44" s="127">
        <v>0</v>
      </c>
      <c r="F44" s="127">
        <v>0</v>
      </c>
      <c r="G44" s="128"/>
      <c r="H44" s="129"/>
      <c r="I44" s="130"/>
      <c r="J44" s="131"/>
    </row>
    <row r="45" spans="1:14" x14ac:dyDescent="0.2">
      <c r="A45" s="125" t="s">
        <v>179</v>
      </c>
      <c r="B45" s="126" t="s">
        <v>180</v>
      </c>
      <c r="C45" s="127">
        <v>0</v>
      </c>
      <c r="D45" s="127">
        <v>0</v>
      </c>
      <c r="E45" s="127">
        <v>0</v>
      </c>
      <c r="F45" s="127">
        <v>0</v>
      </c>
      <c r="G45" s="128"/>
      <c r="H45" s="129"/>
      <c r="I45" s="130"/>
      <c r="J45" s="131"/>
    </row>
    <row r="46" spans="1:14" x14ac:dyDescent="0.2">
      <c r="A46" s="125" t="s">
        <v>181</v>
      </c>
      <c r="B46" s="126" t="s">
        <v>182</v>
      </c>
      <c r="C46" s="127">
        <v>0</v>
      </c>
      <c r="D46" s="127">
        <v>0</v>
      </c>
      <c r="E46" s="127">
        <v>0</v>
      </c>
      <c r="F46" s="127">
        <v>0</v>
      </c>
      <c r="G46" s="128"/>
      <c r="H46" s="129"/>
      <c r="I46" s="130"/>
      <c r="J46" s="131"/>
    </row>
    <row r="47" spans="1:14" x14ac:dyDescent="0.2">
      <c r="A47" s="125" t="s">
        <v>183</v>
      </c>
      <c r="B47" s="126" t="s">
        <v>117</v>
      </c>
      <c r="C47" s="127">
        <v>0</v>
      </c>
      <c r="D47" s="127">
        <v>0</v>
      </c>
      <c r="E47" s="127">
        <v>0</v>
      </c>
      <c r="F47" s="127">
        <v>0</v>
      </c>
      <c r="G47" s="128"/>
      <c r="H47" s="129"/>
      <c r="I47" s="130"/>
      <c r="J47" s="131"/>
    </row>
    <row r="48" spans="1:14" x14ac:dyDescent="0.2">
      <c r="A48" s="133" t="s">
        <v>184</v>
      </c>
      <c r="B48" s="134" t="s">
        <v>121</v>
      </c>
      <c r="C48" s="135">
        <f>C32+C35</f>
        <v>9862373</v>
      </c>
      <c r="D48" s="135">
        <f>D32+D35</f>
        <v>1143270</v>
      </c>
      <c r="E48" s="135">
        <f>E32+E35</f>
        <v>13421012</v>
      </c>
      <c r="F48" s="135">
        <f>F32+F35</f>
        <v>-231207</v>
      </c>
      <c r="G48" s="128"/>
      <c r="H48" s="129"/>
      <c r="I48" s="130"/>
      <c r="J48" s="131"/>
    </row>
    <row r="49" spans="1:10" x14ac:dyDescent="0.2">
      <c r="A49" s="125" t="s">
        <v>185</v>
      </c>
      <c r="B49" s="126"/>
      <c r="C49" s="127">
        <v>0</v>
      </c>
      <c r="D49" s="127">
        <v>0</v>
      </c>
      <c r="E49" s="127">
        <v>0</v>
      </c>
      <c r="F49" s="127">
        <v>0</v>
      </c>
      <c r="G49" s="128"/>
      <c r="H49" s="129"/>
      <c r="I49" s="130"/>
      <c r="J49" s="131"/>
    </row>
    <row r="50" spans="1:10" x14ac:dyDescent="0.2">
      <c r="A50" s="125" t="s">
        <v>164</v>
      </c>
      <c r="B50" s="126"/>
      <c r="C50" s="127">
        <v>10091350</v>
      </c>
      <c r="D50" s="127">
        <v>1170429</v>
      </c>
      <c r="E50" s="127">
        <v>13578165</v>
      </c>
      <c r="F50" s="127">
        <v>-191679</v>
      </c>
      <c r="G50" s="128"/>
      <c r="H50" s="129"/>
      <c r="I50" s="130"/>
      <c r="J50" s="131"/>
    </row>
    <row r="51" spans="1:10" x14ac:dyDescent="0.2">
      <c r="A51" s="125" t="s">
        <v>186</v>
      </c>
      <c r="B51" s="126"/>
      <c r="C51" s="127">
        <v>-228977</v>
      </c>
      <c r="D51" s="127">
        <v>-27159</v>
      </c>
      <c r="E51" s="127">
        <v>-157153</v>
      </c>
      <c r="F51" s="127">
        <v>-39528</v>
      </c>
      <c r="G51" s="128"/>
      <c r="H51" s="129"/>
      <c r="I51" s="130"/>
      <c r="J51" s="131"/>
    </row>
    <row r="52" spans="1:10" x14ac:dyDescent="0.2">
      <c r="A52" s="125" t="s">
        <v>187</v>
      </c>
      <c r="B52" s="126" t="s">
        <v>124</v>
      </c>
      <c r="C52" s="127">
        <v>0</v>
      </c>
      <c r="D52" s="127">
        <v>0</v>
      </c>
      <c r="E52" s="127">
        <v>0</v>
      </c>
      <c r="F52" s="127">
        <v>0</v>
      </c>
      <c r="G52" s="128"/>
      <c r="H52" s="129"/>
      <c r="I52" s="130"/>
      <c r="J52" s="131"/>
    </row>
    <row r="53" spans="1:10" x14ac:dyDescent="0.2">
      <c r="A53" s="125" t="s">
        <v>167</v>
      </c>
      <c r="B53" s="126"/>
      <c r="C53" s="127">
        <v>0</v>
      </c>
      <c r="D53" s="127">
        <v>0</v>
      </c>
      <c r="E53" s="127">
        <v>0</v>
      </c>
      <c r="F53" s="127">
        <v>0</v>
      </c>
      <c r="G53" s="128"/>
      <c r="H53" s="129"/>
      <c r="I53" s="130"/>
      <c r="J53" s="131"/>
    </row>
    <row r="54" spans="1:10" x14ac:dyDescent="0.2">
      <c r="A54" s="125" t="s">
        <v>188</v>
      </c>
      <c r="B54" s="126"/>
      <c r="C54" s="127">
        <v>0</v>
      </c>
      <c r="D54" s="127">
        <v>0</v>
      </c>
      <c r="E54" s="127">
        <v>0</v>
      </c>
      <c r="F54" s="127">
        <v>0</v>
      </c>
      <c r="G54" s="128"/>
      <c r="H54" s="129"/>
      <c r="I54" s="130"/>
      <c r="J54" s="131"/>
    </row>
    <row r="55" spans="1:10" x14ac:dyDescent="0.2">
      <c r="A55" s="125" t="s">
        <v>189</v>
      </c>
      <c r="B55" s="126"/>
      <c r="C55" s="127">
        <v>0</v>
      </c>
      <c r="D55" s="127">
        <v>0</v>
      </c>
      <c r="E55" s="127">
        <v>0</v>
      </c>
      <c r="F55" s="127">
        <v>0</v>
      </c>
      <c r="G55" s="128"/>
      <c r="H55" s="129"/>
      <c r="I55" s="130"/>
      <c r="J55" s="131"/>
    </row>
    <row r="56" spans="1:10" x14ac:dyDescent="0.2">
      <c r="A56" s="125" t="s">
        <v>190</v>
      </c>
      <c r="B56" s="126"/>
      <c r="C56" s="127">
        <v>0</v>
      </c>
      <c r="D56" s="127">
        <v>0</v>
      </c>
      <c r="E56" s="127">
        <v>0</v>
      </c>
      <c r="F56" s="127">
        <v>0</v>
      </c>
      <c r="G56" s="128"/>
      <c r="H56" s="129"/>
      <c r="I56" s="130"/>
      <c r="J56" s="131"/>
    </row>
    <row r="57" spans="1:10" x14ac:dyDescent="0.2">
      <c r="A57" s="125" t="s">
        <v>191</v>
      </c>
      <c r="B57" s="126"/>
      <c r="C57" s="127">
        <v>0</v>
      </c>
      <c r="D57" s="127">
        <v>0</v>
      </c>
      <c r="E57" s="127">
        <v>0</v>
      </c>
      <c r="F57" s="127">
        <v>0</v>
      </c>
      <c r="G57" s="128"/>
      <c r="H57" s="129"/>
      <c r="I57" s="130"/>
      <c r="J57" s="131"/>
    </row>
    <row r="58" spans="1:10" x14ac:dyDescent="0.2">
      <c r="A58" s="125" t="s">
        <v>189</v>
      </c>
      <c r="B58" s="126"/>
      <c r="C58" s="127">
        <v>0</v>
      </c>
      <c r="D58" s="127">
        <v>0</v>
      </c>
      <c r="E58" s="127">
        <v>0</v>
      </c>
      <c r="F58" s="127">
        <v>0</v>
      </c>
      <c r="G58" s="128"/>
      <c r="H58" s="129"/>
      <c r="I58" s="130"/>
      <c r="J58" s="131"/>
    </row>
    <row r="59" spans="1:10" x14ac:dyDescent="0.2">
      <c r="A59" s="125" t="s">
        <v>190</v>
      </c>
      <c r="B59" s="126"/>
      <c r="C59" s="127">
        <v>0</v>
      </c>
      <c r="D59" s="127">
        <v>0</v>
      </c>
      <c r="E59" s="127">
        <v>0</v>
      </c>
      <c r="F59" s="127">
        <v>0</v>
      </c>
      <c r="G59" s="128"/>
      <c r="H59" s="129"/>
      <c r="I59" s="130"/>
      <c r="J59" s="131"/>
    </row>
    <row r="63" spans="1:10" s="138" customFormat="1" x14ac:dyDescent="0.2">
      <c r="A63" s="140" t="s">
        <v>192</v>
      </c>
      <c r="B63" s="141"/>
      <c r="C63" s="142"/>
      <c r="D63" s="143" t="s">
        <v>128</v>
      </c>
      <c r="E63" s="143"/>
      <c r="F63" s="144"/>
      <c r="G63" s="145"/>
      <c r="H63" s="146"/>
      <c r="I63" s="147"/>
      <c r="J63" s="148"/>
    </row>
    <row r="64" spans="1:10" s="138" customFormat="1" x14ac:dyDescent="0.2">
      <c r="A64" s="68" t="s">
        <v>129</v>
      </c>
      <c r="B64" s="4"/>
      <c r="C64" s="143"/>
      <c r="D64" s="142"/>
      <c r="E64" s="142"/>
      <c r="F64" s="142"/>
      <c r="G64" s="149"/>
      <c r="H64" s="150"/>
      <c r="I64" s="147"/>
      <c r="J64" s="148"/>
    </row>
    <row r="65" spans="1:10" s="138" customFormat="1" x14ac:dyDescent="0.2">
      <c r="A65" s="95"/>
      <c r="B65" s="96"/>
      <c r="C65" s="143"/>
      <c r="D65" s="142"/>
      <c r="E65" s="142"/>
      <c r="F65" s="142"/>
      <c r="G65" s="149"/>
      <c r="H65" s="150"/>
      <c r="I65" s="147"/>
      <c r="J65" s="148"/>
    </row>
    <row r="66" spans="1:10" s="138" customFormat="1" ht="12.75" customHeight="1" x14ac:dyDescent="0.2">
      <c r="A66" s="140" t="s">
        <v>193</v>
      </c>
      <c r="B66" s="141"/>
      <c r="C66" s="142"/>
      <c r="D66" s="151" t="s">
        <v>131</v>
      </c>
      <c r="E66" s="142"/>
      <c r="F66" s="142"/>
      <c r="G66" s="149"/>
      <c r="H66" s="150"/>
      <c r="I66" s="147"/>
      <c r="J66" s="148"/>
    </row>
    <row r="67" spans="1:10" s="138" customFormat="1" x14ac:dyDescent="0.2">
      <c r="A67" s="68" t="s">
        <v>132</v>
      </c>
      <c r="B67" s="4"/>
      <c r="C67" s="152"/>
      <c r="D67" s="142"/>
      <c r="E67" s="142"/>
      <c r="F67" s="142"/>
      <c r="G67" s="149"/>
      <c r="H67" s="150"/>
      <c r="I67" s="147"/>
      <c r="J67" s="148"/>
    </row>
    <row r="68" spans="1:10" s="138" customFormat="1" x14ac:dyDescent="0.2">
      <c r="A68" s="68"/>
      <c r="B68" s="153"/>
      <c r="C68" s="143"/>
      <c r="D68" s="142"/>
      <c r="E68" s="142"/>
      <c r="F68" s="142"/>
      <c r="G68" s="149"/>
      <c r="H68" s="150"/>
      <c r="I68" s="147"/>
      <c r="J68" s="148"/>
    </row>
    <row r="69" spans="1:10" s="138" customFormat="1" x14ac:dyDescent="0.2">
      <c r="A69" s="4" t="s">
        <v>133</v>
      </c>
      <c r="B69" s="153"/>
      <c r="C69" s="142"/>
      <c r="D69" s="142"/>
      <c r="E69" s="142"/>
      <c r="F69" s="142"/>
      <c r="G69" s="149"/>
      <c r="H69" s="150"/>
      <c r="I69" s="147"/>
      <c r="J69" s="148"/>
    </row>
  </sheetData>
  <mergeCells count="5">
    <mergeCell ref="A5:D5"/>
    <mergeCell ref="A6:F6"/>
    <mergeCell ref="A7:F7"/>
    <mergeCell ref="A8:F8"/>
    <mergeCell ref="A11:F11"/>
  </mergeCells>
  <pageMargins left="0.75" right="0.75" top="1" bottom="1" header="0.5" footer="0.5"/>
  <pageSetup paperSize="9" scale="5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/>
  <dimension ref="A1:BW96"/>
  <sheetViews>
    <sheetView zoomScale="90" zoomScaleNormal="90" workbookViewId="0">
      <selection activeCell="C31" sqref="C31"/>
    </sheetView>
  </sheetViews>
  <sheetFormatPr defaultRowHeight="12.75" x14ac:dyDescent="0.2"/>
  <cols>
    <col min="1" max="1" width="4.28515625" customWidth="1"/>
    <col min="2" max="2" width="73.28515625" customWidth="1"/>
    <col min="3" max="3" width="11.85546875" customWidth="1"/>
    <col min="4" max="4" width="19" style="159" customWidth="1"/>
    <col min="5" max="5" width="19.7109375" style="206" customWidth="1"/>
  </cols>
  <sheetData>
    <row r="1" spans="1:5" x14ac:dyDescent="0.2">
      <c r="A1" s="154" t="s">
        <v>194</v>
      </c>
      <c r="B1" s="155"/>
      <c r="D1" s="156"/>
      <c r="E1" s="103" t="s">
        <v>195</v>
      </c>
    </row>
    <row r="2" spans="1:5" ht="13.5" customHeight="1" x14ac:dyDescent="0.2">
      <c r="C2" s="157"/>
      <c r="D2" s="106"/>
      <c r="E2" s="5" t="s">
        <v>2</v>
      </c>
    </row>
    <row r="3" spans="1:5" ht="14.25" customHeight="1" x14ac:dyDescent="0.2">
      <c r="A3" s="154" t="s">
        <v>194</v>
      </c>
      <c r="B3" s="158"/>
      <c r="C3" s="157"/>
      <c r="D3" s="5"/>
      <c r="E3" s="5" t="s">
        <v>3</v>
      </c>
    </row>
    <row r="4" spans="1:5" ht="14.25" customHeight="1" x14ac:dyDescent="0.2">
      <c r="A4" s="154"/>
      <c r="B4" s="158"/>
      <c r="C4" s="157"/>
      <c r="D4" s="5"/>
      <c r="E4" s="5" t="s">
        <v>4</v>
      </c>
    </row>
    <row r="5" spans="1:5" ht="14.25" customHeight="1" x14ac:dyDescent="0.2">
      <c r="A5" s="154"/>
      <c r="B5" s="158"/>
      <c r="C5" s="157"/>
      <c r="D5" s="5"/>
      <c r="E5" s="6" t="s">
        <v>5</v>
      </c>
    </row>
    <row r="6" spans="1:5" ht="14.25" customHeight="1" x14ac:dyDescent="0.2">
      <c r="A6" s="154"/>
      <c r="B6" s="158"/>
      <c r="C6" s="157"/>
      <c r="D6" s="5"/>
      <c r="E6" s="5"/>
    </row>
    <row r="7" spans="1:5" ht="14.25" customHeight="1" x14ac:dyDescent="0.2">
      <c r="A7" s="154"/>
      <c r="B7" s="158"/>
      <c r="C7" s="157"/>
      <c r="D7" s="5"/>
      <c r="E7" s="5"/>
    </row>
    <row r="8" spans="1:5" ht="10.5" customHeight="1" x14ac:dyDescent="0.2">
      <c r="A8" s="154"/>
      <c r="B8" s="256" t="s">
        <v>6</v>
      </c>
      <c r="C8" s="256"/>
      <c r="D8" s="256"/>
      <c r="E8" s="256"/>
    </row>
    <row r="9" spans="1:5" ht="10.5" customHeight="1" x14ac:dyDescent="0.2">
      <c r="B9" s="257" t="s">
        <v>196</v>
      </c>
      <c r="C9" s="257"/>
      <c r="D9" s="257"/>
      <c r="E9" s="257"/>
    </row>
    <row r="10" spans="1:5" s="3" customFormat="1" ht="10.5" customHeight="1" x14ac:dyDescent="0.2">
      <c r="B10" s="258" t="s">
        <v>390</v>
      </c>
      <c r="C10" s="258"/>
      <c r="D10" s="258"/>
      <c r="E10" s="258"/>
    </row>
    <row r="11" spans="1:5" s="3" customFormat="1" ht="10.5" customHeight="1" x14ac:dyDescent="0.2">
      <c r="B11" s="258" t="s">
        <v>8</v>
      </c>
      <c r="C11" s="258"/>
      <c r="D11" s="258"/>
      <c r="E11" s="258"/>
    </row>
    <row r="12" spans="1:5" ht="10.5" customHeight="1" x14ac:dyDescent="0.2">
      <c r="B12" s="257" t="s">
        <v>197</v>
      </c>
      <c r="C12" s="257"/>
      <c r="D12" s="257"/>
      <c r="E12" s="257"/>
    </row>
    <row r="14" spans="1:5" ht="13.5" thickBot="1" x14ac:dyDescent="0.25">
      <c r="E14" s="160" t="s">
        <v>9</v>
      </c>
    </row>
    <row r="15" spans="1:5" s="161" customFormat="1" ht="54.75" customHeight="1" thickBot="1" x14ac:dyDescent="0.25">
      <c r="B15" s="162" t="s">
        <v>198</v>
      </c>
      <c r="C15" s="163" t="s">
        <v>199</v>
      </c>
      <c r="D15" s="164" t="s">
        <v>390</v>
      </c>
      <c r="E15" s="165" t="s">
        <v>391</v>
      </c>
    </row>
    <row r="16" spans="1:5" s="161" customFormat="1" ht="13.5" thickBot="1" x14ac:dyDescent="0.25">
      <c r="B16" s="166">
        <v>1</v>
      </c>
      <c r="C16" s="167">
        <v>2</v>
      </c>
      <c r="D16" s="168">
        <v>3</v>
      </c>
      <c r="E16" s="169">
        <v>4</v>
      </c>
    </row>
    <row r="17" spans="2:7" s="161" customFormat="1" ht="12" customHeight="1" thickBot="1" x14ac:dyDescent="0.25">
      <c r="B17" s="259" t="s">
        <v>200</v>
      </c>
      <c r="C17" s="260"/>
      <c r="D17" s="170"/>
      <c r="E17" s="171"/>
    </row>
    <row r="18" spans="2:7" s="161" customFormat="1" ht="12" customHeight="1" x14ac:dyDescent="0.2">
      <c r="B18" s="172" t="s">
        <v>201</v>
      </c>
      <c r="C18" s="173" t="s">
        <v>14</v>
      </c>
      <c r="D18" s="174">
        <f>SUM(D20:D25)</f>
        <v>153699292</v>
      </c>
      <c r="E18" s="175">
        <f>SUM(E20:E25)</f>
        <v>148414117</v>
      </c>
      <c r="G18" s="176"/>
    </row>
    <row r="19" spans="2:7" s="161" customFormat="1" ht="12" customHeight="1" x14ac:dyDescent="0.2">
      <c r="B19" s="177" t="s">
        <v>167</v>
      </c>
      <c r="C19" s="178"/>
      <c r="D19" s="179"/>
      <c r="E19" s="180"/>
      <c r="G19" s="176"/>
    </row>
    <row r="20" spans="2:7" s="161" customFormat="1" ht="12" customHeight="1" x14ac:dyDescent="0.2">
      <c r="B20" s="181" t="s">
        <v>202</v>
      </c>
      <c r="C20" s="182" t="s">
        <v>16</v>
      </c>
      <c r="D20" s="183">
        <v>129374306</v>
      </c>
      <c r="E20" s="184">
        <v>124180150</v>
      </c>
      <c r="G20" s="176"/>
    </row>
    <row r="21" spans="2:7" s="161" customFormat="1" ht="12" customHeight="1" x14ac:dyDescent="0.2">
      <c r="B21" s="181" t="s">
        <v>203</v>
      </c>
      <c r="C21" s="182" t="s">
        <v>18</v>
      </c>
      <c r="D21" s="183">
        <v>0</v>
      </c>
      <c r="E21" s="184">
        <v>0</v>
      </c>
      <c r="G21" s="176"/>
    </row>
    <row r="22" spans="2:7" s="161" customFormat="1" ht="12" customHeight="1" x14ac:dyDescent="0.2">
      <c r="B22" s="181" t="s">
        <v>204</v>
      </c>
      <c r="C22" s="182" t="s">
        <v>20</v>
      </c>
      <c r="D22" s="183">
        <v>19969521</v>
      </c>
      <c r="E22" s="184">
        <v>18824049</v>
      </c>
      <c r="G22" s="176"/>
    </row>
    <row r="23" spans="2:7" s="161" customFormat="1" ht="12" customHeight="1" x14ac:dyDescent="0.2">
      <c r="B23" s="181" t="s">
        <v>205</v>
      </c>
      <c r="C23" s="182" t="s">
        <v>22</v>
      </c>
      <c r="D23" s="183">
        <v>76</v>
      </c>
      <c r="E23" s="184">
        <v>133</v>
      </c>
      <c r="G23" s="176"/>
    </row>
    <row r="24" spans="2:7" s="161" customFormat="1" ht="12" customHeight="1" x14ac:dyDescent="0.2">
      <c r="B24" s="181" t="s">
        <v>206</v>
      </c>
      <c r="C24" s="182" t="s">
        <v>24</v>
      </c>
      <c r="D24" s="183">
        <v>175922</v>
      </c>
      <c r="E24" s="184">
        <v>1190227</v>
      </c>
      <c r="G24" s="176"/>
    </row>
    <row r="25" spans="2:7" s="161" customFormat="1" ht="12" customHeight="1" x14ac:dyDescent="0.2">
      <c r="B25" s="181" t="s">
        <v>207</v>
      </c>
      <c r="C25" s="182" t="s">
        <v>26</v>
      </c>
      <c r="D25" s="183">
        <v>4179467</v>
      </c>
      <c r="E25" s="184">
        <v>4219558</v>
      </c>
      <c r="G25" s="176"/>
    </row>
    <row r="26" spans="2:7" s="161" customFormat="1" ht="12" customHeight="1" x14ac:dyDescent="0.2">
      <c r="B26" s="177" t="s">
        <v>208</v>
      </c>
      <c r="C26" s="185" t="s">
        <v>147</v>
      </c>
      <c r="D26" s="186">
        <f>SUM(D28:D34)</f>
        <v>143692590</v>
      </c>
      <c r="E26" s="187">
        <f>SUM(E28:E34)</f>
        <v>107007435</v>
      </c>
      <c r="G26" s="176"/>
    </row>
    <row r="27" spans="2:7" s="161" customFormat="1" ht="12" customHeight="1" x14ac:dyDescent="0.2">
      <c r="B27" s="177" t="s">
        <v>167</v>
      </c>
      <c r="C27" s="185"/>
      <c r="D27" s="183">
        <v>0</v>
      </c>
      <c r="E27" s="184">
        <v>0</v>
      </c>
      <c r="G27" s="176"/>
    </row>
    <row r="28" spans="2:7" s="161" customFormat="1" ht="12" customHeight="1" x14ac:dyDescent="0.2">
      <c r="B28" s="181" t="s">
        <v>209</v>
      </c>
      <c r="C28" s="182" t="s">
        <v>149</v>
      </c>
      <c r="D28" s="183">
        <v>30665318</v>
      </c>
      <c r="E28" s="184">
        <v>30997516</v>
      </c>
      <c r="G28" s="176"/>
    </row>
    <row r="29" spans="2:7" s="161" customFormat="1" ht="12" customHeight="1" x14ac:dyDescent="0.2">
      <c r="B29" s="181" t="s">
        <v>210</v>
      </c>
      <c r="C29" s="182" t="s">
        <v>151</v>
      </c>
      <c r="D29" s="183">
        <v>11621743</v>
      </c>
      <c r="E29" s="184">
        <v>6744063</v>
      </c>
      <c r="G29" s="176"/>
    </row>
    <row r="30" spans="2:7" s="161" customFormat="1" ht="12" customHeight="1" x14ac:dyDescent="0.2">
      <c r="B30" s="181" t="s">
        <v>211</v>
      </c>
      <c r="C30" s="182" t="s">
        <v>153</v>
      </c>
      <c r="D30" s="183">
        <v>31598866</v>
      </c>
      <c r="E30" s="184">
        <v>28976491</v>
      </c>
      <c r="G30" s="176"/>
    </row>
    <row r="31" spans="2:7" s="161" customFormat="1" ht="12" customHeight="1" x14ac:dyDescent="0.2">
      <c r="B31" s="181" t="s">
        <v>212</v>
      </c>
      <c r="C31" s="182" t="s">
        <v>155</v>
      </c>
      <c r="D31" s="183">
        <v>4564013</v>
      </c>
      <c r="E31" s="184">
        <v>7097425</v>
      </c>
      <c r="G31" s="176"/>
    </row>
    <row r="32" spans="2:7" s="161" customFormat="1" ht="12" customHeight="1" x14ac:dyDescent="0.2">
      <c r="B32" s="181" t="s">
        <v>213</v>
      </c>
      <c r="C32" s="182" t="s">
        <v>157</v>
      </c>
      <c r="D32" s="183">
        <v>794474</v>
      </c>
      <c r="E32" s="184">
        <v>592439</v>
      </c>
      <c r="G32" s="176"/>
    </row>
    <row r="33" spans="2:7" s="161" customFormat="1" ht="12" customHeight="1" x14ac:dyDescent="0.2">
      <c r="B33" s="181" t="s">
        <v>214</v>
      </c>
      <c r="C33" s="182" t="s">
        <v>215</v>
      </c>
      <c r="D33" s="183">
        <v>25060224</v>
      </c>
      <c r="E33" s="184">
        <v>18972025</v>
      </c>
      <c r="G33" s="176"/>
    </row>
    <row r="34" spans="2:7" s="161" customFormat="1" ht="12" customHeight="1" x14ac:dyDescent="0.2">
      <c r="B34" s="181" t="s">
        <v>216</v>
      </c>
      <c r="C34" s="182" t="s">
        <v>217</v>
      </c>
      <c r="D34" s="183">
        <v>39387952</v>
      </c>
      <c r="E34" s="184">
        <v>13627476</v>
      </c>
      <c r="G34" s="176"/>
    </row>
    <row r="35" spans="2:7" s="161" customFormat="1" ht="25.5" x14ac:dyDescent="0.2">
      <c r="B35" s="177" t="s">
        <v>218</v>
      </c>
      <c r="C35" s="188" t="s">
        <v>219</v>
      </c>
      <c r="D35" s="186">
        <f>D18-D26</f>
        <v>10006702</v>
      </c>
      <c r="E35" s="187">
        <f>E18-E26</f>
        <v>41406682</v>
      </c>
      <c r="G35" s="176"/>
    </row>
    <row r="36" spans="2:7" s="161" customFormat="1" ht="12" customHeight="1" x14ac:dyDescent="0.2">
      <c r="B36" s="252" t="s">
        <v>220</v>
      </c>
      <c r="C36" s="253"/>
      <c r="D36" s="183"/>
      <c r="E36" s="184"/>
      <c r="G36" s="176"/>
    </row>
    <row r="37" spans="2:7" s="161" customFormat="1" ht="12" customHeight="1" x14ac:dyDescent="0.2">
      <c r="B37" s="177" t="s">
        <v>221</v>
      </c>
      <c r="C37" s="185" t="s">
        <v>222</v>
      </c>
      <c r="D37" s="186">
        <f>SUM(D39:D49)</f>
        <v>9142651</v>
      </c>
      <c r="E37" s="187">
        <f>SUM(E39:E49)</f>
        <v>21744312</v>
      </c>
      <c r="G37" s="176"/>
    </row>
    <row r="38" spans="2:7" s="161" customFormat="1" ht="12" customHeight="1" x14ac:dyDescent="0.2">
      <c r="B38" s="177" t="s">
        <v>167</v>
      </c>
      <c r="C38" s="185"/>
      <c r="D38" s="183">
        <v>0</v>
      </c>
      <c r="E38" s="184">
        <v>0</v>
      </c>
      <c r="G38" s="176"/>
    </row>
    <row r="39" spans="2:7" s="161" customFormat="1" ht="12" customHeight="1" x14ac:dyDescent="0.2">
      <c r="B39" s="181" t="s">
        <v>223</v>
      </c>
      <c r="C39" s="182" t="s">
        <v>224</v>
      </c>
      <c r="D39" s="183">
        <v>120568</v>
      </c>
      <c r="E39" s="184">
        <v>118493</v>
      </c>
      <c r="G39" s="176"/>
    </row>
    <row r="40" spans="2:7" s="161" customFormat="1" ht="12" customHeight="1" x14ac:dyDescent="0.2">
      <c r="B40" s="181" t="s">
        <v>225</v>
      </c>
      <c r="C40" s="182" t="s">
        <v>226</v>
      </c>
      <c r="D40" s="183">
        <v>0</v>
      </c>
      <c r="E40" s="184">
        <v>0</v>
      </c>
      <c r="G40" s="176"/>
    </row>
    <row r="41" spans="2:7" s="161" customFormat="1" ht="12" customHeight="1" x14ac:dyDescent="0.2">
      <c r="B41" s="181" t="s">
        <v>227</v>
      </c>
      <c r="C41" s="182" t="s">
        <v>228</v>
      </c>
      <c r="D41" s="183">
        <v>0</v>
      </c>
      <c r="E41" s="184">
        <v>0</v>
      </c>
      <c r="G41" s="176"/>
    </row>
    <row r="42" spans="2:7" s="161" customFormat="1" ht="25.5" x14ac:dyDescent="0.2">
      <c r="B42" s="181" t="s">
        <v>229</v>
      </c>
      <c r="C42" s="182" t="s">
        <v>230</v>
      </c>
      <c r="D42" s="183">
        <v>0</v>
      </c>
      <c r="E42" s="184">
        <v>0</v>
      </c>
      <c r="G42" s="176"/>
    </row>
    <row r="43" spans="2:7" s="161" customFormat="1" ht="12" customHeight="1" x14ac:dyDescent="0.2">
      <c r="B43" s="181" t="s">
        <v>231</v>
      </c>
      <c r="C43" s="182" t="s">
        <v>232</v>
      </c>
      <c r="D43" s="183">
        <v>0</v>
      </c>
      <c r="E43" s="184">
        <v>0</v>
      </c>
      <c r="G43" s="176"/>
    </row>
    <row r="44" spans="2:7" s="161" customFormat="1" ht="12" customHeight="1" x14ac:dyDescent="0.2">
      <c r="B44" s="181" t="s">
        <v>233</v>
      </c>
      <c r="C44" s="182" t="s">
        <v>234</v>
      </c>
      <c r="D44" s="183">
        <v>0</v>
      </c>
      <c r="E44" s="184">
        <v>0</v>
      </c>
      <c r="G44" s="176"/>
    </row>
    <row r="45" spans="2:7" s="161" customFormat="1" ht="12" customHeight="1" x14ac:dyDescent="0.2">
      <c r="B45" s="181" t="s">
        <v>235</v>
      </c>
      <c r="C45" s="182" t="s">
        <v>236</v>
      </c>
      <c r="D45" s="183">
        <v>0</v>
      </c>
      <c r="E45" s="184">
        <v>0</v>
      </c>
      <c r="G45" s="176"/>
    </row>
    <row r="46" spans="2:7" s="161" customFormat="1" ht="12" customHeight="1" x14ac:dyDescent="0.2">
      <c r="B46" s="181" t="s">
        <v>237</v>
      </c>
      <c r="C46" s="182" t="s">
        <v>238</v>
      </c>
      <c r="D46" s="183">
        <v>0</v>
      </c>
      <c r="E46" s="184">
        <v>0</v>
      </c>
      <c r="G46" s="176"/>
    </row>
    <row r="47" spans="2:7" s="161" customFormat="1" ht="12" customHeight="1" x14ac:dyDescent="0.2">
      <c r="B47" s="181" t="s">
        <v>239</v>
      </c>
      <c r="C47" s="182" t="s">
        <v>240</v>
      </c>
      <c r="D47" s="183">
        <v>0</v>
      </c>
      <c r="E47" s="184">
        <v>614</v>
      </c>
      <c r="G47" s="176"/>
    </row>
    <row r="48" spans="2:7" s="161" customFormat="1" ht="12" customHeight="1" x14ac:dyDescent="0.2">
      <c r="B48" s="181" t="s">
        <v>206</v>
      </c>
      <c r="C48" s="182" t="s">
        <v>241</v>
      </c>
      <c r="D48" s="183">
        <v>0</v>
      </c>
      <c r="E48" s="184">
        <v>0</v>
      </c>
      <c r="G48" s="176"/>
    </row>
    <row r="49" spans="2:7" s="161" customFormat="1" ht="12" customHeight="1" x14ac:dyDescent="0.2">
      <c r="B49" s="181" t="s">
        <v>207</v>
      </c>
      <c r="C49" s="182" t="s">
        <v>242</v>
      </c>
      <c r="D49" s="183">
        <v>9022083</v>
      </c>
      <c r="E49" s="184">
        <v>21625205</v>
      </c>
      <c r="G49" s="176"/>
    </row>
    <row r="50" spans="2:7" s="161" customFormat="1" ht="12" customHeight="1" x14ac:dyDescent="0.2">
      <c r="B50" s="177" t="s">
        <v>243</v>
      </c>
      <c r="C50" s="185" t="s">
        <v>244</v>
      </c>
      <c r="D50" s="186">
        <f>SUM(D52:D62)</f>
        <v>46182036</v>
      </c>
      <c r="E50" s="187">
        <f>SUM(E52:E62)</f>
        <v>53720313</v>
      </c>
      <c r="G50" s="176"/>
    </row>
    <row r="51" spans="2:7" s="161" customFormat="1" ht="12" customHeight="1" x14ac:dyDescent="0.2">
      <c r="B51" s="177" t="s">
        <v>167</v>
      </c>
      <c r="C51" s="185"/>
      <c r="D51" s="183">
        <v>0</v>
      </c>
      <c r="E51" s="184">
        <v>0</v>
      </c>
      <c r="G51" s="176"/>
    </row>
    <row r="52" spans="2:7" s="161" customFormat="1" ht="12" customHeight="1" x14ac:dyDescent="0.2">
      <c r="B52" s="181" t="s">
        <v>245</v>
      </c>
      <c r="C52" s="182" t="s">
        <v>246</v>
      </c>
      <c r="D52" s="183">
        <v>14116360</v>
      </c>
      <c r="E52" s="184">
        <v>15192054</v>
      </c>
      <c r="G52" s="176"/>
    </row>
    <row r="53" spans="2:7" s="161" customFormat="1" ht="12" customHeight="1" x14ac:dyDescent="0.2">
      <c r="B53" s="181" t="s">
        <v>247</v>
      </c>
      <c r="C53" s="182" t="s">
        <v>248</v>
      </c>
      <c r="D53" s="183">
        <v>1930221</v>
      </c>
      <c r="E53" s="184">
        <v>4022154</v>
      </c>
      <c r="G53" s="176"/>
    </row>
    <row r="54" spans="2:7" s="161" customFormat="1" ht="12" customHeight="1" x14ac:dyDescent="0.2">
      <c r="B54" s="181" t="s">
        <v>249</v>
      </c>
      <c r="C54" s="182" t="s">
        <v>250</v>
      </c>
      <c r="D54" s="183">
        <v>15167256</v>
      </c>
      <c r="E54" s="184">
        <v>14248868</v>
      </c>
      <c r="G54" s="176"/>
    </row>
    <row r="55" spans="2:7" s="161" customFormat="1" ht="25.5" x14ac:dyDescent="0.2">
      <c r="B55" s="181" t="s">
        <v>251</v>
      </c>
      <c r="C55" s="182" t="s">
        <v>252</v>
      </c>
      <c r="D55" s="183">
        <v>0</v>
      </c>
      <c r="E55" s="184">
        <v>0</v>
      </c>
      <c r="G55" s="176"/>
    </row>
    <row r="56" spans="2:7" s="161" customFormat="1" ht="12" customHeight="1" x14ac:dyDescent="0.2">
      <c r="B56" s="189" t="s">
        <v>253</v>
      </c>
      <c r="C56" s="182" t="s">
        <v>254</v>
      </c>
      <c r="D56" s="183">
        <v>0</v>
      </c>
      <c r="E56" s="184">
        <v>0</v>
      </c>
      <c r="G56" s="176"/>
    </row>
    <row r="57" spans="2:7" s="161" customFormat="1" ht="12" customHeight="1" x14ac:dyDescent="0.2">
      <c r="B57" s="181" t="s">
        <v>255</v>
      </c>
      <c r="C57" s="182" t="s">
        <v>256</v>
      </c>
      <c r="D57" s="183">
        <v>0</v>
      </c>
      <c r="E57" s="184">
        <v>10232457</v>
      </c>
      <c r="G57" s="176"/>
    </row>
    <row r="58" spans="2:7" s="161" customFormat="1" ht="12" customHeight="1" x14ac:dyDescent="0.2">
      <c r="B58" s="181" t="s">
        <v>257</v>
      </c>
      <c r="C58" s="182" t="s">
        <v>258</v>
      </c>
      <c r="D58" s="183">
        <v>0</v>
      </c>
      <c r="E58" s="184">
        <v>0</v>
      </c>
      <c r="G58" s="176"/>
    </row>
    <row r="59" spans="2:7" s="161" customFormat="1" ht="12" customHeight="1" x14ac:dyDescent="0.2">
      <c r="B59" s="181" t="s">
        <v>259</v>
      </c>
      <c r="C59" s="182" t="s">
        <v>260</v>
      </c>
      <c r="D59" s="183">
        <v>0</v>
      </c>
      <c r="E59" s="184">
        <v>0</v>
      </c>
      <c r="G59" s="176"/>
    </row>
    <row r="60" spans="2:7" s="161" customFormat="1" ht="12" customHeight="1" x14ac:dyDescent="0.2">
      <c r="B60" s="181" t="s">
        <v>237</v>
      </c>
      <c r="C60" s="182" t="s">
        <v>261</v>
      </c>
      <c r="D60" s="183">
        <v>0</v>
      </c>
      <c r="E60" s="184">
        <v>0</v>
      </c>
      <c r="G60" s="176"/>
    </row>
    <row r="61" spans="2:7" s="161" customFormat="1" ht="12" customHeight="1" x14ac:dyDescent="0.2">
      <c r="B61" s="181" t="s">
        <v>262</v>
      </c>
      <c r="C61" s="182" t="s">
        <v>263</v>
      </c>
      <c r="D61" s="183">
        <v>0</v>
      </c>
      <c r="E61" s="184">
        <v>0</v>
      </c>
      <c r="G61" s="176"/>
    </row>
    <row r="62" spans="2:7" s="161" customFormat="1" ht="12" customHeight="1" x14ac:dyDescent="0.2">
      <c r="B62" s="181" t="s">
        <v>216</v>
      </c>
      <c r="C62" s="182" t="s">
        <v>264</v>
      </c>
      <c r="D62" s="183">
        <v>14968199</v>
      </c>
      <c r="E62" s="184">
        <v>10024780</v>
      </c>
      <c r="G62" s="176"/>
    </row>
    <row r="63" spans="2:7" s="161" customFormat="1" ht="25.5" x14ac:dyDescent="0.2">
      <c r="B63" s="177" t="s">
        <v>265</v>
      </c>
      <c r="C63" s="188" t="s">
        <v>266</v>
      </c>
      <c r="D63" s="186">
        <f>D37-D50</f>
        <v>-37039385</v>
      </c>
      <c r="E63" s="187">
        <f>E37-E50</f>
        <v>-31976001</v>
      </c>
      <c r="G63" s="176"/>
    </row>
    <row r="64" spans="2:7" s="161" customFormat="1" ht="12" customHeight="1" x14ac:dyDescent="0.2">
      <c r="B64" s="252" t="s">
        <v>267</v>
      </c>
      <c r="C64" s="253"/>
      <c r="D64" s="183"/>
      <c r="E64" s="184"/>
      <c r="G64" s="176"/>
    </row>
    <row r="65" spans="1:74" s="161" customFormat="1" ht="12" customHeight="1" x14ac:dyDescent="0.2">
      <c r="B65" s="177" t="s">
        <v>268</v>
      </c>
      <c r="C65" s="185" t="s">
        <v>269</v>
      </c>
      <c r="D65" s="186">
        <f>SUM(D67:D70)</f>
        <v>9130771</v>
      </c>
      <c r="E65" s="187">
        <f>SUM(E67:E70)</f>
        <v>3864291</v>
      </c>
      <c r="G65" s="176"/>
    </row>
    <row r="66" spans="1:74" s="161" customFormat="1" ht="12" customHeight="1" x14ac:dyDescent="0.2">
      <c r="B66" s="177" t="s">
        <v>270</v>
      </c>
      <c r="C66" s="185"/>
      <c r="D66" s="183"/>
      <c r="E66" s="184"/>
      <c r="G66" s="176"/>
    </row>
    <row r="67" spans="1:74" s="161" customFormat="1" ht="12" customHeight="1" x14ac:dyDescent="0.2">
      <c r="B67" s="181" t="s">
        <v>271</v>
      </c>
      <c r="C67" s="182" t="s">
        <v>272</v>
      </c>
      <c r="D67" s="183">
        <v>0</v>
      </c>
      <c r="E67" s="184">
        <v>0</v>
      </c>
      <c r="G67" s="176"/>
    </row>
    <row r="68" spans="1:74" s="161" customFormat="1" ht="12" customHeight="1" x14ac:dyDescent="0.2">
      <c r="B68" s="181" t="s">
        <v>273</v>
      </c>
      <c r="C68" s="182" t="s">
        <v>274</v>
      </c>
      <c r="D68" s="183">
        <v>9130771</v>
      </c>
      <c r="E68" s="184">
        <v>3864291</v>
      </c>
      <c r="G68" s="176"/>
    </row>
    <row r="69" spans="1:74" s="161" customFormat="1" ht="12" customHeight="1" x14ac:dyDescent="0.2">
      <c r="B69" s="181" t="s">
        <v>275</v>
      </c>
      <c r="C69" s="182" t="s">
        <v>276</v>
      </c>
      <c r="D69" s="183">
        <v>0</v>
      </c>
      <c r="E69" s="184">
        <v>0</v>
      </c>
      <c r="G69" s="176"/>
    </row>
    <row r="70" spans="1:74" s="161" customFormat="1" ht="12" customHeight="1" x14ac:dyDescent="0.2">
      <c r="B70" s="181" t="s">
        <v>207</v>
      </c>
      <c r="C70" s="182" t="s">
        <v>277</v>
      </c>
      <c r="D70" s="183">
        <v>0</v>
      </c>
      <c r="E70" s="184">
        <v>0</v>
      </c>
      <c r="G70" s="176"/>
    </row>
    <row r="71" spans="1:74" s="161" customFormat="1" ht="12" customHeight="1" x14ac:dyDescent="0.2">
      <c r="B71" s="177" t="s">
        <v>278</v>
      </c>
      <c r="C71" s="185" t="s">
        <v>34</v>
      </c>
      <c r="D71" s="186">
        <f>SUM(D73:D77)</f>
        <v>15170460</v>
      </c>
      <c r="E71" s="187">
        <f>SUM(E73:E77)</f>
        <v>47692013</v>
      </c>
      <c r="G71" s="176"/>
    </row>
    <row r="72" spans="1:74" s="161" customFormat="1" ht="12" customHeight="1" x14ac:dyDescent="0.2">
      <c r="B72" s="177" t="s">
        <v>167</v>
      </c>
      <c r="C72" s="185"/>
      <c r="D72" s="183">
        <v>0</v>
      </c>
      <c r="E72" s="184">
        <v>0</v>
      </c>
      <c r="G72" s="176"/>
    </row>
    <row r="73" spans="1:74" s="161" customFormat="1" ht="12" customHeight="1" x14ac:dyDescent="0.2">
      <c r="B73" s="181" t="s">
        <v>279</v>
      </c>
      <c r="C73" s="182" t="s">
        <v>36</v>
      </c>
      <c r="D73" s="183">
        <v>9779064</v>
      </c>
      <c r="E73" s="184">
        <v>42005190</v>
      </c>
      <c r="G73" s="176"/>
    </row>
    <row r="74" spans="1:74" s="161" customFormat="1" ht="12" customHeight="1" x14ac:dyDescent="0.2">
      <c r="B74" s="181" t="s">
        <v>280</v>
      </c>
      <c r="C74" s="182" t="s">
        <v>281</v>
      </c>
      <c r="D74" s="183">
        <v>0</v>
      </c>
      <c r="E74" s="184">
        <v>0</v>
      </c>
      <c r="G74" s="176"/>
    </row>
    <row r="75" spans="1:74" s="161" customFormat="1" ht="12" customHeight="1" x14ac:dyDescent="0.2">
      <c r="B75" s="181" t="s">
        <v>282</v>
      </c>
      <c r="C75" s="182" t="s">
        <v>283</v>
      </c>
      <c r="D75" s="183">
        <v>0</v>
      </c>
      <c r="E75" s="184">
        <v>0</v>
      </c>
      <c r="G75" s="176"/>
    </row>
    <row r="76" spans="1:74" s="161" customFormat="1" ht="12" customHeight="1" x14ac:dyDescent="0.2">
      <c r="B76" s="181" t="s">
        <v>284</v>
      </c>
      <c r="C76" s="182" t="s">
        <v>285</v>
      </c>
      <c r="D76" s="183">
        <v>0</v>
      </c>
      <c r="E76" s="184">
        <v>0</v>
      </c>
    </row>
    <row r="77" spans="1:74" ht="12" customHeight="1" x14ac:dyDescent="0.2">
      <c r="A77" s="161"/>
      <c r="B77" s="181" t="s">
        <v>286</v>
      </c>
      <c r="C77" s="182" t="s">
        <v>287</v>
      </c>
      <c r="D77" s="183">
        <v>5391396</v>
      </c>
      <c r="E77" s="184">
        <v>5686823</v>
      </c>
    </row>
    <row r="78" spans="1:74" ht="25.5" x14ac:dyDescent="0.2">
      <c r="A78" s="161"/>
      <c r="B78" s="177" t="s">
        <v>288</v>
      </c>
      <c r="C78" s="188" t="s">
        <v>38</v>
      </c>
      <c r="D78" s="183">
        <v>-6039689</v>
      </c>
      <c r="E78" s="184">
        <v>-43827722</v>
      </c>
      <c r="F78" s="190"/>
      <c r="G78" s="191"/>
      <c r="H78" s="190"/>
      <c r="I78" s="191"/>
      <c r="J78" s="190"/>
      <c r="K78" s="191"/>
      <c r="L78" s="190"/>
      <c r="M78" s="191"/>
      <c r="N78" s="190"/>
      <c r="O78" s="191"/>
      <c r="P78" s="190"/>
      <c r="Q78" s="191"/>
      <c r="R78" s="190"/>
      <c r="S78" s="191"/>
      <c r="T78" s="190"/>
      <c r="U78" s="191"/>
      <c r="V78" s="190"/>
      <c r="W78" s="191"/>
      <c r="X78" s="190"/>
      <c r="Y78" s="191"/>
      <c r="Z78" s="190"/>
      <c r="AA78" s="191"/>
      <c r="AB78" s="190"/>
      <c r="AC78" s="191"/>
      <c r="AD78" s="190"/>
      <c r="AE78" s="191"/>
      <c r="AF78" s="190"/>
      <c r="AG78" s="191"/>
      <c r="AH78" s="190"/>
      <c r="AI78" s="191"/>
      <c r="AJ78" s="190"/>
      <c r="AK78" s="191"/>
      <c r="AL78" s="190"/>
      <c r="AM78" s="191"/>
      <c r="AN78" s="190"/>
      <c r="AO78" s="191"/>
      <c r="AP78" s="190"/>
      <c r="AQ78" s="191"/>
      <c r="AR78" s="190"/>
      <c r="AS78" s="191"/>
      <c r="AT78" s="190"/>
      <c r="AU78" s="191"/>
      <c r="AV78" s="190"/>
      <c r="AW78" s="191"/>
      <c r="AX78" s="190"/>
      <c r="AY78" s="191"/>
      <c r="AZ78" s="190"/>
      <c r="BA78" s="191"/>
      <c r="BB78" s="190"/>
      <c r="BC78" s="191"/>
      <c r="BD78" s="190"/>
      <c r="BE78" s="191"/>
      <c r="BF78" s="190"/>
      <c r="BG78" s="191"/>
      <c r="BH78" s="190"/>
      <c r="BL78" s="192"/>
      <c r="BM78" s="192"/>
      <c r="BT78" s="193"/>
      <c r="BU78" s="193"/>
      <c r="BV78" s="193"/>
    </row>
    <row r="79" spans="1:74" s="3" customFormat="1" ht="17.25" customHeight="1" x14ac:dyDescent="0.2">
      <c r="A79" s="161"/>
      <c r="B79" s="177" t="s">
        <v>289</v>
      </c>
      <c r="C79" s="188" t="s">
        <v>55</v>
      </c>
      <c r="D79" s="183">
        <v>259417</v>
      </c>
      <c r="E79" s="184">
        <v>41308</v>
      </c>
      <c r="BL79" s="194"/>
      <c r="BM79" s="194"/>
      <c r="BT79" s="195"/>
      <c r="BU79" s="195"/>
      <c r="BV79" s="195"/>
    </row>
    <row r="80" spans="1:74" s="3" customFormat="1" ht="12" hidden="1" customHeight="1" x14ac:dyDescent="0.2">
      <c r="A80" s="196"/>
      <c r="B80" s="254" t="s">
        <v>290</v>
      </c>
      <c r="C80" s="255"/>
      <c r="D80" s="183">
        <f>[2]Всего!D80</f>
        <v>0</v>
      </c>
      <c r="E80" s="184">
        <f>[2]Всего!E80</f>
        <v>0</v>
      </c>
      <c r="BL80" s="194"/>
      <c r="BM80" s="194"/>
      <c r="BT80" s="195"/>
      <c r="BU80" s="195"/>
      <c r="BV80" s="195"/>
    </row>
    <row r="81" spans="1:75" s="3" customFormat="1" ht="12" hidden="1" customHeight="1" x14ac:dyDescent="0.2">
      <c r="A81" s="196"/>
      <c r="B81" s="197" t="s">
        <v>291</v>
      </c>
      <c r="C81" s="188" t="s">
        <v>292</v>
      </c>
      <c r="D81" s="183">
        <f>[2]Всего!D81</f>
        <v>0</v>
      </c>
      <c r="E81" s="184">
        <f>[2]Всего!E81</f>
        <v>0</v>
      </c>
      <c r="BL81" s="194"/>
      <c r="BM81" s="194"/>
      <c r="BT81" s="195"/>
      <c r="BU81" s="195"/>
      <c r="BV81" s="195"/>
    </row>
    <row r="82" spans="1:75" s="3" customFormat="1" ht="12" hidden="1" customHeight="1" x14ac:dyDescent="0.2">
      <c r="A82" s="196"/>
      <c r="B82" s="181" t="s">
        <v>293</v>
      </c>
      <c r="C82" s="188" t="s">
        <v>294</v>
      </c>
      <c r="D82" s="183">
        <f>[2]Всего!D82</f>
        <v>0</v>
      </c>
      <c r="E82" s="184">
        <f>[2]Всего!E82</f>
        <v>0</v>
      </c>
      <c r="BL82" s="194"/>
      <c r="BM82" s="194"/>
      <c r="BT82" s="195"/>
      <c r="BU82" s="195"/>
      <c r="BV82" s="195"/>
    </row>
    <row r="83" spans="1:75" s="3" customFormat="1" ht="21.75" hidden="1" customHeight="1" x14ac:dyDescent="0.2">
      <c r="A83" s="196"/>
      <c r="B83" s="198" t="s">
        <v>295</v>
      </c>
      <c r="C83" s="188" t="s">
        <v>296</v>
      </c>
      <c r="D83" s="199">
        <f>D81-D82</f>
        <v>0</v>
      </c>
      <c r="E83" s="200">
        <f>E81-E82</f>
        <v>0</v>
      </c>
      <c r="BL83" s="194"/>
      <c r="BM83" s="194"/>
      <c r="BT83" s="195"/>
      <c r="BU83" s="195"/>
      <c r="BV83" s="195"/>
    </row>
    <row r="84" spans="1:75" ht="25.5" x14ac:dyDescent="0.2">
      <c r="A84" s="161"/>
      <c r="B84" s="201" t="s">
        <v>297</v>
      </c>
      <c r="C84" s="185" t="s">
        <v>298</v>
      </c>
      <c r="D84" s="186">
        <f>D35+D63+D78+D83</f>
        <v>-33072372</v>
      </c>
      <c r="E84" s="187">
        <f>E35+E63+E78+E83</f>
        <v>-34397041</v>
      </c>
    </row>
    <row r="85" spans="1:75" x14ac:dyDescent="0.2">
      <c r="A85" s="161"/>
      <c r="B85" s="201" t="s">
        <v>299</v>
      </c>
      <c r="C85" s="185" t="s">
        <v>300</v>
      </c>
      <c r="D85" s="183">
        <v>42352823</v>
      </c>
      <c r="E85" s="184">
        <v>53466201</v>
      </c>
    </row>
    <row r="86" spans="1:75" ht="13.5" thickBot="1" x14ac:dyDescent="0.25">
      <c r="A86" s="161"/>
      <c r="B86" s="202" t="s">
        <v>301</v>
      </c>
      <c r="C86" s="203" t="s">
        <v>302</v>
      </c>
      <c r="D86" s="204">
        <f>D85+D84</f>
        <v>9280451</v>
      </c>
      <c r="E86" s="205">
        <f>E85+E84</f>
        <v>19069160</v>
      </c>
    </row>
    <row r="87" spans="1:75" ht="12" customHeight="1" x14ac:dyDescent="0.2"/>
    <row r="88" spans="1:75" ht="12" customHeight="1" x14ac:dyDescent="0.2"/>
    <row r="89" spans="1:75" ht="12" customHeight="1" x14ac:dyDescent="0.2"/>
    <row r="90" spans="1:75" ht="12" customHeight="1" x14ac:dyDescent="0.2"/>
    <row r="91" spans="1:75" x14ac:dyDescent="0.2">
      <c r="A91" s="140" t="s">
        <v>192</v>
      </c>
      <c r="B91" s="141"/>
      <c r="C91" s="207"/>
      <c r="D91" s="208" t="s">
        <v>128</v>
      </c>
      <c r="E91" s="209"/>
      <c r="F91" s="191"/>
      <c r="G91" s="190"/>
      <c r="H91" s="191"/>
      <c r="I91" s="190"/>
      <c r="J91" s="191"/>
      <c r="K91" s="190"/>
      <c r="L91" s="191"/>
      <c r="M91" s="190"/>
      <c r="N91" s="191"/>
      <c r="O91" s="190"/>
      <c r="P91" s="191"/>
      <c r="Q91" s="190"/>
      <c r="R91" s="191"/>
      <c r="S91" s="190"/>
      <c r="T91" s="191"/>
      <c r="U91" s="190"/>
      <c r="V91" s="191"/>
      <c r="W91" s="190"/>
      <c r="X91" s="191"/>
      <c r="Y91" s="190"/>
      <c r="Z91" s="191"/>
      <c r="AA91" s="190"/>
      <c r="AB91" s="191"/>
      <c r="AC91" s="190"/>
      <c r="AD91" s="191"/>
      <c r="AE91" s="190"/>
      <c r="AF91" s="191"/>
      <c r="AG91" s="190"/>
      <c r="AH91" s="191"/>
      <c r="AI91" s="190"/>
      <c r="AJ91" s="191"/>
      <c r="AK91" s="190"/>
      <c r="AL91" s="191"/>
      <c r="AM91" s="190"/>
      <c r="AN91" s="191"/>
      <c r="AO91" s="190"/>
      <c r="AP91" s="191"/>
      <c r="AQ91" s="190"/>
      <c r="AR91" s="191"/>
      <c r="AS91" s="190"/>
      <c r="AT91" s="191"/>
      <c r="AU91" s="190"/>
      <c r="AV91" s="191"/>
      <c r="AW91" s="190"/>
      <c r="AX91" s="191"/>
      <c r="AY91" s="190"/>
      <c r="AZ91" s="191"/>
      <c r="BA91" s="190"/>
      <c r="BB91" s="191"/>
      <c r="BC91" s="190"/>
      <c r="BD91" s="191"/>
      <c r="BE91" s="190"/>
      <c r="BF91" s="191"/>
      <c r="BG91" s="190"/>
      <c r="BH91" s="191"/>
      <c r="BI91" s="190"/>
      <c r="BM91" s="192"/>
      <c r="BN91" s="192"/>
      <c r="BU91" s="193"/>
      <c r="BV91" s="193"/>
      <c r="BW91" s="193"/>
    </row>
    <row r="92" spans="1:75" s="3" customFormat="1" x14ac:dyDescent="0.2">
      <c r="A92" s="68" t="s">
        <v>303</v>
      </c>
      <c r="B92" s="4"/>
      <c r="C92" s="210"/>
      <c r="D92" s="94"/>
      <c r="BM92" s="194"/>
      <c r="BN92" s="194"/>
      <c r="BU92" s="195"/>
      <c r="BV92" s="195"/>
      <c r="BW92" s="195"/>
    </row>
    <row r="93" spans="1:75" s="3" customFormat="1" x14ac:dyDescent="0.2">
      <c r="A93" s="95"/>
      <c r="B93" s="96"/>
      <c r="C93" s="15"/>
      <c r="D93" s="94"/>
      <c r="BM93" s="194"/>
      <c r="BN93" s="194"/>
      <c r="BU93" s="195"/>
      <c r="BV93" s="195"/>
      <c r="BW93" s="195"/>
    </row>
    <row r="94" spans="1:75" s="3" customFormat="1" x14ac:dyDescent="0.2">
      <c r="A94" s="140" t="s">
        <v>304</v>
      </c>
      <c r="B94" s="141"/>
      <c r="C94" s="207"/>
      <c r="D94" s="93" t="s">
        <v>131</v>
      </c>
      <c r="BM94" s="194"/>
      <c r="BN94" s="194"/>
      <c r="BU94" s="195"/>
      <c r="BV94" s="195"/>
      <c r="BW94" s="195"/>
    </row>
    <row r="95" spans="1:75" s="3" customFormat="1" x14ac:dyDescent="0.2">
      <c r="A95"/>
      <c r="B95" s="3" t="s">
        <v>132</v>
      </c>
      <c r="C95" s="97"/>
      <c r="D95" s="191"/>
      <c r="BM95" s="194"/>
      <c r="BN95" s="194"/>
      <c r="BU95" s="195"/>
      <c r="BV95" s="195"/>
      <c r="BW95" s="195"/>
    </row>
    <row r="96" spans="1:75" s="3" customFormat="1" x14ac:dyDescent="0.2">
      <c r="A96"/>
      <c r="B96" s="3" t="s">
        <v>133</v>
      </c>
      <c r="C96" s="68"/>
      <c r="D96" s="191"/>
      <c r="BM96" s="194"/>
      <c r="BN96" s="194"/>
      <c r="BU96" s="195"/>
      <c r="BV96" s="195"/>
      <c r="BW96" s="195"/>
    </row>
  </sheetData>
  <mergeCells count="9">
    <mergeCell ref="B36:C36"/>
    <mergeCell ref="B64:C64"/>
    <mergeCell ref="B80:C80"/>
    <mergeCell ref="B8:E8"/>
    <mergeCell ref="B9:E9"/>
    <mergeCell ref="B10:E10"/>
    <mergeCell ref="B11:E11"/>
    <mergeCell ref="B12:E12"/>
    <mergeCell ref="B17:C17"/>
  </mergeCells>
  <pageMargins left="0.96" right="0.56000000000000005" top="0.36" bottom="0" header="0.51181102362204722" footer="0.51181102362204722"/>
  <pageSetup paperSize="9"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2"/>
  <dimension ref="A1:J197"/>
  <sheetViews>
    <sheetView zoomScale="70" zoomScaleNormal="70" zoomScaleSheetLayoutView="65" workbookViewId="0">
      <pane xSplit="2" ySplit="16" topLeftCell="C75" activePane="bottomRight" state="frozen"/>
      <selection pane="topRight" activeCell="C1" sqref="C1"/>
      <selection pane="bottomLeft" activeCell="A17" sqref="A17"/>
      <selection pane="bottomRight" activeCell="A80" sqref="A80"/>
    </sheetView>
  </sheetViews>
  <sheetFormatPr defaultColWidth="38" defaultRowHeight="11.25" x14ac:dyDescent="0.2"/>
  <cols>
    <col min="1" max="1" width="62.7109375" style="139" customWidth="1"/>
    <col min="2" max="2" width="9.28515625" style="211" customWidth="1"/>
    <col min="3" max="3" width="17.7109375" style="212" customWidth="1"/>
    <col min="4" max="4" width="16.5703125" style="212" customWidth="1"/>
    <col min="5" max="5" width="17.5703125" style="212" customWidth="1"/>
    <col min="6" max="6" width="16.140625" style="212" customWidth="1"/>
    <col min="7" max="7" width="20" style="212" customWidth="1"/>
    <col min="8" max="8" width="17" style="212" customWidth="1"/>
    <col min="9" max="9" width="22.5703125" style="139" customWidth="1"/>
    <col min="10" max="10" width="17.7109375" style="139" customWidth="1"/>
    <col min="11" max="16384" width="38" style="139"/>
  </cols>
  <sheetData>
    <row r="1" spans="1:10" x14ac:dyDescent="0.2">
      <c r="H1" s="213"/>
      <c r="J1" s="213" t="s">
        <v>305</v>
      </c>
    </row>
    <row r="2" spans="1:10" x14ac:dyDescent="0.2">
      <c r="H2" s="5"/>
      <c r="J2" s="5" t="s">
        <v>306</v>
      </c>
    </row>
    <row r="3" spans="1:10" ht="15.75" x14ac:dyDescent="0.25">
      <c r="A3" s="214"/>
      <c r="E3" s="215"/>
      <c r="F3" s="215"/>
      <c r="H3" s="5"/>
      <c r="J3" s="5" t="s">
        <v>3</v>
      </c>
    </row>
    <row r="4" spans="1:10" s="3" customFormat="1" ht="12.75" x14ac:dyDescent="0.2">
      <c r="E4" s="216"/>
      <c r="F4" s="216"/>
      <c r="H4" s="5"/>
      <c r="J4" s="5" t="s">
        <v>4</v>
      </c>
    </row>
    <row r="5" spans="1:10" s="3" customFormat="1" ht="15" x14ac:dyDescent="0.25">
      <c r="A5" s="267" t="s">
        <v>6</v>
      </c>
      <c r="B5" s="267"/>
      <c r="C5" s="267"/>
      <c r="D5" s="267"/>
      <c r="E5" s="267"/>
      <c r="F5" s="267"/>
      <c r="G5" s="267"/>
      <c r="H5" s="6"/>
      <c r="J5" s="6" t="s">
        <v>5</v>
      </c>
    </row>
    <row r="6" spans="1:10" s="3" customFormat="1" ht="15" x14ac:dyDescent="0.25">
      <c r="A6" s="268" t="s">
        <v>307</v>
      </c>
      <c r="B6" s="268"/>
      <c r="C6" s="268"/>
      <c r="D6" s="268"/>
      <c r="E6" s="268"/>
      <c r="F6" s="268"/>
      <c r="G6" s="268"/>
      <c r="H6" s="217"/>
    </row>
    <row r="7" spans="1:10" s="3" customFormat="1" ht="12.75" x14ac:dyDescent="0.2">
      <c r="A7" s="250" t="s">
        <v>390</v>
      </c>
      <c r="B7" s="250"/>
      <c r="C7" s="250"/>
      <c r="D7" s="250"/>
      <c r="E7" s="250"/>
      <c r="F7" s="250"/>
      <c r="G7" s="250"/>
      <c r="H7" s="217"/>
    </row>
    <row r="8" spans="1:10" ht="14.25" x14ac:dyDescent="0.2">
      <c r="A8" s="269" t="s">
        <v>8</v>
      </c>
      <c r="B8" s="270"/>
      <c r="C8" s="270"/>
      <c r="D8" s="270"/>
      <c r="E8" s="270"/>
      <c r="F8" s="270"/>
      <c r="G8" s="270"/>
      <c r="H8" s="218"/>
    </row>
    <row r="9" spans="1:10" ht="14.25" x14ac:dyDescent="0.2">
      <c r="A9" s="219"/>
      <c r="B9" s="220"/>
      <c r="C9" s="220"/>
      <c r="D9" s="220"/>
      <c r="E9" s="220"/>
      <c r="F9" s="220"/>
      <c r="G9" s="220"/>
      <c r="H9" s="218"/>
    </row>
    <row r="10" spans="1:10" ht="14.25" x14ac:dyDescent="0.2">
      <c r="A10" s="219"/>
      <c r="B10" s="220"/>
      <c r="C10" s="220"/>
      <c r="D10" s="220"/>
      <c r="E10" s="220"/>
      <c r="F10" s="220"/>
      <c r="G10" s="220"/>
      <c r="H10" s="218"/>
    </row>
    <row r="11" spans="1:10" s="3" customFormat="1" ht="12.75" x14ac:dyDescent="0.2">
      <c r="A11" s="221" t="str">
        <f>CONCATENATE(" ",sVMONTH," ",sYear," г.   ","свод по ОАО")</f>
        <v xml:space="preserve"> сентябрь 2014 г.   свод по ОАО</v>
      </c>
      <c r="B11" s="10"/>
      <c r="C11" s="15"/>
      <c r="D11" s="94"/>
      <c r="E11" s="95"/>
      <c r="F11" s="95"/>
      <c r="G11" s="95"/>
      <c r="H11" s="95"/>
    </row>
    <row r="12" spans="1:10" ht="13.5" thickBot="1" x14ac:dyDescent="0.25">
      <c r="A12" s="222"/>
      <c r="B12" s="223"/>
      <c r="C12" s="224"/>
      <c r="D12" s="224"/>
      <c r="E12" s="224"/>
      <c r="F12" s="224"/>
      <c r="G12" s="224"/>
      <c r="J12" s="225" t="s">
        <v>9</v>
      </c>
    </row>
    <row r="13" spans="1:10" s="226" customFormat="1" ht="11.25" customHeight="1" x14ac:dyDescent="0.2">
      <c r="A13" s="271" t="s">
        <v>308</v>
      </c>
      <c r="B13" s="274" t="s">
        <v>199</v>
      </c>
      <c r="C13" s="275" t="s">
        <v>309</v>
      </c>
      <c r="D13" s="276"/>
      <c r="E13" s="276"/>
      <c r="F13" s="276"/>
      <c r="G13" s="276"/>
      <c r="H13" s="277"/>
      <c r="I13" s="261" t="s">
        <v>118</v>
      </c>
      <c r="J13" s="264" t="s">
        <v>310</v>
      </c>
    </row>
    <row r="14" spans="1:10" s="226" customFormat="1" ht="11.25" customHeight="1" x14ac:dyDescent="0.2">
      <c r="A14" s="272"/>
      <c r="B14" s="262"/>
      <c r="C14" s="278"/>
      <c r="D14" s="279"/>
      <c r="E14" s="279"/>
      <c r="F14" s="279"/>
      <c r="G14" s="279"/>
      <c r="H14" s="280"/>
      <c r="I14" s="262"/>
      <c r="J14" s="265"/>
    </row>
    <row r="15" spans="1:10" s="226" customFormat="1" ht="51" x14ac:dyDescent="0.2">
      <c r="A15" s="273"/>
      <c r="B15" s="263"/>
      <c r="C15" s="227" t="s">
        <v>106</v>
      </c>
      <c r="D15" s="227" t="s">
        <v>108</v>
      </c>
      <c r="E15" s="227" t="s">
        <v>110</v>
      </c>
      <c r="F15" s="227" t="s">
        <v>112</v>
      </c>
      <c r="G15" s="227" t="s">
        <v>311</v>
      </c>
      <c r="H15" s="227" t="s">
        <v>312</v>
      </c>
      <c r="I15" s="263"/>
      <c r="J15" s="266"/>
    </row>
    <row r="16" spans="1:10" ht="12.75" x14ac:dyDescent="0.2">
      <c r="A16" s="228">
        <v>1</v>
      </c>
      <c r="B16" s="228">
        <v>2</v>
      </c>
      <c r="C16" s="229">
        <v>3</v>
      </c>
      <c r="D16" s="229">
        <v>4</v>
      </c>
      <c r="E16" s="229">
        <v>5</v>
      </c>
      <c r="F16" s="229">
        <v>6</v>
      </c>
      <c r="G16" s="229">
        <v>7</v>
      </c>
      <c r="H16" s="229">
        <v>8</v>
      </c>
      <c r="I16" s="229">
        <v>9</v>
      </c>
      <c r="J16" s="230">
        <v>10</v>
      </c>
    </row>
    <row r="17" spans="1:10" s="234" customFormat="1" ht="21.75" customHeight="1" x14ac:dyDescent="0.25">
      <c r="A17" s="231" t="s">
        <v>394</v>
      </c>
      <c r="B17" s="232" t="s">
        <v>14</v>
      </c>
      <c r="C17" s="233">
        <v>12136529</v>
      </c>
      <c r="D17" s="233">
        <v>0</v>
      </c>
      <c r="E17" s="233">
        <v>-6019715</v>
      </c>
      <c r="F17" s="233">
        <v>1815903</v>
      </c>
      <c r="G17" s="233">
        <v>268816693</v>
      </c>
      <c r="H17" s="233">
        <v>276749410</v>
      </c>
      <c r="I17" s="233">
        <v>-1911</v>
      </c>
      <c r="J17" s="233">
        <v>276747499</v>
      </c>
    </row>
    <row r="18" spans="1:10" s="226" customFormat="1" ht="12.75" x14ac:dyDescent="0.2">
      <c r="A18" s="235" t="s">
        <v>313</v>
      </c>
      <c r="B18" s="236" t="s">
        <v>16</v>
      </c>
      <c r="C18" s="233">
        <v>0</v>
      </c>
      <c r="D18" s="233">
        <v>0</v>
      </c>
      <c r="E18" s="233">
        <v>0</v>
      </c>
      <c r="F18" s="233">
        <v>0</v>
      </c>
      <c r="G18" s="233">
        <v>0</v>
      </c>
      <c r="H18" s="233">
        <v>0</v>
      </c>
      <c r="I18" s="233">
        <v>0</v>
      </c>
      <c r="J18" s="233">
        <v>0</v>
      </c>
    </row>
    <row r="19" spans="1:10" s="226" customFormat="1" ht="12.75" x14ac:dyDescent="0.2">
      <c r="A19" s="189" t="s">
        <v>314</v>
      </c>
      <c r="B19" s="236" t="s">
        <v>34</v>
      </c>
      <c r="C19" s="233">
        <v>12136529</v>
      </c>
      <c r="D19" s="233">
        <v>0</v>
      </c>
      <c r="E19" s="233">
        <v>-6019715</v>
      </c>
      <c r="F19" s="233">
        <v>1815903</v>
      </c>
      <c r="G19" s="233">
        <v>268816693</v>
      </c>
      <c r="H19" s="233">
        <v>276749410</v>
      </c>
      <c r="I19" s="233">
        <v>-1911</v>
      </c>
      <c r="J19" s="233">
        <v>276747499</v>
      </c>
    </row>
    <row r="20" spans="1:10" s="226" customFormat="1" ht="12.75" x14ac:dyDescent="0.2">
      <c r="A20" s="189" t="s">
        <v>315</v>
      </c>
      <c r="B20" s="236" t="s">
        <v>63</v>
      </c>
      <c r="C20" s="233">
        <v>0</v>
      </c>
      <c r="D20" s="233">
        <v>0</v>
      </c>
      <c r="E20" s="233">
        <v>0</v>
      </c>
      <c r="F20" s="233">
        <v>-7632</v>
      </c>
      <c r="G20" s="233">
        <v>19534038</v>
      </c>
      <c r="H20" s="233">
        <v>19526406</v>
      </c>
      <c r="I20" s="233">
        <v>-53147</v>
      </c>
      <c r="J20" s="233">
        <v>19473259</v>
      </c>
    </row>
    <row r="21" spans="1:10" s="226" customFormat="1" ht="12.75" x14ac:dyDescent="0.2">
      <c r="A21" s="189" t="s">
        <v>316</v>
      </c>
      <c r="B21" s="236" t="s">
        <v>74</v>
      </c>
      <c r="C21" s="233">
        <v>0</v>
      </c>
      <c r="D21" s="233">
        <v>0</v>
      </c>
      <c r="E21" s="233">
        <v>0</v>
      </c>
      <c r="F21" s="233">
        <v>0</v>
      </c>
      <c r="G21" s="233">
        <v>19614067</v>
      </c>
      <c r="H21" s="233">
        <v>19614067</v>
      </c>
      <c r="I21" s="233">
        <v>-53147</v>
      </c>
      <c r="J21" s="233">
        <v>19560920</v>
      </c>
    </row>
    <row r="22" spans="1:10" s="226" customFormat="1" ht="12.75" x14ac:dyDescent="0.2">
      <c r="A22" s="189" t="s">
        <v>317</v>
      </c>
      <c r="B22" s="236" t="s">
        <v>318</v>
      </c>
      <c r="C22" s="233">
        <v>0</v>
      </c>
      <c r="D22" s="233">
        <v>0</v>
      </c>
      <c r="E22" s="233">
        <v>0</v>
      </c>
      <c r="F22" s="233">
        <v>0</v>
      </c>
      <c r="G22" s="233">
        <v>0</v>
      </c>
      <c r="H22" s="233">
        <v>0</v>
      </c>
      <c r="I22" s="233">
        <v>0</v>
      </c>
      <c r="J22" s="233">
        <v>0</v>
      </c>
    </row>
    <row r="23" spans="1:10" s="226" customFormat="1" ht="12.75" x14ac:dyDescent="0.2">
      <c r="A23" s="189" t="s">
        <v>319</v>
      </c>
      <c r="B23" s="236" t="s">
        <v>320</v>
      </c>
      <c r="C23" s="233">
        <v>0</v>
      </c>
      <c r="D23" s="233">
        <v>0</v>
      </c>
      <c r="E23" s="233">
        <v>0</v>
      </c>
      <c r="F23" s="233">
        <v>-7632</v>
      </c>
      <c r="G23" s="233">
        <v>-80029</v>
      </c>
      <c r="H23" s="233">
        <v>-87661</v>
      </c>
      <c r="I23" s="233">
        <v>0</v>
      </c>
      <c r="J23" s="233">
        <v>-87661</v>
      </c>
    </row>
    <row r="24" spans="1:10" s="226" customFormat="1" ht="12.75" x14ac:dyDescent="0.2">
      <c r="A24" s="189" t="s">
        <v>167</v>
      </c>
      <c r="B24" s="236"/>
      <c r="C24" s="233">
        <v>0</v>
      </c>
      <c r="D24" s="233">
        <v>0</v>
      </c>
      <c r="E24" s="233">
        <v>0</v>
      </c>
      <c r="F24" s="233">
        <v>0</v>
      </c>
      <c r="G24" s="233">
        <v>0</v>
      </c>
      <c r="H24" s="233">
        <v>0</v>
      </c>
      <c r="I24" s="233">
        <v>0</v>
      </c>
      <c r="J24" s="233">
        <v>0</v>
      </c>
    </row>
    <row r="25" spans="1:10" s="226" customFormat="1" ht="25.5" x14ac:dyDescent="0.2">
      <c r="A25" s="189" t="s">
        <v>321</v>
      </c>
      <c r="B25" s="236" t="s">
        <v>322</v>
      </c>
      <c r="C25" s="233">
        <v>0</v>
      </c>
      <c r="D25" s="233">
        <v>0</v>
      </c>
      <c r="E25" s="233">
        <v>0</v>
      </c>
      <c r="F25" s="233">
        <v>0</v>
      </c>
      <c r="G25" s="233">
        <v>0</v>
      </c>
      <c r="H25" s="233">
        <v>0</v>
      </c>
      <c r="I25" s="233">
        <v>0</v>
      </c>
      <c r="J25" s="233">
        <v>0</v>
      </c>
    </row>
    <row r="26" spans="1:10" s="226" customFormat="1" ht="25.5" x14ac:dyDescent="0.2">
      <c r="A26" s="189" t="s">
        <v>323</v>
      </c>
      <c r="B26" s="236" t="s">
        <v>324</v>
      </c>
      <c r="C26" s="233">
        <v>0</v>
      </c>
      <c r="D26" s="233">
        <v>0</v>
      </c>
      <c r="E26" s="233">
        <v>0</v>
      </c>
      <c r="F26" s="233">
        <v>0</v>
      </c>
      <c r="G26" s="233">
        <v>0</v>
      </c>
      <c r="H26" s="233">
        <v>0</v>
      </c>
      <c r="I26" s="233">
        <v>0</v>
      </c>
      <c r="J26" s="233">
        <v>0</v>
      </c>
    </row>
    <row r="27" spans="1:10" s="226" customFormat="1" ht="25.5" x14ac:dyDescent="0.2">
      <c r="A27" s="189" t="s">
        <v>325</v>
      </c>
      <c r="B27" s="236" t="s">
        <v>326</v>
      </c>
      <c r="C27" s="233">
        <v>0</v>
      </c>
      <c r="D27" s="233">
        <v>0</v>
      </c>
      <c r="E27" s="233">
        <v>0</v>
      </c>
      <c r="F27" s="233">
        <v>0</v>
      </c>
      <c r="G27" s="233">
        <v>0</v>
      </c>
      <c r="H27" s="233">
        <v>0</v>
      </c>
      <c r="I27" s="233">
        <v>0</v>
      </c>
      <c r="J27" s="233">
        <v>0</v>
      </c>
    </row>
    <row r="28" spans="1:10" s="226" customFormat="1" ht="38.25" x14ac:dyDescent="0.2">
      <c r="A28" s="189" t="s">
        <v>327</v>
      </c>
      <c r="B28" s="236" t="s">
        <v>328</v>
      </c>
      <c r="C28" s="233">
        <v>0</v>
      </c>
      <c r="D28" s="233">
        <v>0</v>
      </c>
      <c r="E28" s="233">
        <v>0</v>
      </c>
      <c r="F28" s="233">
        <v>0</v>
      </c>
      <c r="G28" s="233">
        <v>0</v>
      </c>
      <c r="H28" s="233">
        <v>0</v>
      </c>
      <c r="I28" s="233">
        <v>0</v>
      </c>
      <c r="J28" s="233">
        <v>0</v>
      </c>
    </row>
    <row r="29" spans="1:10" s="226" customFormat="1" ht="12.75" x14ac:dyDescent="0.2">
      <c r="A29" s="189" t="s">
        <v>171</v>
      </c>
      <c r="B29" s="236" t="s">
        <v>329</v>
      </c>
      <c r="C29" s="233">
        <v>0</v>
      </c>
      <c r="D29" s="233">
        <v>0</v>
      </c>
      <c r="E29" s="233">
        <v>0</v>
      </c>
      <c r="F29" s="233">
        <v>0</v>
      </c>
      <c r="G29" s="233">
        <v>-80029</v>
      </c>
      <c r="H29" s="233">
        <v>-80029</v>
      </c>
      <c r="I29" s="233">
        <v>0</v>
      </c>
      <c r="J29" s="233">
        <v>-80029</v>
      </c>
    </row>
    <row r="30" spans="1:10" s="226" customFormat="1" ht="25.5" x14ac:dyDescent="0.2">
      <c r="A30" s="189" t="s">
        <v>172</v>
      </c>
      <c r="B30" s="236" t="s">
        <v>330</v>
      </c>
      <c r="C30" s="233">
        <v>0</v>
      </c>
      <c r="D30" s="233">
        <v>0</v>
      </c>
      <c r="E30" s="233">
        <v>0</v>
      </c>
      <c r="F30" s="233">
        <v>0</v>
      </c>
      <c r="G30" s="233">
        <v>0</v>
      </c>
      <c r="H30" s="233">
        <v>0</v>
      </c>
      <c r="I30" s="233">
        <v>0</v>
      </c>
      <c r="J30" s="233">
        <v>0</v>
      </c>
    </row>
    <row r="31" spans="1:10" s="226" customFormat="1" ht="12.75" x14ac:dyDescent="0.2">
      <c r="A31" s="189" t="s">
        <v>331</v>
      </c>
      <c r="B31" s="236" t="s">
        <v>332</v>
      </c>
      <c r="C31" s="233">
        <v>0</v>
      </c>
      <c r="D31" s="233">
        <v>0</v>
      </c>
      <c r="E31" s="233">
        <v>0</v>
      </c>
      <c r="F31" s="233">
        <v>0</v>
      </c>
      <c r="G31" s="233">
        <v>0</v>
      </c>
      <c r="H31" s="233">
        <v>0</v>
      </c>
      <c r="I31" s="233">
        <v>0</v>
      </c>
      <c r="J31" s="233">
        <v>0</v>
      </c>
    </row>
    <row r="32" spans="1:10" s="226" customFormat="1" ht="12.75" x14ac:dyDescent="0.2">
      <c r="A32" s="189" t="s">
        <v>175</v>
      </c>
      <c r="B32" s="236" t="s">
        <v>333</v>
      </c>
      <c r="C32" s="233">
        <v>0</v>
      </c>
      <c r="D32" s="233">
        <v>0</v>
      </c>
      <c r="E32" s="233">
        <v>0</v>
      </c>
      <c r="F32" s="233">
        <v>-7632</v>
      </c>
      <c r="G32" s="233">
        <v>0</v>
      </c>
      <c r="H32" s="233">
        <v>-7632</v>
      </c>
      <c r="I32" s="233">
        <v>0</v>
      </c>
      <c r="J32" s="233">
        <v>-7632</v>
      </c>
    </row>
    <row r="33" spans="1:10" s="226" customFormat="1" ht="12.75" x14ac:dyDescent="0.2">
      <c r="A33" s="189" t="s">
        <v>177</v>
      </c>
      <c r="B33" s="236" t="s">
        <v>334</v>
      </c>
      <c r="C33" s="233">
        <v>0</v>
      </c>
      <c r="D33" s="233">
        <v>0</v>
      </c>
      <c r="E33" s="233">
        <v>0</v>
      </c>
      <c r="F33" s="233">
        <v>0</v>
      </c>
      <c r="G33" s="233">
        <v>0</v>
      </c>
      <c r="H33" s="233">
        <v>0</v>
      </c>
      <c r="I33" s="233">
        <v>0</v>
      </c>
      <c r="J33" s="233">
        <v>0</v>
      </c>
    </row>
    <row r="34" spans="1:10" s="226" customFormat="1" ht="12.75" x14ac:dyDescent="0.2">
      <c r="A34" s="189" t="s">
        <v>335</v>
      </c>
      <c r="B34" s="236" t="s">
        <v>66</v>
      </c>
      <c r="C34" s="233">
        <v>0</v>
      </c>
      <c r="D34" s="233">
        <v>0</v>
      </c>
      <c r="E34" s="233">
        <v>-270429</v>
      </c>
      <c r="F34" s="233">
        <v>0</v>
      </c>
      <c r="G34" s="233">
        <v>-30446994</v>
      </c>
      <c r="H34" s="233">
        <v>-30717423</v>
      </c>
      <c r="I34" s="233">
        <v>0</v>
      </c>
      <c r="J34" s="233">
        <v>-30717423</v>
      </c>
    </row>
    <row r="35" spans="1:10" s="226" customFormat="1" ht="12.75" x14ac:dyDescent="0.2">
      <c r="A35" s="189" t="s">
        <v>167</v>
      </c>
      <c r="B35" s="236"/>
      <c r="C35" s="233">
        <v>0</v>
      </c>
      <c r="D35" s="233">
        <v>0</v>
      </c>
      <c r="E35" s="233">
        <v>0</v>
      </c>
      <c r="F35" s="233">
        <v>0</v>
      </c>
      <c r="G35" s="233">
        <v>0</v>
      </c>
      <c r="H35" s="233">
        <v>0</v>
      </c>
      <c r="I35" s="233">
        <v>0</v>
      </c>
      <c r="J35" s="233">
        <v>0</v>
      </c>
    </row>
    <row r="36" spans="1:10" s="226" customFormat="1" ht="12.75" x14ac:dyDescent="0.2">
      <c r="A36" s="189" t="s">
        <v>336</v>
      </c>
      <c r="B36" s="236" t="s">
        <v>92</v>
      </c>
      <c r="C36" s="233">
        <v>0</v>
      </c>
      <c r="D36" s="233">
        <v>0</v>
      </c>
      <c r="E36" s="233">
        <v>0</v>
      </c>
      <c r="F36" s="233">
        <v>0</v>
      </c>
      <c r="G36" s="233">
        <v>0</v>
      </c>
      <c r="H36" s="233">
        <v>0</v>
      </c>
      <c r="I36" s="233">
        <v>0</v>
      </c>
      <c r="J36" s="233">
        <v>0</v>
      </c>
    </row>
    <row r="37" spans="1:10" s="226" customFormat="1" ht="12.75" x14ac:dyDescent="0.2">
      <c r="A37" s="189" t="s">
        <v>167</v>
      </c>
      <c r="B37" s="236"/>
      <c r="C37" s="233">
        <v>0</v>
      </c>
      <c r="D37" s="233">
        <v>0</v>
      </c>
      <c r="E37" s="233">
        <v>0</v>
      </c>
      <c r="F37" s="233">
        <v>0</v>
      </c>
      <c r="G37" s="233">
        <v>0</v>
      </c>
      <c r="H37" s="233">
        <v>0</v>
      </c>
      <c r="I37" s="233">
        <v>0</v>
      </c>
      <c r="J37" s="233">
        <v>0</v>
      </c>
    </row>
    <row r="38" spans="1:10" s="226" customFormat="1" ht="12.75" x14ac:dyDescent="0.2">
      <c r="A38" s="189" t="s">
        <v>337</v>
      </c>
      <c r="B38" s="236"/>
      <c r="C38" s="233">
        <v>0</v>
      </c>
      <c r="D38" s="233">
        <v>0</v>
      </c>
      <c r="E38" s="233">
        <v>0</v>
      </c>
      <c r="F38" s="233">
        <v>0</v>
      </c>
      <c r="G38" s="233">
        <v>0</v>
      </c>
      <c r="H38" s="233">
        <v>0</v>
      </c>
      <c r="I38" s="233">
        <v>0</v>
      </c>
      <c r="J38" s="233">
        <v>0</v>
      </c>
    </row>
    <row r="39" spans="1:10" s="226" customFormat="1" ht="12.75" x14ac:dyDescent="0.2">
      <c r="A39" s="189" t="s">
        <v>338</v>
      </c>
      <c r="B39" s="236"/>
      <c r="C39" s="233">
        <v>0</v>
      </c>
      <c r="D39" s="233">
        <v>0</v>
      </c>
      <c r="E39" s="233">
        <v>0</v>
      </c>
      <c r="F39" s="233">
        <v>0</v>
      </c>
      <c r="G39" s="233">
        <v>0</v>
      </c>
      <c r="H39" s="233">
        <v>0</v>
      </c>
      <c r="I39" s="233">
        <v>0</v>
      </c>
      <c r="J39" s="233">
        <v>0</v>
      </c>
    </row>
    <row r="40" spans="1:10" s="226" customFormat="1" ht="25.5" x14ac:dyDescent="0.2">
      <c r="A40" s="189" t="s">
        <v>339</v>
      </c>
      <c r="B40" s="236"/>
      <c r="C40" s="233">
        <v>0</v>
      </c>
      <c r="D40" s="233">
        <v>0</v>
      </c>
      <c r="E40" s="233">
        <v>0</v>
      </c>
      <c r="F40" s="233">
        <v>0</v>
      </c>
      <c r="G40" s="233">
        <v>0</v>
      </c>
      <c r="H40" s="233">
        <v>0</v>
      </c>
      <c r="I40" s="233">
        <v>0</v>
      </c>
      <c r="J40" s="233">
        <v>0</v>
      </c>
    </row>
    <row r="41" spans="1:10" s="226" customFormat="1" ht="12.75" x14ac:dyDescent="0.2">
      <c r="A41" s="189" t="s">
        <v>340</v>
      </c>
      <c r="B41" s="236" t="s">
        <v>93</v>
      </c>
      <c r="C41" s="233">
        <v>0</v>
      </c>
      <c r="D41" s="233">
        <v>0</v>
      </c>
      <c r="E41" s="233">
        <v>0</v>
      </c>
      <c r="F41" s="233">
        <v>0</v>
      </c>
      <c r="G41" s="233">
        <v>0</v>
      </c>
      <c r="H41" s="233">
        <v>0</v>
      </c>
      <c r="I41" s="233">
        <v>0</v>
      </c>
      <c r="J41" s="233">
        <v>0</v>
      </c>
    </row>
    <row r="42" spans="1:10" s="226" customFormat="1" ht="12.75" x14ac:dyDescent="0.2">
      <c r="A42" s="189" t="s">
        <v>341</v>
      </c>
      <c r="B42" s="236" t="s">
        <v>95</v>
      </c>
      <c r="C42" s="233">
        <v>0</v>
      </c>
      <c r="D42" s="233">
        <v>0</v>
      </c>
      <c r="E42" s="233">
        <v>0</v>
      </c>
      <c r="F42" s="233">
        <v>0</v>
      </c>
      <c r="G42" s="233">
        <v>0</v>
      </c>
      <c r="H42" s="233">
        <v>0</v>
      </c>
      <c r="I42" s="233">
        <v>0</v>
      </c>
      <c r="J42" s="233">
        <v>0</v>
      </c>
    </row>
    <row r="43" spans="1:10" s="226" customFormat="1" ht="12.75" x14ac:dyDescent="0.2">
      <c r="A43" s="189" t="s">
        <v>342</v>
      </c>
      <c r="B43" s="236" t="s">
        <v>97</v>
      </c>
      <c r="C43" s="233">
        <v>0</v>
      </c>
      <c r="D43" s="233">
        <v>0</v>
      </c>
      <c r="E43" s="233">
        <v>0</v>
      </c>
      <c r="F43" s="233">
        <v>0</v>
      </c>
      <c r="G43" s="233">
        <v>0</v>
      </c>
      <c r="H43" s="233">
        <v>0</v>
      </c>
      <c r="I43" s="233">
        <v>0</v>
      </c>
      <c r="J43" s="233">
        <v>0</v>
      </c>
    </row>
    <row r="44" spans="1:10" s="226" customFormat="1" ht="25.5" x14ac:dyDescent="0.2">
      <c r="A44" s="189" t="s">
        <v>343</v>
      </c>
      <c r="B44" s="236" t="s">
        <v>99</v>
      </c>
      <c r="C44" s="233">
        <v>0</v>
      </c>
      <c r="D44" s="233">
        <v>0</v>
      </c>
      <c r="E44" s="233">
        <v>0</v>
      </c>
      <c r="F44" s="233">
        <v>0</v>
      </c>
      <c r="G44" s="233">
        <v>0</v>
      </c>
      <c r="H44" s="233">
        <v>0</v>
      </c>
      <c r="I44" s="233">
        <v>0</v>
      </c>
      <c r="J44" s="233">
        <v>0</v>
      </c>
    </row>
    <row r="45" spans="1:10" s="226" customFormat="1" ht="12.75" x14ac:dyDescent="0.2">
      <c r="A45" s="189" t="s">
        <v>344</v>
      </c>
      <c r="B45" s="236" t="s">
        <v>101</v>
      </c>
      <c r="C45" s="233">
        <v>0</v>
      </c>
      <c r="D45" s="233">
        <v>0</v>
      </c>
      <c r="E45" s="233">
        <v>0</v>
      </c>
      <c r="F45" s="233">
        <v>0</v>
      </c>
      <c r="G45" s="233">
        <v>-30446994</v>
      </c>
      <c r="H45" s="233">
        <v>-30446994</v>
      </c>
      <c r="I45" s="233">
        <v>0</v>
      </c>
      <c r="J45" s="233">
        <v>-30446994</v>
      </c>
    </row>
    <row r="46" spans="1:10" s="226" customFormat="1" ht="12.75" x14ac:dyDescent="0.2">
      <c r="A46" s="189" t="s">
        <v>345</v>
      </c>
      <c r="B46" s="236" t="s">
        <v>103</v>
      </c>
      <c r="C46" s="233">
        <v>0</v>
      </c>
      <c r="D46" s="233">
        <v>0</v>
      </c>
      <c r="E46" s="233">
        <v>0</v>
      </c>
      <c r="F46" s="233">
        <v>0</v>
      </c>
      <c r="G46" s="233">
        <v>0</v>
      </c>
      <c r="H46" s="233">
        <v>0</v>
      </c>
      <c r="I46" s="233">
        <v>0</v>
      </c>
      <c r="J46" s="233">
        <v>0</v>
      </c>
    </row>
    <row r="47" spans="1:10" s="226" customFormat="1" ht="12.75" x14ac:dyDescent="0.2">
      <c r="A47" s="189" t="s">
        <v>346</v>
      </c>
      <c r="B47" s="236" t="s">
        <v>347</v>
      </c>
      <c r="C47" s="233">
        <v>0</v>
      </c>
      <c r="D47" s="233">
        <v>0</v>
      </c>
      <c r="E47" s="233">
        <v>-270429</v>
      </c>
      <c r="F47" s="233">
        <v>0</v>
      </c>
      <c r="G47" s="233">
        <v>0</v>
      </c>
      <c r="H47" s="233">
        <v>-270429</v>
      </c>
      <c r="I47" s="233">
        <v>0</v>
      </c>
      <c r="J47" s="233">
        <v>-270429</v>
      </c>
    </row>
    <row r="48" spans="1:10" s="226" customFormat="1" ht="25.5" x14ac:dyDescent="0.2">
      <c r="A48" s="189" t="s">
        <v>348</v>
      </c>
      <c r="B48" s="236" t="s">
        <v>349</v>
      </c>
      <c r="C48" s="233">
        <v>0</v>
      </c>
      <c r="D48" s="233">
        <v>0</v>
      </c>
      <c r="E48" s="233">
        <v>0</v>
      </c>
      <c r="F48" s="233">
        <v>0</v>
      </c>
      <c r="G48" s="233">
        <v>0</v>
      </c>
      <c r="H48" s="233">
        <v>0</v>
      </c>
      <c r="I48" s="233">
        <v>0</v>
      </c>
      <c r="J48" s="233">
        <v>0</v>
      </c>
    </row>
    <row r="49" spans="1:10" s="237" customFormat="1" ht="41.25" customHeight="1" x14ac:dyDescent="0.25">
      <c r="A49" s="231" t="s">
        <v>393</v>
      </c>
      <c r="B49" s="232" t="s">
        <v>69</v>
      </c>
      <c r="C49" s="233">
        <v>12136529</v>
      </c>
      <c r="D49" s="233">
        <v>0</v>
      </c>
      <c r="E49" s="233">
        <v>-6290144</v>
      </c>
      <c r="F49" s="233">
        <v>1808271</v>
      </c>
      <c r="G49" s="233">
        <v>257903737</v>
      </c>
      <c r="H49" s="233">
        <v>265558393</v>
      </c>
      <c r="I49" s="233">
        <v>-55058</v>
      </c>
      <c r="J49" s="233">
        <v>265503335</v>
      </c>
    </row>
    <row r="50" spans="1:10" s="226" customFormat="1" ht="12.75" x14ac:dyDescent="0.2">
      <c r="A50" s="189" t="s">
        <v>350</v>
      </c>
      <c r="B50" s="236" t="s">
        <v>351</v>
      </c>
      <c r="C50" s="233">
        <v>0</v>
      </c>
      <c r="D50" s="233">
        <v>0</v>
      </c>
      <c r="E50" s="233">
        <v>0</v>
      </c>
      <c r="F50" s="233">
        <v>0</v>
      </c>
      <c r="G50" s="233">
        <v>0</v>
      </c>
      <c r="H50" s="233">
        <v>0</v>
      </c>
      <c r="I50" s="233">
        <v>0</v>
      </c>
      <c r="J50" s="233">
        <v>0</v>
      </c>
    </row>
    <row r="51" spans="1:10" s="226" customFormat="1" ht="12.75" x14ac:dyDescent="0.2">
      <c r="A51" s="189" t="s">
        <v>352</v>
      </c>
      <c r="B51" s="236" t="s">
        <v>121</v>
      </c>
      <c r="C51" s="233">
        <v>12136529</v>
      </c>
      <c r="D51" s="233">
        <v>0</v>
      </c>
      <c r="E51" s="233">
        <v>-6290144</v>
      </c>
      <c r="F51" s="233">
        <v>1808271</v>
      </c>
      <c r="G51" s="233">
        <v>257903737</v>
      </c>
      <c r="H51" s="233">
        <v>265558393</v>
      </c>
      <c r="I51" s="233">
        <v>-55058</v>
      </c>
      <c r="J51" s="233">
        <v>265503335</v>
      </c>
    </row>
    <row r="52" spans="1:10" s="226" customFormat="1" ht="12.75" x14ac:dyDescent="0.2">
      <c r="A52" s="189" t="s">
        <v>353</v>
      </c>
      <c r="B52" s="236" t="s">
        <v>124</v>
      </c>
      <c r="C52" s="233">
        <v>0</v>
      </c>
      <c r="D52" s="233">
        <v>0</v>
      </c>
      <c r="E52" s="233">
        <v>0</v>
      </c>
      <c r="F52" s="233">
        <v>21218</v>
      </c>
      <c r="G52" s="233">
        <v>10070132</v>
      </c>
      <c r="H52" s="233">
        <v>10091350</v>
      </c>
      <c r="I52" s="233">
        <v>-228977</v>
      </c>
      <c r="J52" s="233">
        <v>9862373</v>
      </c>
    </row>
    <row r="53" spans="1:10" s="226" customFormat="1" ht="12.75" x14ac:dyDescent="0.2">
      <c r="A53" s="189" t="s">
        <v>354</v>
      </c>
      <c r="B53" s="236" t="s">
        <v>355</v>
      </c>
      <c r="C53" s="233">
        <v>0</v>
      </c>
      <c r="D53" s="233">
        <v>0</v>
      </c>
      <c r="E53" s="233">
        <v>0</v>
      </c>
      <c r="F53" s="233">
        <v>0</v>
      </c>
      <c r="G53" s="233">
        <v>10140944</v>
      </c>
      <c r="H53" s="233">
        <v>10140944</v>
      </c>
      <c r="I53" s="233">
        <v>-228977</v>
      </c>
      <c r="J53" s="233">
        <v>9911967</v>
      </c>
    </row>
    <row r="54" spans="1:10" s="226" customFormat="1" ht="12.75" x14ac:dyDescent="0.2">
      <c r="A54" s="189" t="s">
        <v>317</v>
      </c>
      <c r="B54" s="236" t="s">
        <v>356</v>
      </c>
      <c r="C54" s="233">
        <v>0</v>
      </c>
      <c r="D54" s="233">
        <v>0</v>
      </c>
      <c r="E54" s="233">
        <v>0</v>
      </c>
      <c r="F54" s="233">
        <v>0</v>
      </c>
      <c r="G54" s="233">
        <v>0</v>
      </c>
      <c r="H54" s="233">
        <v>0</v>
      </c>
      <c r="I54" s="233">
        <v>0</v>
      </c>
      <c r="J54" s="233">
        <v>0</v>
      </c>
    </row>
    <row r="55" spans="1:10" s="226" customFormat="1" ht="12.75" x14ac:dyDescent="0.2">
      <c r="A55" s="189" t="s">
        <v>357</v>
      </c>
      <c r="B55" s="236" t="s">
        <v>358</v>
      </c>
      <c r="C55" s="233">
        <v>0</v>
      </c>
      <c r="D55" s="233">
        <v>0</v>
      </c>
      <c r="E55" s="233">
        <v>0</v>
      </c>
      <c r="F55" s="233">
        <v>21218</v>
      </c>
      <c r="G55" s="233">
        <v>-70812</v>
      </c>
      <c r="H55" s="233">
        <v>-49594</v>
      </c>
      <c r="I55" s="233">
        <v>0</v>
      </c>
      <c r="J55" s="233">
        <v>-49594</v>
      </c>
    </row>
    <row r="56" spans="1:10" s="226" customFormat="1" ht="12.75" x14ac:dyDescent="0.2">
      <c r="A56" s="189" t="s">
        <v>167</v>
      </c>
      <c r="B56" s="236"/>
      <c r="C56" s="233">
        <v>0</v>
      </c>
      <c r="D56" s="233">
        <v>0</v>
      </c>
      <c r="E56" s="233">
        <v>0</v>
      </c>
      <c r="F56" s="233">
        <v>0</v>
      </c>
      <c r="G56" s="233">
        <v>0</v>
      </c>
      <c r="H56" s="233">
        <v>0</v>
      </c>
      <c r="I56" s="233">
        <v>0</v>
      </c>
      <c r="J56" s="233">
        <v>0</v>
      </c>
    </row>
    <row r="57" spans="1:10" s="226" customFormat="1" ht="25.5" x14ac:dyDescent="0.2">
      <c r="A57" s="189" t="s">
        <v>321</v>
      </c>
      <c r="B57" s="236" t="s">
        <v>359</v>
      </c>
      <c r="C57" s="233">
        <v>0</v>
      </c>
      <c r="D57" s="233">
        <v>0</v>
      </c>
      <c r="E57" s="233">
        <v>0</v>
      </c>
      <c r="F57" s="233">
        <v>0</v>
      </c>
      <c r="G57" s="233">
        <v>0</v>
      </c>
      <c r="H57" s="233">
        <v>0</v>
      </c>
      <c r="I57" s="233">
        <v>0</v>
      </c>
      <c r="J57" s="233">
        <v>0</v>
      </c>
    </row>
    <row r="58" spans="1:10" s="226" customFormat="1" ht="25.5" x14ac:dyDescent="0.2">
      <c r="A58" s="189" t="s">
        <v>323</v>
      </c>
      <c r="B58" s="236" t="s">
        <v>360</v>
      </c>
      <c r="C58" s="233">
        <v>0</v>
      </c>
      <c r="D58" s="233">
        <v>0</v>
      </c>
      <c r="E58" s="233">
        <v>0</v>
      </c>
      <c r="F58" s="233">
        <v>0</v>
      </c>
      <c r="G58" s="233">
        <v>0</v>
      </c>
      <c r="H58" s="233">
        <v>0</v>
      </c>
      <c r="I58" s="233">
        <v>0</v>
      </c>
      <c r="J58" s="233">
        <v>0</v>
      </c>
    </row>
    <row r="59" spans="1:10" s="226" customFormat="1" ht="25.5" x14ac:dyDescent="0.2">
      <c r="A59" s="189" t="s">
        <v>325</v>
      </c>
      <c r="B59" s="236" t="s">
        <v>361</v>
      </c>
      <c r="C59" s="233">
        <v>0</v>
      </c>
      <c r="D59" s="233">
        <v>0</v>
      </c>
      <c r="E59" s="233">
        <v>0</v>
      </c>
      <c r="F59" s="233">
        <v>0</v>
      </c>
      <c r="G59" s="233">
        <v>0</v>
      </c>
      <c r="H59" s="233">
        <v>0</v>
      </c>
      <c r="I59" s="233">
        <v>0</v>
      </c>
      <c r="J59" s="233">
        <v>0</v>
      </c>
    </row>
    <row r="60" spans="1:10" s="226" customFormat="1" ht="38.25" x14ac:dyDescent="0.2">
      <c r="A60" s="189" t="s">
        <v>327</v>
      </c>
      <c r="B60" s="236" t="s">
        <v>362</v>
      </c>
      <c r="C60" s="233">
        <v>0</v>
      </c>
      <c r="D60" s="233">
        <v>0</v>
      </c>
      <c r="E60" s="233">
        <v>0</v>
      </c>
      <c r="F60" s="233">
        <v>0</v>
      </c>
      <c r="G60" s="233">
        <v>0</v>
      </c>
      <c r="H60" s="233">
        <v>0</v>
      </c>
      <c r="I60" s="233">
        <v>0</v>
      </c>
      <c r="J60" s="233">
        <v>0</v>
      </c>
    </row>
    <row r="61" spans="1:10" s="226" customFormat="1" ht="12.75" x14ac:dyDescent="0.2">
      <c r="A61" s="189" t="s">
        <v>171</v>
      </c>
      <c r="B61" s="236" t="s">
        <v>363</v>
      </c>
      <c r="C61" s="233">
        <v>0</v>
      </c>
      <c r="D61" s="233">
        <v>0</v>
      </c>
      <c r="E61" s="233">
        <v>0</v>
      </c>
      <c r="F61" s="233">
        <v>0</v>
      </c>
      <c r="G61" s="233">
        <v>-70812</v>
      </c>
      <c r="H61" s="233">
        <v>-70812</v>
      </c>
      <c r="I61" s="233">
        <v>0</v>
      </c>
      <c r="J61" s="233">
        <v>-70812</v>
      </c>
    </row>
    <row r="62" spans="1:10" s="226" customFormat="1" ht="25.5" x14ac:dyDescent="0.2">
      <c r="A62" s="189" t="s">
        <v>172</v>
      </c>
      <c r="B62" s="236" t="s">
        <v>364</v>
      </c>
      <c r="C62" s="233">
        <v>0</v>
      </c>
      <c r="D62" s="233">
        <v>0</v>
      </c>
      <c r="E62" s="233">
        <v>0</v>
      </c>
      <c r="F62" s="233">
        <v>0</v>
      </c>
      <c r="G62" s="233">
        <v>0</v>
      </c>
      <c r="H62" s="233">
        <v>0</v>
      </c>
      <c r="I62" s="233">
        <v>0</v>
      </c>
      <c r="J62" s="233">
        <v>0</v>
      </c>
    </row>
    <row r="63" spans="1:10" s="226" customFormat="1" ht="12.75" x14ac:dyDescent="0.2">
      <c r="A63" s="189" t="s">
        <v>331</v>
      </c>
      <c r="B63" s="236" t="s">
        <v>365</v>
      </c>
      <c r="C63" s="233">
        <v>0</v>
      </c>
      <c r="D63" s="233">
        <v>0</v>
      </c>
      <c r="E63" s="233">
        <v>0</v>
      </c>
      <c r="F63" s="233">
        <v>0</v>
      </c>
      <c r="G63" s="233">
        <v>0</v>
      </c>
      <c r="H63" s="233">
        <v>0</v>
      </c>
      <c r="I63" s="233">
        <v>0</v>
      </c>
      <c r="J63" s="233">
        <v>0</v>
      </c>
    </row>
    <row r="64" spans="1:10" s="226" customFormat="1" ht="12.75" x14ac:dyDescent="0.2">
      <c r="A64" s="189" t="s">
        <v>175</v>
      </c>
      <c r="B64" s="236" t="s">
        <v>366</v>
      </c>
      <c r="C64" s="233">
        <v>0</v>
      </c>
      <c r="D64" s="233">
        <v>0</v>
      </c>
      <c r="E64" s="233">
        <v>0</v>
      </c>
      <c r="F64" s="233">
        <v>21218</v>
      </c>
      <c r="G64" s="233">
        <v>0</v>
      </c>
      <c r="H64" s="233">
        <v>21218</v>
      </c>
      <c r="I64" s="233">
        <v>0</v>
      </c>
      <c r="J64" s="233">
        <v>21218</v>
      </c>
    </row>
    <row r="65" spans="1:10" s="226" customFormat="1" ht="12.75" x14ac:dyDescent="0.2">
      <c r="A65" s="189" t="s">
        <v>177</v>
      </c>
      <c r="B65" s="236" t="s">
        <v>367</v>
      </c>
      <c r="C65" s="233">
        <v>0</v>
      </c>
      <c r="D65" s="233">
        <v>0</v>
      </c>
      <c r="E65" s="233">
        <v>0</v>
      </c>
      <c r="F65" s="233">
        <v>0</v>
      </c>
      <c r="G65" s="233">
        <v>0</v>
      </c>
      <c r="H65" s="233">
        <v>0</v>
      </c>
      <c r="I65" s="233">
        <v>0</v>
      </c>
      <c r="J65" s="233">
        <v>0</v>
      </c>
    </row>
    <row r="66" spans="1:10" s="226" customFormat="1" ht="12.75" x14ac:dyDescent="0.2">
      <c r="A66" s="189" t="s">
        <v>368</v>
      </c>
      <c r="B66" s="236" t="s">
        <v>126</v>
      </c>
      <c r="C66" s="233">
        <v>0</v>
      </c>
      <c r="D66" s="233">
        <v>0</v>
      </c>
      <c r="E66" s="233">
        <v>34336</v>
      </c>
      <c r="F66" s="233">
        <v>0</v>
      </c>
      <c r="G66" s="233">
        <v>-42932</v>
      </c>
      <c r="H66" s="233">
        <v>-8596</v>
      </c>
      <c r="I66" s="233">
        <v>-10038</v>
      </c>
      <c r="J66" s="233">
        <v>-18634</v>
      </c>
    </row>
    <row r="67" spans="1:10" s="226" customFormat="1" ht="12.75" x14ac:dyDescent="0.2">
      <c r="A67" s="189" t="s">
        <v>369</v>
      </c>
      <c r="B67" s="236" t="s">
        <v>370</v>
      </c>
      <c r="C67" s="233">
        <v>0</v>
      </c>
      <c r="D67" s="233">
        <v>0</v>
      </c>
      <c r="E67" s="233">
        <v>0</v>
      </c>
      <c r="F67" s="233">
        <v>0</v>
      </c>
      <c r="G67" s="233">
        <v>0</v>
      </c>
      <c r="H67" s="233">
        <v>0</v>
      </c>
      <c r="I67" s="233">
        <v>0</v>
      </c>
      <c r="J67" s="233">
        <v>0</v>
      </c>
    </row>
    <row r="68" spans="1:10" s="226" customFormat="1" ht="12.75" x14ac:dyDescent="0.2">
      <c r="A68" s="189" t="s">
        <v>167</v>
      </c>
      <c r="B68" s="236"/>
      <c r="C68" s="233">
        <v>0</v>
      </c>
      <c r="D68" s="233">
        <v>0</v>
      </c>
      <c r="E68" s="233">
        <v>0</v>
      </c>
      <c r="F68" s="233">
        <v>0</v>
      </c>
      <c r="G68" s="233">
        <v>0</v>
      </c>
      <c r="H68" s="233">
        <v>0</v>
      </c>
      <c r="I68" s="233">
        <v>0</v>
      </c>
      <c r="J68" s="233">
        <v>0</v>
      </c>
    </row>
    <row r="69" spans="1:10" s="226" customFormat="1" ht="12.75" x14ac:dyDescent="0.2">
      <c r="A69" s="189" t="s">
        <v>337</v>
      </c>
      <c r="B69" s="236"/>
      <c r="C69" s="233">
        <v>0</v>
      </c>
      <c r="D69" s="233">
        <v>0</v>
      </c>
      <c r="E69" s="233">
        <v>0</v>
      </c>
      <c r="F69" s="233">
        <v>0</v>
      </c>
      <c r="G69" s="233">
        <v>0</v>
      </c>
      <c r="H69" s="233">
        <v>0</v>
      </c>
      <c r="I69" s="233">
        <v>0</v>
      </c>
      <c r="J69" s="233">
        <v>0</v>
      </c>
    </row>
    <row r="70" spans="1:10" s="226" customFormat="1" ht="12.75" x14ac:dyDescent="0.2">
      <c r="A70" s="189" t="s">
        <v>338</v>
      </c>
      <c r="B70" s="236"/>
      <c r="C70" s="233">
        <v>0</v>
      </c>
      <c r="D70" s="233">
        <v>0</v>
      </c>
      <c r="E70" s="233">
        <v>0</v>
      </c>
      <c r="F70" s="233">
        <v>0</v>
      </c>
      <c r="G70" s="233">
        <v>0</v>
      </c>
      <c r="H70" s="233">
        <v>0</v>
      </c>
      <c r="I70" s="233">
        <v>0</v>
      </c>
      <c r="J70" s="233">
        <v>0</v>
      </c>
    </row>
    <row r="71" spans="1:10" s="226" customFormat="1" ht="25.5" x14ac:dyDescent="0.2">
      <c r="A71" s="189" t="s">
        <v>339</v>
      </c>
      <c r="B71" s="236"/>
      <c r="C71" s="233">
        <v>0</v>
      </c>
      <c r="D71" s="233">
        <v>0</v>
      </c>
      <c r="E71" s="233">
        <v>0</v>
      </c>
      <c r="F71" s="233">
        <v>0</v>
      </c>
      <c r="G71" s="233">
        <v>0</v>
      </c>
      <c r="H71" s="233">
        <v>0</v>
      </c>
      <c r="I71" s="233">
        <v>0</v>
      </c>
      <c r="J71" s="233">
        <v>0</v>
      </c>
    </row>
    <row r="72" spans="1:10" s="226" customFormat="1" ht="12.75" x14ac:dyDescent="0.2">
      <c r="A72" s="189" t="s">
        <v>340</v>
      </c>
      <c r="B72" s="236" t="s">
        <v>371</v>
      </c>
      <c r="C72" s="233">
        <v>0</v>
      </c>
      <c r="D72" s="233">
        <v>0</v>
      </c>
      <c r="E72" s="233">
        <v>0</v>
      </c>
      <c r="F72" s="233">
        <v>0</v>
      </c>
      <c r="G72" s="233">
        <v>0</v>
      </c>
      <c r="H72" s="233">
        <v>0</v>
      </c>
      <c r="I72" s="233">
        <v>0</v>
      </c>
      <c r="J72" s="233">
        <v>0</v>
      </c>
    </row>
    <row r="73" spans="1:10" s="226" customFormat="1" ht="12.75" x14ac:dyDescent="0.2">
      <c r="A73" s="189" t="s">
        <v>341</v>
      </c>
      <c r="B73" s="236" t="s">
        <v>372</v>
      </c>
      <c r="C73" s="233">
        <v>0</v>
      </c>
      <c r="D73" s="233">
        <v>0</v>
      </c>
      <c r="E73" s="233">
        <v>0</v>
      </c>
      <c r="F73" s="233">
        <v>0</v>
      </c>
      <c r="G73" s="233">
        <v>0</v>
      </c>
      <c r="H73" s="233">
        <v>0</v>
      </c>
      <c r="I73" s="233">
        <v>0</v>
      </c>
      <c r="J73" s="233">
        <v>0</v>
      </c>
    </row>
    <row r="74" spans="1:10" s="226" customFormat="1" ht="12.75" x14ac:dyDescent="0.2">
      <c r="A74" s="189" t="s">
        <v>373</v>
      </c>
      <c r="B74" s="236" t="s">
        <v>374</v>
      </c>
      <c r="C74" s="233">
        <v>0</v>
      </c>
      <c r="D74" s="233">
        <v>0</v>
      </c>
      <c r="E74" s="233">
        <v>0</v>
      </c>
      <c r="F74" s="233">
        <v>0</v>
      </c>
      <c r="G74" s="233">
        <v>0</v>
      </c>
      <c r="H74" s="233">
        <v>0</v>
      </c>
      <c r="I74" s="233">
        <v>0</v>
      </c>
      <c r="J74" s="233">
        <v>0</v>
      </c>
    </row>
    <row r="75" spans="1:10" s="226" customFormat="1" ht="25.5" x14ac:dyDescent="0.2">
      <c r="A75" s="189" t="s">
        <v>343</v>
      </c>
      <c r="B75" s="236" t="s">
        <v>375</v>
      </c>
      <c r="C75" s="233">
        <v>0</v>
      </c>
      <c r="D75" s="233">
        <v>0</v>
      </c>
      <c r="E75" s="233">
        <v>0</v>
      </c>
      <c r="F75" s="233">
        <v>0</v>
      </c>
      <c r="G75" s="233">
        <v>0</v>
      </c>
      <c r="H75" s="233">
        <v>0</v>
      </c>
      <c r="I75" s="233">
        <v>0</v>
      </c>
      <c r="J75" s="233">
        <v>0</v>
      </c>
    </row>
    <row r="76" spans="1:10" s="226" customFormat="1" ht="12.75" x14ac:dyDescent="0.2">
      <c r="A76" s="189" t="s">
        <v>344</v>
      </c>
      <c r="B76" s="236" t="s">
        <v>376</v>
      </c>
      <c r="C76" s="233">
        <v>0</v>
      </c>
      <c r="D76" s="233">
        <v>0</v>
      </c>
      <c r="E76" s="233">
        <v>0</v>
      </c>
      <c r="F76" s="233">
        <v>0</v>
      </c>
      <c r="G76" s="233">
        <v>0</v>
      </c>
      <c r="H76" s="233">
        <v>0</v>
      </c>
      <c r="I76" s="233">
        <v>0</v>
      </c>
      <c r="J76" s="233">
        <v>0</v>
      </c>
    </row>
    <row r="77" spans="1:10" s="226" customFormat="1" ht="12.75" x14ac:dyDescent="0.2">
      <c r="A77" s="189" t="s">
        <v>345</v>
      </c>
      <c r="B77" s="236" t="s">
        <v>377</v>
      </c>
      <c r="C77" s="233">
        <v>0</v>
      </c>
      <c r="D77" s="233">
        <v>0</v>
      </c>
      <c r="E77" s="233">
        <v>0</v>
      </c>
      <c r="F77" s="233">
        <v>0</v>
      </c>
      <c r="G77" s="233">
        <v>0</v>
      </c>
      <c r="H77" s="233">
        <v>0</v>
      </c>
      <c r="I77" s="233">
        <v>0</v>
      </c>
      <c r="J77" s="233">
        <v>0</v>
      </c>
    </row>
    <row r="78" spans="1:10" s="226" customFormat="1" ht="12.75" x14ac:dyDescent="0.2">
      <c r="A78" s="189" t="s">
        <v>346</v>
      </c>
      <c r="B78" s="236" t="s">
        <v>378</v>
      </c>
      <c r="C78" s="233">
        <v>0</v>
      </c>
      <c r="D78" s="233">
        <v>0</v>
      </c>
      <c r="E78" s="233">
        <v>34336</v>
      </c>
      <c r="F78" s="233">
        <v>0</v>
      </c>
      <c r="G78" s="233">
        <v>0</v>
      </c>
      <c r="H78" s="233">
        <v>34336</v>
      </c>
      <c r="I78" s="233">
        <v>0</v>
      </c>
      <c r="J78" s="233">
        <v>34336</v>
      </c>
    </row>
    <row r="79" spans="1:10" s="226" customFormat="1" ht="25.5" x14ac:dyDescent="0.2">
      <c r="A79" s="189" t="s">
        <v>348</v>
      </c>
      <c r="B79" s="236" t="s">
        <v>379</v>
      </c>
      <c r="C79" s="233">
        <v>0</v>
      </c>
      <c r="D79" s="233">
        <v>0</v>
      </c>
      <c r="E79" s="233">
        <v>0</v>
      </c>
      <c r="F79" s="233">
        <v>0</v>
      </c>
      <c r="G79" s="233">
        <v>-42932</v>
      </c>
      <c r="H79" s="233">
        <v>-42932</v>
      </c>
      <c r="I79" s="233">
        <v>-10038</v>
      </c>
      <c r="J79" s="233">
        <v>-52970</v>
      </c>
    </row>
    <row r="80" spans="1:10" s="237" customFormat="1" ht="42" customHeight="1" x14ac:dyDescent="0.25">
      <c r="A80" s="231" t="s">
        <v>392</v>
      </c>
      <c r="B80" s="232" t="s">
        <v>380</v>
      </c>
      <c r="C80" s="233">
        <v>12136529</v>
      </c>
      <c r="D80" s="233">
        <v>0</v>
      </c>
      <c r="E80" s="233">
        <v>-6255808</v>
      </c>
      <c r="F80" s="233">
        <v>1829489</v>
      </c>
      <c r="G80" s="233">
        <v>267930937</v>
      </c>
      <c r="H80" s="233">
        <v>275641147</v>
      </c>
      <c r="I80" s="233">
        <v>-294073</v>
      </c>
      <c r="J80" s="233">
        <v>275347074</v>
      </c>
    </row>
    <row r="81" spans="1:8" ht="12.75" x14ac:dyDescent="0.2">
      <c r="A81" s="238"/>
      <c r="B81" s="239"/>
      <c r="C81" s="224"/>
      <c r="D81" s="224"/>
      <c r="E81" s="224"/>
      <c r="F81" s="224"/>
      <c r="G81" s="224"/>
      <c r="H81" s="224"/>
    </row>
    <row r="82" spans="1:8" ht="12.75" x14ac:dyDescent="0.2">
      <c r="A82" s="238"/>
      <c r="B82" s="239"/>
      <c r="C82" s="224"/>
      <c r="D82" s="224"/>
      <c r="E82" s="224"/>
      <c r="F82" s="224"/>
      <c r="G82" s="224"/>
      <c r="H82" s="224"/>
    </row>
    <row r="83" spans="1:8" ht="12.75" x14ac:dyDescent="0.2">
      <c r="A83" s="238"/>
      <c r="B83" s="239"/>
      <c r="C83" s="224"/>
      <c r="D83" s="224"/>
      <c r="E83" s="224"/>
      <c r="F83" s="224"/>
      <c r="G83" s="224"/>
      <c r="H83" s="224"/>
    </row>
    <row r="84" spans="1:8" ht="12.75" x14ac:dyDescent="0.2">
      <c r="A84" s="140" t="s">
        <v>127</v>
      </c>
      <c r="B84" s="141"/>
      <c r="D84" s="240" t="s">
        <v>128</v>
      </c>
      <c r="E84" s="241"/>
      <c r="F84" s="242"/>
      <c r="G84" s="241"/>
      <c r="H84" s="242"/>
    </row>
    <row r="85" spans="1:8" ht="12.75" x14ac:dyDescent="0.2">
      <c r="A85" s="68" t="s">
        <v>129</v>
      </c>
      <c r="B85" s="4"/>
      <c r="C85" s="241"/>
      <c r="D85" s="224"/>
      <c r="E85" s="224"/>
      <c r="F85" s="224"/>
      <c r="G85" s="224"/>
      <c r="H85" s="224"/>
    </row>
    <row r="86" spans="1:8" ht="12.75" x14ac:dyDescent="0.2">
      <c r="A86" s="95"/>
      <c r="B86" s="96"/>
      <c r="C86" s="241"/>
      <c r="D86" s="224"/>
      <c r="E86" s="224"/>
      <c r="F86" s="224"/>
      <c r="G86" s="224"/>
      <c r="H86" s="224"/>
    </row>
    <row r="87" spans="1:8" ht="12.75" x14ac:dyDescent="0.2">
      <c r="A87" s="140" t="s">
        <v>381</v>
      </c>
      <c r="B87" s="141"/>
      <c r="D87" s="243" t="s">
        <v>131</v>
      </c>
      <c r="E87" s="224"/>
      <c r="F87" s="224"/>
      <c r="G87" s="224"/>
      <c r="H87" s="224"/>
    </row>
    <row r="88" spans="1:8" ht="12.75" x14ac:dyDescent="0.2">
      <c r="A88" s="3" t="s">
        <v>132</v>
      </c>
      <c r="B88" s="97"/>
      <c r="C88" s="244"/>
      <c r="D88" s="224"/>
      <c r="E88" s="224"/>
      <c r="F88" s="224"/>
      <c r="G88" s="224"/>
      <c r="H88" s="224"/>
    </row>
    <row r="89" spans="1:8" ht="12.75" x14ac:dyDescent="0.2">
      <c r="A89" s="95"/>
      <c r="B89" s="153"/>
      <c r="C89" s="241"/>
      <c r="D89" s="224"/>
      <c r="E89" s="224"/>
      <c r="F89" s="224"/>
      <c r="G89" s="224"/>
      <c r="H89" s="224"/>
    </row>
    <row r="90" spans="1:8" ht="12.75" x14ac:dyDescent="0.2">
      <c r="A90" s="95"/>
      <c r="B90" s="153"/>
      <c r="C90" s="224"/>
      <c r="D90" s="224"/>
      <c r="E90" s="224"/>
      <c r="F90" s="224"/>
      <c r="G90" s="224"/>
      <c r="H90" s="224"/>
    </row>
    <row r="91" spans="1:8" ht="12.75" x14ac:dyDescent="0.2">
      <c r="A91" s="95" t="s">
        <v>133</v>
      </c>
      <c r="B91" s="153"/>
      <c r="C91" s="224"/>
      <c r="D91" s="224"/>
      <c r="E91" s="224"/>
      <c r="F91" s="224"/>
      <c r="G91" s="224"/>
      <c r="H91" s="224"/>
    </row>
    <row r="92" spans="1:8" ht="12.75" x14ac:dyDescent="0.2">
      <c r="A92" s="238"/>
      <c r="B92" s="239"/>
      <c r="C92" s="224"/>
      <c r="D92" s="224"/>
      <c r="E92" s="224"/>
      <c r="F92" s="224"/>
      <c r="G92" s="224"/>
      <c r="H92" s="224"/>
    </row>
    <row r="93" spans="1:8" ht="12.75" x14ac:dyDescent="0.2">
      <c r="A93" s="238"/>
      <c r="B93" s="239"/>
      <c r="C93" s="224"/>
      <c r="D93" s="224"/>
      <c r="E93" s="224"/>
      <c r="F93" s="224"/>
      <c r="G93" s="224"/>
      <c r="H93" s="224"/>
    </row>
    <row r="94" spans="1:8" ht="12.75" x14ac:dyDescent="0.2">
      <c r="A94" s="238"/>
      <c r="B94" s="239"/>
      <c r="C94" s="224"/>
      <c r="D94" s="224"/>
      <c r="E94" s="224"/>
      <c r="F94" s="224"/>
      <c r="G94" s="224"/>
      <c r="H94" s="224"/>
    </row>
    <row r="95" spans="1:8" ht="12.75" x14ac:dyDescent="0.2">
      <c r="A95" s="238"/>
      <c r="B95" s="239"/>
      <c r="C95" s="224"/>
      <c r="D95" s="224"/>
      <c r="E95" s="224"/>
      <c r="F95" s="224"/>
      <c r="G95" s="224"/>
      <c r="H95" s="224"/>
    </row>
    <row r="96" spans="1:8" ht="12.75" x14ac:dyDescent="0.2">
      <c r="A96" s="238"/>
      <c r="B96" s="239"/>
      <c r="C96" s="224"/>
      <c r="D96" s="224"/>
      <c r="E96" s="224"/>
      <c r="F96" s="224"/>
      <c r="G96" s="224"/>
      <c r="H96" s="224"/>
    </row>
    <row r="97" spans="1:8" ht="12.75" x14ac:dyDescent="0.2">
      <c r="A97" s="238"/>
      <c r="B97" s="239"/>
      <c r="C97" s="224"/>
      <c r="D97" s="224"/>
      <c r="E97" s="224"/>
      <c r="F97" s="224"/>
      <c r="G97" s="224"/>
      <c r="H97" s="224"/>
    </row>
    <row r="98" spans="1:8" ht="12.75" x14ac:dyDescent="0.2">
      <c r="A98" s="238"/>
      <c r="B98" s="239"/>
      <c r="C98" s="224"/>
      <c r="D98" s="224"/>
      <c r="E98" s="224"/>
      <c r="F98" s="224"/>
      <c r="G98" s="224"/>
      <c r="H98" s="224"/>
    </row>
    <row r="99" spans="1:8" ht="12.75" x14ac:dyDescent="0.2">
      <c r="A99" s="238"/>
      <c r="B99" s="239"/>
      <c r="C99" s="224"/>
      <c r="D99" s="224"/>
      <c r="E99" s="224"/>
      <c r="F99" s="224"/>
      <c r="G99" s="224"/>
      <c r="H99" s="224"/>
    </row>
    <row r="100" spans="1:8" ht="12.75" x14ac:dyDescent="0.2">
      <c r="A100" s="238"/>
      <c r="B100" s="239"/>
      <c r="C100" s="224"/>
      <c r="D100" s="224"/>
      <c r="E100" s="224"/>
      <c r="F100" s="224"/>
      <c r="G100" s="224"/>
      <c r="H100" s="224"/>
    </row>
    <row r="101" spans="1:8" ht="12.75" x14ac:dyDescent="0.2">
      <c r="A101" s="238"/>
      <c r="B101" s="239"/>
      <c r="C101" s="224"/>
      <c r="D101" s="224"/>
      <c r="E101" s="224"/>
      <c r="F101" s="224"/>
      <c r="G101" s="224"/>
      <c r="H101" s="224"/>
    </row>
    <row r="102" spans="1:8" ht="12.75" x14ac:dyDescent="0.2">
      <c r="A102" s="238"/>
      <c r="B102" s="239"/>
      <c r="C102" s="224"/>
      <c r="D102" s="224"/>
      <c r="E102" s="224"/>
      <c r="F102" s="224"/>
      <c r="G102" s="224"/>
      <c r="H102" s="224"/>
    </row>
    <row r="103" spans="1:8" ht="12.75" x14ac:dyDescent="0.2">
      <c r="A103" s="238"/>
      <c r="B103" s="239"/>
      <c r="C103" s="224"/>
      <c r="D103" s="224"/>
      <c r="E103" s="224"/>
      <c r="F103" s="224"/>
      <c r="G103" s="224"/>
      <c r="H103" s="224"/>
    </row>
    <row r="104" spans="1:8" ht="12.75" x14ac:dyDescent="0.2">
      <c r="A104" s="238"/>
      <c r="B104" s="239"/>
      <c r="C104" s="224"/>
      <c r="D104" s="224"/>
      <c r="E104" s="224"/>
      <c r="F104" s="224"/>
      <c r="G104" s="224"/>
      <c r="H104" s="224"/>
    </row>
    <row r="105" spans="1:8" ht="12.75" x14ac:dyDescent="0.2">
      <c r="A105" s="238"/>
      <c r="B105" s="239"/>
      <c r="C105" s="224"/>
      <c r="D105" s="224"/>
      <c r="E105" s="224"/>
      <c r="F105" s="224"/>
      <c r="G105" s="224"/>
      <c r="H105" s="224"/>
    </row>
    <row r="106" spans="1:8" ht="12.75" x14ac:dyDescent="0.2">
      <c r="A106" s="238"/>
      <c r="B106" s="239"/>
      <c r="C106" s="224"/>
      <c r="D106" s="224"/>
      <c r="E106" s="224"/>
      <c r="F106" s="224"/>
      <c r="G106" s="224"/>
      <c r="H106" s="224"/>
    </row>
    <row r="107" spans="1:8" ht="12.75" x14ac:dyDescent="0.2">
      <c r="A107" s="238"/>
      <c r="B107" s="239"/>
      <c r="C107" s="224"/>
      <c r="D107" s="224"/>
      <c r="E107" s="224"/>
      <c r="F107" s="224"/>
      <c r="G107" s="224"/>
      <c r="H107" s="224"/>
    </row>
    <row r="108" spans="1:8" ht="12.75" x14ac:dyDescent="0.2">
      <c r="A108" s="238"/>
      <c r="B108" s="239"/>
      <c r="C108" s="224"/>
      <c r="D108" s="224"/>
      <c r="E108" s="224"/>
      <c r="F108" s="224"/>
      <c r="G108" s="224"/>
      <c r="H108" s="224"/>
    </row>
    <row r="109" spans="1:8" ht="12.75" x14ac:dyDescent="0.2">
      <c r="A109" s="238"/>
      <c r="B109" s="239"/>
      <c r="C109" s="224"/>
      <c r="D109" s="224"/>
      <c r="E109" s="224"/>
      <c r="F109" s="224"/>
      <c r="G109" s="224"/>
      <c r="H109" s="224"/>
    </row>
    <row r="110" spans="1:8" ht="12.75" x14ac:dyDescent="0.2">
      <c r="A110" s="238"/>
      <c r="B110" s="239"/>
      <c r="C110" s="224"/>
      <c r="D110" s="224"/>
      <c r="E110" s="224"/>
      <c r="F110" s="224"/>
      <c r="G110" s="224"/>
      <c r="H110" s="224"/>
    </row>
    <row r="111" spans="1:8" ht="12.75" x14ac:dyDescent="0.2">
      <c r="A111" s="238"/>
      <c r="B111" s="239"/>
      <c r="C111" s="224"/>
      <c r="D111" s="224"/>
      <c r="E111" s="224"/>
      <c r="F111" s="224"/>
      <c r="G111" s="224"/>
      <c r="H111" s="224"/>
    </row>
    <row r="112" spans="1:8" ht="12.75" x14ac:dyDescent="0.2">
      <c r="A112" s="238"/>
      <c r="B112" s="239"/>
      <c r="C112" s="224"/>
      <c r="D112" s="224"/>
      <c r="E112" s="224"/>
      <c r="F112" s="224"/>
      <c r="G112" s="224"/>
      <c r="H112" s="224"/>
    </row>
    <row r="113" spans="1:8" ht="12.75" x14ac:dyDescent="0.2">
      <c r="A113" s="238"/>
      <c r="B113" s="239"/>
      <c r="C113" s="224"/>
      <c r="D113" s="224"/>
      <c r="E113" s="224"/>
      <c r="F113" s="224"/>
      <c r="G113" s="224"/>
      <c r="H113" s="224"/>
    </row>
    <row r="114" spans="1:8" ht="12.75" x14ac:dyDescent="0.2">
      <c r="A114" s="238"/>
      <c r="B114" s="239"/>
      <c r="C114" s="224"/>
      <c r="D114" s="224"/>
      <c r="E114" s="224"/>
      <c r="F114" s="224"/>
      <c r="G114" s="224"/>
      <c r="H114" s="224"/>
    </row>
    <row r="115" spans="1:8" ht="12.75" x14ac:dyDescent="0.2">
      <c r="A115" s="238"/>
      <c r="B115" s="239"/>
      <c r="C115" s="224"/>
      <c r="D115" s="224"/>
      <c r="E115" s="224"/>
      <c r="F115" s="224"/>
      <c r="G115" s="224"/>
      <c r="H115" s="224"/>
    </row>
    <row r="116" spans="1:8" ht="12.75" x14ac:dyDescent="0.2">
      <c r="A116" s="238"/>
      <c r="B116" s="239"/>
      <c r="C116" s="224"/>
      <c r="D116" s="224"/>
      <c r="E116" s="224"/>
      <c r="F116" s="224"/>
      <c r="G116" s="224"/>
      <c r="H116" s="224"/>
    </row>
    <row r="117" spans="1:8" ht="12.75" x14ac:dyDescent="0.2">
      <c r="A117" s="238"/>
      <c r="B117" s="239"/>
      <c r="C117" s="224"/>
      <c r="D117" s="224"/>
      <c r="E117" s="224"/>
      <c r="F117" s="224"/>
      <c r="G117" s="224"/>
      <c r="H117" s="224"/>
    </row>
    <row r="118" spans="1:8" ht="12.75" x14ac:dyDescent="0.2">
      <c r="A118" s="238"/>
      <c r="B118" s="239"/>
      <c r="C118" s="224"/>
      <c r="D118" s="224"/>
      <c r="E118" s="224"/>
      <c r="F118" s="224"/>
      <c r="G118" s="224"/>
      <c r="H118" s="224"/>
    </row>
    <row r="119" spans="1:8" ht="12.75" x14ac:dyDescent="0.2">
      <c r="A119" s="238"/>
      <c r="B119" s="239"/>
      <c r="C119" s="224"/>
      <c r="D119" s="224"/>
      <c r="E119" s="224"/>
      <c r="F119" s="224"/>
      <c r="G119" s="224"/>
      <c r="H119" s="224"/>
    </row>
    <row r="120" spans="1:8" ht="12.75" x14ac:dyDescent="0.2">
      <c r="A120" s="238"/>
      <c r="B120" s="239"/>
      <c r="C120" s="224"/>
      <c r="D120" s="224"/>
      <c r="E120" s="224"/>
      <c r="F120" s="224"/>
      <c r="G120" s="224"/>
      <c r="H120" s="224"/>
    </row>
    <row r="121" spans="1:8" ht="12.75" x14ac:dyDescent="0.2">
      <c r="A121" s="238"/>
      <c r="B121" s="239"/>
      <c r="C121" s="224"/>
      <c r="D121" s="224"/>
      <c r="E121" s="224"/>
      <c r="F121" s="224"/>
      <c r="G121" s="224"/>
      <c r="H121" s="224"/>
    </row>
    <row r="122" spans="1:8" ht="12.75" x14ac:dyDescent="0.2">
      <c r="A122" s="238"/>
      <c r="B122" s="239"/>
      <c r="C122" s="224"/>
      <c r="D122" s="224"/>
      <c r="E122" s="224"/>
      <c r="F122" s="224"/>
      <c r="G122" s="224"/>
      <c r="H122" s="224"/>
    </row>
    <row r="123" spans="1:8" ht="12.75" x14ac:dyDescent="0.2">
      <c r="A123" s="238"/>
      <c r="B123" s="239"/>
      <c r="C123" s="224"/>
      <c r="D123" s="224"/>
      <c r="E123" s="224"/>
      <c r="F123" s="224"/>
      <c r="G123" s="224"/>
      <c r="H123" s="224"/>
    </row>
    <row r="124" spans="1:8" ht="12.75" x14ac:dyDescent="0.2">
      <c r="A124" s="238"/>
      <c r="B124" s="239"/>
      <c r="C124" s="224"/>
      <c r="D124" s="224"/>
      <c r="E124" s="224"/>
      <c r="F124" s="224"/>
      <c r="G124" s="224"/>
      <c r="H124" s="224"/>
    </row>
    <row r="125" spans="1:8" ht="12.75" x14ac:dyDescent="0.2">
      <c r="A125" s="238"/>
      <c r="B125" s="239"/>
      <c r="C125" s="224"/>
      <c r="D125" s="224"/>
      <c r="E125" s="224"/>
      <c r="F125" s="224"/>
      <c r="G125" s="224"/>
      <c r="H125" s="224"/>
    </row>
    <row r="126" spans="1:8" ht="12.75" x14ac:dyDescent="0.2">
      <c r="A126" s="238"/>
      <c r="B126" s="239"/>
      <c r="C126" s="224"/>
      <c r="D126" s="224"/>
      <c r="E126" s="224"/>
      <c r="F126" s="224"/>
      <c r="G126" s="224"/>
      <c r="H126" s="224"/>
    </row>
    <row r="127" spans="1:8" ht="12.75" x14ac:dyDescent="0.2">
      <c r="A127" s="238"/>
      <c r="B127" s="239"/>
      <c r="C127" s="224"/>
      <c r="D127" s="224"/>
      <c r="E127" s="224"/>
      <c r="F127" s="224"/>
      <c r="G127" s="224"/>
      <c r="H127" s="224"/>
    </row>
    <row r="128" spans="1:8" ht="12.75" x14ac:dyDescent="0.2">
      <c r="A128" s="238"/>
      <c r="B128" s="239"/>
      <c r="C128" s="224"/>
      <c r="D128" s="224"/>
      <c r="E128" s="224"/>
      <c r="F128" s="224"/>
      <c r="G128" s="224"/>
      <c r="H128" s="224"/>
    </row>
    <row r="129" spans="1:8" ht="12.75" x14ac:dyDescent="0.2">
      <c r="A129" s="238"/>
      <c r="B129" s="239"/>
      <c r="C129" s="224"/>
      <c r="D129" s="224"/>
      <c r="E129" s="224"/>
      <c r="F129" s="224"/>
      <c r="G129" s="224"/>
      <c r="H129" s="224"/>
    </row>
    <row r="130" spans="1:8" ht="12.75" x14ac:dyDescent="0.2">
      <c r="A130" s="238"/>
      <c r="B130" s="239"/>
      <c r="C130" s="224"/>
      <c r="D130" s="224"/>
      <c r="E130" s="224"/>
      <c r="F130" s="224"/>
      <c r="G130" s="224"/>
      <c r="H130" s="224"/>
    </row>
    <row r="131" spans="1:8" ht="12.75" x14ac:dyDescent="0.2">
      <c r="A131" s="238"/>
      <c r="B131" s="239"/>
      <c r="C131" s="224"/>
      <c r="D131" s="224"/>
      <c r="E131" s="224"/>
      <c r="F131" s="224"/>
      <c r="G131" s="224"/>
      <c r="H131" s="224"/>
    </row>
    <row r="132" spans="1:8" ht="12.75" x14ac:dyDescent="0.2">
      <c r="A132" s="238"/>
      <c r="B132" s="239"/>
      <c r="C132" s="224"/>
      <c r="D132" s="224"/>
      <c r="E132" s="224"/>
      <c r="F132" s="224"/>
      <c r="G132" s="224"/>
      <c r="H132" s="224"/>
    </row>
    <row r="133" spans="1:8" ht="12.75" x14ac:dyDescent="0.2">
      <c r="A133" s="238"/>
      <c r="B133" s="239"/>
      <c r="C133" s="224"/>
      <c r="D133" s="224"/>
      <c r="E133" s="224"/>
      <c r="F133" s="224"/>
      <c r="G133" s="224"/>
      <c r="H133" s="224"/>
    </row>
    <row r="134" spans="1:8" ht="12.75" x14ac:dyDescent="0.2">
      <c r="A134" s="238"/>
      <c r="B134" s="239"/>
      <c r="C134" s="224"/>
      <c r="D134" s="224"/>
      <c r="E134" s="224"/>
      <c r="F134" s="224"/>
      <c r="G134" s="224"/>
      <c r="H134" s="224"/>
    </row>
    <row r="135" spans="1:8" ht="12.75" x14ac:dyDescent="0.2">
      <c r="A135" s="238"/>
      <c r="B135" s="239"/>
      <c r="C135" s="224"/>
      <c r="D135" s="224"/>
      <c r="E135" s="224"/>
      <c r="F135" s="224"/>
      <c r="G135" s="224"/>
      <c r="H135" s="224"/>
    </row>
    <row r="136" spans="1:8" ht="12.75" x14ac:dyDescent="0.2">
      <c r="A136" s="238"/>
      <c r="B136" s="239"/>
      <c r="C136" s="224"/>
      <c r="D136" s="224"/>
      <c r="E136" s="224"/>
      <c r="F136" s="224"/>
      <c r="G136" s="224"/>
      <c r="H136" s="224"/>
    </row>
    <row r="137" spans="1:8" ht="12.75" x14ac:dyDescent="0.2">
      <c r="A137" s="238"/>
      <c r="B137" s="239"/>
      <c r="C137" s="224"/>
      <c r="D137" s="224"/>
      <c r="E137" s="224"/>
      <c r="F137" s="224"/>
      <c r="G137" s="224"/>
      <c r="H137" s="224"/>
    </row>
    <row r="138" spans="1:8" ht="12.75" x14ac:dyDescent="0.2">
      <c r="A138" s="238"/>
      <c r="B138" s="239"/>
      <c r="C138" s="224"/>
      <c r="D138" s="224"/>
      <c r="E138" s="224"/>
      <c r="F138" s="224"/>
      <c r="G138" s="224"/>
      <c r="H138" s="224"/>
    </row>
    <row r="139" spans="1:8" ht="12.75" x14ac:dyDescent="0.2">
      <c r="A139" s="238"/>
      <c r="B139" s="239"/>
      <c r="C139" s="224"/>
      <c r="D139" s="224"/>
      <c r="E139" s="224"/>
      <c r="F139" s="224"/>
      <c r="G139" s="224"/>
      <c r="H139" s="224"/>
    </row>
    <row r="140" spans="1:8" ht="12.75" x14ac:dyDescent="0.2">
      <c r="A140" s="238"/>
      <c r="B140" s="239"/>
      <c r="C140" s="224"/>
      <c r="D140" s="224"/>
      <c r="E140" s="224"/>
      <c r="F140" s="224"/>
      <c r="G140" s="224"/>
      <c r="H140" s="224"/>
    </row>
    <row r="141" spans="1:8" ht="12.75" x14ac:dyDescent="0.2">
      <c r="A141" s="238"/>
      <c r="B141" s="239"/>
      <c r="C141" s="224"/>
      <c r="D141" s="224"/>
      <c r="E141" s="224"/>
      <c r="F141" s="224"/>
      <c r="G141" s="224"/>
      <c r="H141" s="224"/>
    </row>
    <row r="142" spans="1:8" ht="12.75" x14ac:dyDescent="0.2">
      <c r="A142" s="238"/>
      <c r="B142" s="239"/>
      <c r="C142" s="224"/>
      <c r="D142" s="224"/>
      <c r="E142" s="224"/>
      <c r="F142" s="224"/>
      <c r="G142" s="224"/>
      <c r="H142" s="224"/>
    </row>
    <row r="143" spans="1:8" ht="12.75" x14ac:dyDescent="0.2">
      <c r="A143" s="238"/>
      <c r="B143" s="239"/>
      <c r="C143" s="224"/>
      <c r="D143" s="224"/>
      <c r="E143" s="224"/>
      <c r="F143" s="224"/>
      <c r="G143" s="224"/>
      <c r="H143" s="224"/>
    </row>
    <row r="144" spans="1:8" ht="12.75" x14ac:dyDescent="0.2">
      <c r="A144" s="238"/>
      <c r="B144" s="239"/>
      <c r="C144" s="224"/>
      <c r="D144" s="224"/>
      <c r="E144" s="224"/>
      <c r="F144" s="224"/>
      <c r="G144" s="224"/>
      <c r="H144" s="224"/>
    </row>
    <row r="145" spans="1:8" ht="12.75" x14ac:dyDescent="0.2">
      <c r="A145" s="238"/>
      <c r="B145" s="239"/>
      <c r="C145" s="224"/>
      <c r="D145" s="224"/>
      <c r="E145" s="224"/>
      <c r="F145" s="224"/>
      <c r="G145" s="224"/>
      <c r="H145" s="224"/>
    </row>
    <row r="146" spans="1:8" ht="12.75" x14ac:dyDescent="0.2">
      <c r="A146" s="238"/>
      <c r="B146" s="239"/>
      <c r="C146" s="224"/>
      <c r="D146" s="224"/>
      <c r="E146" s="224"/>
      <c r="F146" s="224"/>
      <c r="G146" s="224"/>
      <c r="H146" s="224"/>
    </row>
    <row r="147" spans="1:8" ht="12.75" x14ac:dyDescent="0.2">
      <c r="A147" s="238"/>
      <c r="B147" s="239"/>
      <c r="C147" s="224"/>
      <c r="D147" s="224"/>
      <c r="E147" s="224"/>
      <c r="F147" s="224"/>
      <c r="G147" s="224"/>
      <c r="H147" s="224"/>
    </row>
    <row r="148" spans="1:8" ht="12.75" x14ac:dyDescent="0.2">
      <c r="A148" s="238"/>
      <c r="B148" s="239"/>
      <c r="C148" s="224"/>
      <c r="D148" s="224"/>
      <c r="E148" s="224"/>
      <c r="F148" s="224"/>
      <c r="G148" s="224"/>
      <c r="H148" s="224"/>
    </row>
    <row r="149" spans="1:8" ht="12.75" x14ac:dyDescent="0.2">
      <c r="A149" s="238"/>
      <c r="B149" s="239"/>
      <c r="C149" s="224"/>
      <c r="D149" s="224"/>
      <c r="E149" s="224"/>
      <c r="F149" s="224"/>
      <c r="G149" s="224"/>
      <c r="H149" s="224"/>
    </row>
    <row r="150" spans="1:8" ht="12.75" x14ac:dyDescent="0.2">
      <c r="A150" s="238"/>
      <c r="B150" s="239"/>
      <c r="C150" s="224"/>
      <c r="D150" s="224"/>
      <c r="E150" s="224"/>
      <c r="F150" s="224"/>
      <c r="G150" s="224"/>
      <c r="H150" s="224"/>
    </row>
    <row r="151" spans="1:8" ht="12.75" x14ac:dyDescent="0.2">
      <c r="A151" s="238"/>
      <c r="B151" s="239"/>
      <c r="C151" s="224"/>
      <c r="D151" s="224"/>
      <c r="E151" s="224"/>
      <c r="F151" s="224"/>
      <c r="G151" s="224"/>
      <c r="H151" s="224"/>
    </row>
    <row r="152" spans="1:8" ht="12.75" x14ac:dyDescent="0.2">
      <c r="A152" s="238"/>
      <c r="B152" s="239"/>
      <c r="C152" s="224"/>
      <c r="D152" s="224"/>
      <c r="E152" s="224"/>
      <c r="F152" s="224"/>
      <c r="G152" s="224"/>
      <c r="H152" s="224"/>
    </row>
    <row r="153" spans="1:8" ht="12.75" x14ac:dyDescent="0.2">
      <c r="A153" s="238"/>
      <c r="B153" s="239"/>
      <c r="C153" s="224"/>
      <c r="D153" s="224"/>
      <c r="E153" s="224"/>
      <c r="F153" s="224"/>
      <c r="G153" s="224"/>
      <c r="H153" s="224"/>
    </row>
    <row r="154" spans="1:8" ht="12.75" x14ac:dyDescent="0.2">
      <c r="A154" s="238"/>
      <c r="B154" s="239"/>
      <c r="C154" s="224"/>
      <c r="D154" s="224"/>
      <c r="E154" s="224"/>
      <c r="F154" s="224"/>
      <c r="G154" s="224"/>
      <c r="H154" s="224"/>
    </row>
    <row r="155" spans="1:8" ht="12.75" x14ac:dyDescent="0.2">
      <c r="A155" s="238"/>
      <c r="B155" s="239"/>
      <c r="C155" s="224"/>
      <c r="D155" s="224"/>
      <c r="E155" s="224"/>
      <c r="F155" s="224"/>
      <c r="G155" s="224"/>
      <c r="H155" s="224"/>
    </row>
    <row r="156" spans="1:8" ht="12.75" x14ac:dyDescent="0.2">
      <c r="A156" s="238"/>
      <c r="B156" s="239"/>
      <c r="C156" s="224"/>
      <c r="D156" s="224"/>
      <c r="E156" s="224"/>
      <c r="F156" s="224"/>
      <c r="G156" s="224"/>
      <c r="H156" s="224"/>
    </row>
    <row r="157" spans="1:8" ht="12.75" x14ac:dyDescent="0.2">
      <c r="A157" s="238"/>
      <c r="B157" s="239"/>
      <c r="C157" s="224"/>
      <c r="D157" s="224"/>
      <c r="E157" s="224"/>
      <c r="F157" s="224"/>
      <c r="G157" s="224"/>
      <c r="H157" s="224"/>
    </row>
    <row r="158" spans="1:8" ht="12.75" x14ac:dyDescent="0.2">
      <c r="A158" s="238"/>
      <c r="B158" s="239"/>
      <c r="C158" s="224"/>
      <c r="D158" s="224"/>
      <c r="E158" s="224"/>
      <c r="F158" s="224"/>
      <c r="G158" s="224"/>
      <c r="H158" s="224"/>
    </row>
    <row r="159" spans="1:8" ht="12.75" x14ac:dyDescent="0.2">
      <c r="A159" s="238"/>
      <c r="B159" s="239"/>
      <c r="C159" s="224"/>
      <c r="D159" s="224"/>
      <c r="E159" s="224"/>
      <c r="F159" s="224"/>
      <c r="G159" s="224"/>
      <c r="H159" s="224"/>
    </row>
    <row r="160" spans="1:8" ht="12.75" x14ac:dyDescent="0.2">
      <c r="A160" s="238"/>
      <c r="B160" s="239"/>
      <c r="C160" s="224"/>
      <c r="D160" s="224"/>
      <c r="E160" s="224"/>
      <c r="F160" s="224"/>
      <c r="G160" s="224"/>
      <c r="H160" s="224"/>
    </row>
    <row r="161" spans="1:8" ht="12.75" x14ac:dyDescent="0.2">
      <c r="A161" s="238"/>
      <c r="B161" s="239"/>
      <c r="C161" s="224"/>
      <c r="D161" s="224"/>
      <c r="E161" s="224"/>
      <c r="F161" s="224"/>
      <c r="G161" s="224"/>
      <c r="H161" s="224"/>
    </row>
    <row r="162" spans="1:8" ht="12.75" x14ac:dyDescent="0.2">
      <c r="A162" s="238"/>
      <c r="B162" s="239"/>
      <c r="C162" s="224"/>
      <c r="D162" s="224"/>
      <c r="E162" s="224"/>
      <c r="F162" s="224"/>
      <c r="G162" s="224"/>
      <c r="H162" s="224"/>
    </row>
    <row r="163" spans="1:8" ht="12.75" x14ac:dyDescent="0.2">
      <c r="A163" s="238"/>
      <c r="B163" s="239"/>
      <c r="C163" s="224"/>
      <c r="D163" s="224"/>
      <c r="E163" s="224"/>
      <c r="F163" s="224"/>
      <c r="G163" s="224"/>
      <c r="H163" s="224"/>
    </row>
    <row r="164" spans="1:8" ht="12.75" x14ac:dyDescent="0.2">
      <c r="A164" s="238"/>
      <c r="B164" s="239"/>
      <c r="C164" s="224"/>
      <c r="D164" s="224"/>
      <c r="E164" s="224"/>
      <c r="F164" s="224"/>
      <c r="G164" s="224"/>
      <c r="H164" s="224"/>
    </row>
    <row r="165" spans="1:8" ht="12.75" x14ac:dyDescent="0.2">
      <c r="A165" s="238"/>
      <c r="B165" s="239"/>
      <c r="C165" s="224"/>
      <c r="D165" s="224"/>
      <c r="E165" s="224"/>
      <c r="F165" s="224"/>
      <c r="G165" s="224"/>
      <c r="H165" s="224"/>
    </row>
    <row r="166" spans="1:8" ht="12.75" x14ac:dyDescent="0.2">
      <c r="A166" s="238"/>
      <c r="B166" s="239"/>
      <c r="C166" s="224"/>
      <c r="D166" s="224"/>
      <c r="E166" s="224"/>
      <c r="F166" s="224"/>
      <c r="G166" s="224"/>
      <c r="H166" s="224"/>
    </row>
    <row r="167" spans="1:8" ht="12.75" x14ac:dyDescent="0.2">
      <c r="A167" s="238"/>
      <c r="B167" s="239"/>
      <c r="C167" s="224"/>
      <c r="D167" s="224"/>
      <c r="E167" s="224"/>
      <c r="F167" s="224"/>
      <c r="G167" s="224"/>
      <c r="H167" s="224"/>
    </row>
    <row r="168" spans="1:8" ht="12.75" x14ac:dyDescent="0.2">
      <c r="A168" s="238"/>
      <c r="B168" s="239"/>
      <c r="C168" s="224"/>
      <c r="D168" s="224"/>
      <c r="E168" s="224"/>
      <c r="F168" s="224"/>
      <c r="G168" s="224"/>
      <c r="H168" s="224"/>
    </row>
    <row r="169" spans="1:8" ht="12.75" x14ac:dyDescent="0.2">
      <c r="A169" s="238"/>
      <c r="B169" s="239"/>
      <c r="C169" s="224"/>
      <c r="D169" s="224"/>
      <c r="E169" s="224"/>
      <c r="F169" s="224"/>
      <c r="G169" s="224"/>
      <c r="H169" s="224"/>
    </row>
    <row r="170" spans="1:8" ht="12.75" x14ac:dyDescent="0.2">
      <c r="A170" s="238"/>
      <c r="B170" s="239"/>
      <c r="C170" s="224"/>
      <c r="D170" s="224"/>
      <c r="E170" s="224"/>
      <c r="F170" s="224"/>
      <c r="G170" s="224"/>
      <c r="H170" s="224"/>
    </row>
    <row r="171" spans="1:8" ht="12.75" x14ac:dyDescent="0.2">
      <c r="A171" s="238"/>
      <c r="B171" s="239"/>
      <c r="C171" s="224"/>
      <c r="D171" s="224"/>
      <c r="E171" s="224"/>
      <c r="F171" s="224"/>
      <c r="G171" s="224"/>
      <c r="H171" s="224"/>
    </row>
    <row r="172" spans="1:8" ht="12.75" x14ac:dyDescent="0.2">
      <c r="A172" s="238"/>
      <c r="B172" s="239"/>
      <c r="C172" s="224"/>
      <c r="D172" s="224"/>
      <c r="E172" s="224"/>
      <c r="F172" s="224"/>
      <c r="G172" s="224"/>
      <c r="H172" s="224"/>
    </row>
    <row r="173" spans="1:8" ht="12.75" x14ac:dyDescent="0.2">
      <c r="A173" s="238"/>
      <c r="B173" s="239"/>
      <c r="C173" s="224"/>
      <c r="D173" s="224"/>
      <c r="E173" s="224"/>
      <c r="F173" s="224"/>
      <c r="G173" s="224"/>
      <c r="H173" s="224"/>
    </row>
    <row r="174" spans="1:8" ht="12.75" x14ac:dyDescent="0.2">
      <c r="A174" s="238"/>
      <c r="B174" s="239"/>
      <c r="C174" s="224"/>
      <c r="D174" s="224"/>
      <c r="E174" s="224"/>
      <c r="F174" s="224"/>
      <c r="G174" s="224"/>
      <c r="H174" s="224"/>
    </row>
    <row r="175" spans="1:8" ht="12.75" x14ac:dyDescent="0.2">
      <c r="A175" s="238"/>
      <c r="B175" s="239"/>
      <c r="C175" s="224"/>
      <c r="D175" s="224"/>
      <c r="E175" s="224"/>
      <c r="F175" s="224"/>
      <c r="G175" s="224"/>
      <c r="H175" s="224"/>
    </row>
    <row r="176" spans="1:8" ht="12.75" x14ac:dyDescent="0.2">
      <c r="A176" s="238"/>
      <c r="B176" s="239"/>
      <c r="C176" s="224"/>
      <c r="D176" s="224"/>
      <c r="E176" s="224"/>
      <c r="F176" s="224"/>
      <c r="G176" s="224"/>
      <c r="H176" s="224"/>
    </row>
    <row r="177" spans="1:8" ht="12.75" x14ac:dyDescent="0.2">
      <c r="A177" s="238"/>
      <c r="B177" s="239"/>
      <c r="C177" s="224"/>
      <c r="D177" s="224"/>
      <c r="E177" s="224"/>
      <c r="F177" s="224"/>
      <c r="G177" s="224"/>
      <c r="H177" s="224"/>
    </row>
    <row r="178" spans="1:8" ht="12.75" x14ac:dyDescent="0.2">
      <c r="A178" s="238"/>
      <c r="B178" s="239"/>
      <c r="C178" s="224"/>
      <c r="D178" s="224"/>
      <c r="E178" s="224"/>
      <c r="F178" s="224"/>
      <c r="G178" s="224"/>
      <c r="H178" s="224"/>
    </row>
    <row r="179" spans="1:8" ht="12.75" x14ac:dyDescent="0.2">
      <c r="A179" s="238"/>
      <c r="B179" s="239"/>
      <c r="C179" s="224"/>
      <c r="D179" s="224"/>
      <c r="E179" s="224"/>
      <c r="F179" s="224"/>
      <c r="G179" s="224"/>
      <c r="H179" s="224"/>
    </row>
    <row r="180" spans="1:8" ht="12.75" x14ac:dyDescent="0.2">
      <c r="A180" s="238"/>
      <c r="B180" s="239"/>
      <c r="C180" s="224"/>
      <c r="D180" s="224"/>
      <c r="E180" s="224"/>
      <c r="F180" s="224"/>
      <c r="G180" s="224"/>
      <c r="H180" s="224"/>
    </row>
    <row r="181" spans="1:8" ht="12.75" x14ac:dyDescent="0.2">
      <c r="A181" s="238"/>
      <c r="B181" s="239"/>
      <c r="C181" s="224"/>
      <c r="D181" s="224"/>
      <c r="E181" s="224"/>
      <c r="F181" s="224"/>
      <c r="G181" s="224"/>
      <c r="H181" s="224"/>
    </row>
    <row r="182" spans="1:8" ht="12.75" x14ac:dyDescent="0.2">
      <c r="A182" s="238"/>
      <c r="B182" s="239"/>
      <c r="C182" s="224"/>
      <c r="D182" s="224"/>
      <c r="E182" s="224"/>
      <c r="F182" s="224"/>
      <c r="G182" s="224"/>
      <c r="H182" s="224"/>
    </row>
    <row r="183" spans="1:8" ht="12.75" x14ac:dyDescent="0.2">
      <c r="A183" s="238"/>
      <c r="B183" s="239"/>
      <c r="C183" s="224"/>
      <c r="D183" s="224"/>
      <c r="E183" s="224"/>
      <c r="F183" s="224"/>
      <c r="G183" s="224"/>
      <c r="H183" s="224"/>
    </row>
    <row r="184" spans="1:8" ht="12.75" x14ac:dyDescent="0.2">
      <c r="A184" s="238"/>
      <c r="B184" s="239"/>
      <c r="C184" s="224"/>
      <c r="D184" s="224"/>
      <c r="E184" s="224"/>
      <c r="F184" s="224"/>
      <c r="G184" s="224"/>
      <c r="H184" s="224"/>
    </row>
    <row r="185" spans="1:8" ht="12.75" x14ac:dyDescent="0.2">
      <c r="A185" s="238"/>
      <c r="B185" s="239"/>
      <c r="C185" s="224"/>
      <c r="D185" s="224"/>
      <c r="E185" s="224"/>
      <c r="F185" s="224"/>
      <c r="G185" s="224"/>
      <c r="H185" s="224"/>
    </row>
    <row r="186" spans="1:8" ht="12.75" x14ac:dyDescent="0.2">
      <c r="A186" s="238"/>
      <c r="B186" s="239"/>
      <c r="C186" s="224"/>
      <c r="D186" s="224"/>
      <c r="E186" s="224"/>
      <c r="F186" s="224"/>
      <c r="G186" s="224"/>
      <c r="H186" s="224"/>
    </row>
    <row r="187" spans="1:8" ht="12.75" x14ac:dyDescent="0.2">
      <c r="A187" s="238"/>
      <c r="B187" s="239"/>
      <c r="C187" s="224"/>
      <c r="D187" s="224"/>
      <c r="E187" s="224"/>
      <c r="F187" s="224"/>
      <c r="G187" s="224"/>
      <c r="H187" s="224"/>
    </row>
    <row r="188" spans="1:8" ht="12.75" x14ac:dyDescent="0.2">
      <c r="A188" s="238"/>
      <c r="B188" s="239"/>
      <c r="C188" s="224"/>
      <c r="D188" s="224"/>
      <c r="E188" s="224"/>
      <c r="F188" s="224"/>
      <c r="G188" s="224"/>
      <c r="H188" s="224"/>
    </row>
    <row r="189" spans="1:8" ht="12.75" x14ac:dyDescent="0.2">
      <c r="A189" s="238"/>
      <c r="B189" s="239"/>
      <c r="C189" s="224"/>
      <c r="D189" s="224"/>
      <c r="E189" s="224"/>
      <c r="F189" s="224"/>
      <c r="G189" s="224"/>
      <c r="H189" s="224"/>
    </row>
    <row r="190" spans="1:8" ht="12.75" x14ac:dyDescent="0.2">
      <c r="A190" s="238"/>
      <c r="B190" s="239"/>
      <c r="C190" s="224"/>
      <c r="D190" s="224"/>
      <c r="E190" s="224"/>
      <c r="F190" s="224"/>
      <c r="G190" s="224"/>
      <c r="H190" s="224"/>
    </row>
    <row r="191" spans="1:8" ht="12.75" x14ac:dyDescent="0.2">
      <c r="A191" s="238"/>
      <c r="B191" s="239"/>
      <c r="C191" s="224"/>
      <c r="D191" s="224"/>
      <c r="E191" s="224"/>
      <c r="F191" s="224"/>
      <c r="G191" s="224"/>
      <c r="H191" s="224"/>
    </row>
    <row r="192" spans="1:8" ht="12.75" x14ac:dyDescent="0.2">
      <c r="A192" s="238"/>
      <c r="B192" s="239"/>
      <c r="C192" s="224"/>
      <c r="D192" s="224"/>
      <c r="E192" s="224"/>
      <c r="F192" s="224"/>
      <c r="G192" s="224"/>
      <c r="H192" s="224"/>
    </row>
    <row r="193" spans="1:8" ht="12.75" x14ac:dyDescent="0.2">
      <c r="A193" s="238"/>
      <c r="B193" s="239"/>
      <c r="C193" s="224"/>
      <c r="D193" s="224"/>
      <c r="E193" s="224"/>
      <c r="F193" s="224"/>
      <c r="G193" s="224"/>
      <c r="H193" s="224"/>
    </row>
    <row r="194" spans="1:8" ht="12.75" x14ac:dyDescent="0.2">
      <c r="A194" s="238"/>
      <c r="B194" s="239"/>
      <c r="C194" s="224"/>
      <c r="D194" s="224"/>
      <c r="E194" s="224"/>
      <c r="F194" s="224"/>
      <c r="G194" s="224"/>
      <c r="H194" s="224"/>
    </row>
    <row r="195" spans="1:8" ht="12.75" x14ac:dyDescent="0.2">
      <c r="A195" s="238"/>
      <c r="B195" s="239"/>
      <c r="C195" s="224"/>
      <c r="D195" s="224"/>
      <c r="E195" s="224"/>
      <c r="F195" s="224"/>
      <c r="G195" s="224"/>
      <c r="H195" s="224"/>
    </row>
    <row r="196" spans="1:8" ht="12.75" x14ac:dyDescent="0.2">
      <c r="A196" s="238"/>
      <c r="B196" s="239"/>
      <c r="C196" s="224"/>
      <c r="D196" s="224"/>
      <c r="E196" s="224"/>
      <c r="F196" s="224"/>
      <c r="G196" s="224"/>
      <c r="H196" s="224"/>
    </row>
    <row r="197" spans="1:8" ht="12.75" x14ac:dyDescent="0.2">
      <c r="A197" s="238"/>
      <c r="B197" s="239"/>
      <c r="C197" s="224"/>
      <c r="D197" s="224"/>
      <c r="E197" s="224"/>
      <c r="F197" s="224"/>
      <c r="G197" s="224"/>
      <c r="H197" s="224"/>
    </row>
  </sheetData>
  <mergeCells count="9">
    <mergeCell ref="I13:I15"/>
    <mergeCell ref="J13:J15"/>
    <mergeCell ref="A5:G5"/>
    <mergeCell ref="A6:G6"/>
    <mergeCell ref="A7:G7"/>
    <mergeCell ref="A8:G8"/>
    <mergeCell ref="A13:A15"/>
    <mergeCell ref="B13:B15"/>
    <mergeCell ref="C13:H14"/>
  </mergeCells>
  <pageMargins left="0.81" right="0" top="0.57999999999999996" bottom="0.63" header="0.51181102362204722" footer="0.59"/>
  <pageSetup paperSize="9" scale="62" fitToWidth="2" fitToHeight="2" orientation="landscape" horizontalDpi="300" verticalDpi="300" r:id="rId1"/>
  <headerFooter alignWithMargins="0"/>
  <rowBreaks count="1" manualBreakCount="1">
    <brk id="4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баланс</vt:lpstr>
      <vt:lpstr>ОПУ</vt:lpstr>
      <vt:lpstr>ДДС</vt:lpstr>
      <vt:lpstr>капитал</vt:lpstr>
      <vt:lpstr>капитал!mmyyFil</vt:lpstr>
      <vt:lpstr>ДДС!NameBeg</vt:lpstr>
      <vt:lpstr>ДДС!WorkArea</vt:lpstr>
      <vt:lpstr>капитал!WorkArea</vt:lpstr>
      <vt:lpstr>капитал!Область_печати</vt:lpstr>
      <vt:lpstr>ОПУ!Область_печати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Dariga Utegulova</cp:lastModifiedBy>
  <dcterms:created xsi:type="dcterms:W3CDTF">2014-11-27T08:20:37Z</dcterms:created>
  <dcterms:modified xsi:type="dcterms:W3CDTF">2014-11-27T08:37:00Z</dcterms:modified>
</cp:coreProperties>
</file>