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01"/>
  <workbookPr filterPrivacy="1"/>
  <xr:revisionPtr revIDLastSave="0" documentId="8_{09B7ACFE-22B6-4396-8AB5-2E36CC6B8557}" xr6:coauthVersionLast="43" xr6:coauthVersionMax="43" xr10:uidLastSave="{00000000-0000-0000-0000-000000000000}"/>
  <bookViews>
    <workbookView xWindow="-120" yWindow="-120" windowWidth="29040" windowHeight="15840" xr2:uid="{00000000-000D-0000-FFFF-FFFF00000000}"/>
  </bookViews>
  <sheets>
    <sheet name="Ф1" sheetId="1" r:id="rId1"/>
    <sheet name="Ф2" sheetId="2" r:id="rId2"/>
    <sheet name="Ф3" sheetId="3" r:id="rId3"/>
    <sheet name="Ф4" sheetId="4" r:id="rId4"/>
  </sheets>
  <definedNames>
    <definedName name="_Hlk31968479" localSheetId="0">Ф1!#REF!</definedName>
    <definedName name="_Hlk31971137" localSheetId="0">Ф1!#REF!</definedName>
    <definedName name="_Hlk32235699" localSheetId="0">Ф1!#REF!</definedName>
    <definedName name="_Hlk33473736" localSheetId="1">Ф2!#REF!</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C64" i="2" l="1"/>
  <c r="D64" i="2"/>
  <c r="G24" i="4" l="1"/>
  <c r="C61" i="3" l="1"/>
  <c r="D12" i="3"/>
  <c r="D29" i="3" s="1"/>
  <c r="C12" i="3"/>
  <c r="C29" i="3" s="1"/>
  <c r="C40" i="3" s="1"/>
  <c r="G27" i="4"/>
  <c r="E64" i="2"/>
  <c r="F64" i="2"/>
  <c r="D59" i="2"/>
  <c r="E59" i="2"/>
  <c r="F59" i="2"/>
  <c r="C59" i="2"/>
  <c r="F54" i="2"/>
  <c r="E54" i="2"/>
  <c r="D54" i="2"/>
  <c r="C54" i="2"/>
  <c r="C47" i="2"/>
  <c r="D47" i="2"/>
  <c r="E47" i="2"/>
  <c r="C43" i="2"/>
  <c r="D43" i="2"/>
  <c r="D48" i="2" s="1"/>
  <c r="C13" i="2"/>
  <c r="C16" i="2" s="1"/>
  <c r="C25" i="2" s="1"/>
  <c r="D13" i="2"/>
  <c r="D16" i="2" s="1"/>
  <c r="D25" i="2" s="1"/>
  <c r="D31" i="2" s="1"/>
  <c r="D34" i="2" s="1"/>
  <c r="D38" i="2" s="1"/>
  <c r="C76" i="1"/>
  <c r="D74" i="1"/>
  <c r="D76" i="1" s="1"/>
  <c r="C74" i="1"/>
  <c r="C24" i="1"/>
  <c r="C31" i="2" l="1"/>
  <c r="C34" i="2" s="1"/>
  <c r="C38" i="2" s="1"/>
  <c r="D49" i="2"/>
  <c r="C48" i="2"/>
  <c r="C49" i="2" l="1"/>
  <c r="D68" i="3"/>
  <c r="C68" i="3"/>
  <c r="D36" i="1"/>
  <c r="D38" i="1" s="1"/>
  <c r="C36" i="1"/>
  <c r="C38" i="1" s="1"/>
  <c r="C39" i="1" l="1"/>
  <c r="D62" i="1" l="1"/>
  <c r="D77" i="1" s="1"/>
  <c r="C62" i="1"/>
  <c r="C77" i="1" s="1"/>
  <c r="I16" i="4" l="1"/>
  <c r="I18" i="4" s="1"/>
  <c r="H16" i="4"/>
  <c r="H18" i="4" s="1"/>
  <c r="G16" i="4"/>
  <c r="G18" i="4" s="1"/>
  <c r="F16" i="4"/>
  <c r="F18" i="4" s="1"/>
  <c r="E16" i="4"/>
  <c r="E18" i="4" s="1"/>
  <c r="D16" i="4"/>
  <c r="D18" i="4" s="1"/>
  <c r="C16" i="4"/>
  <c r="C18" i="4" s="1"/>
  <c r="B16" i="4"/>
  <c r="B18" i="4" s="1"/>
  <c r="D24" i="1"/>
  <c r="D39" i="1" s="1"/>
  <c r="F47" i="2" l="1"/>
  <c r="F13" i="2" l="1"/>
  <c r="F16" i="2" s="1"/>
  <c r="F25" i="2" s="1"/>
  <c r="E13" i="2"/>
  <c r="E16" i="2" s="1"/>
  <c r="F43" i="2"/>
  <c r="E43" i="2"/>
  <c r="E25" i="2" l="1"/>
  <c r="E31" i="2" s="1"/>
  <c r="E34" i="2" s="1"/>
  <c r="E38" i="2" s="1"/>
  <c r="F48" i="2"/>
  <c r="F49" i="2" s="1"/>
  <c r="E48" i="2"/>
  <c r="E49" i="2" s="1"/>
  <c r="F31" i="2"/>
  <c r="F34" i="2" s="1"/>
  <c r="F38" i="2" s="1"/>
  <c r="I24" i="4"/>
  <c r="I27" i="4" s="1"/>
  <c r="C24" i="4"/>
  <c r="C27" i="4" s="1"/>
  <c r="D24" i="4"/>
  <c r="D27" i="4" s="1"/>
  <c r="E24" i="4"/>
  <c r="E27" i="4" s="1"/>
  <c r="F24" i="4"/>
  <c r="F27" i="4" s="1"/>
  <c r="H24" i="4"/>
  <c r="H27" i="4" s="1"/>
  <c r="B24" i="4"/>
  <c r="B27" i="4" s="1"/>
  <c r="D61" i="3" l="1"/>
  <c r="D40" i="3"/>
  <c r="D45" i="3" s="1"/>
  <c r="C45" i="3"/>
  <c r="C47" i="1"/>
  <c r="C50" i="1" s="1"/>
  <c r="C78" i="1" s="1"/>
  <c r="C72" i="3" l="1"/>
  <c r="D72" i="3"/>
  <c r="C79" i="1"/>
  <c r="D47" i="1"/>
  <c r="D50" i="1" s="1"/>
  <c r="D78" i="1" l="1"/>
  <c r="D79" i="1" s="1"/>
</calcChain>
</file>

<file path=xl/sharedStrings.xml><?xml version="1.0" encoding="utf-8"?>
<sst xmlns="http://schemas.openxmlformats.org/spreadsheetml/2006/main" count="269" uniqueCount="195">
  <si>
    <t xml:space="preserve"> </t>
  </si>
  <si>
    <t>Interim condensed consolidated financial statements (unaudited)</t>
  </si>
  <si>
    <t>Kazakhtelecom JSC</t>
  </si>
  <si>
    <t xml:space="preserve">INTERIM CONDENSED CONSOLIDATED STATEMENT OF FINANCIAL POSITION </t>
  </si>
  <si>
    <t>In thousands of tenge</t>
  </si>
  <si>
    <t>Note</t>
  </si>
  <si>
    <t>Assets</t>
  </si>
  <si>
    <t>Non-current assets</t>
  </si>
  <si>
    <t>Property and equipment</t>
  </si>
  <si>
    <t>Right-of-use assets</t>
  </si>
  <si>
    <t>Intangible assets</t>
  </si>
  <si>
    <t>Goodwill</t>
  </si>
  <si>
    <t>Advances paid for non-current assets</t>
  </si>
  <si>
    <t>Deferred tax assets</t>
  </si>
  <si>
    <t>Cost to obtain contracts</t>
  </si>
  <si>
    <t>Cost to fulfil contracts</t>
  </si>
  <si>
    <t>Other non-current non-financial assets</t>
  </si>
  <si>
    <t>Other non-current financial assets</t>
  </si>
  <si>
    <t>Total non-current assets</t>
  </si>
  <si>
    <t>Current assets</t>
  </si>
  <si>
    <t>Inventories</t>
  </si>
  <si>
    <t>Trade receivables</t>
  </si>
  <si>
    <t>Advances paid</t>
  </si>
  <si>
    <t>Corporate income tax prepaid</t>
  </si>
  <si>
    <t>Other current non-financial assets</t>
  </si>
  <si>
    <t xml:space="preserve">Other current financial assets </t>
  </si>
  <si>
    <t>Total current assets</t>
  </si>
  <si>
    <t>Total assets</t>
  </si>
  <si>
    <t xml:space="preserve">Equity </t>
  </si>
  <si>
    <t>Share capital</t>
  </si>
  <si>
    <t>Treasury shares</t>
  </si>
  <si>
    <t>Foreign currency translation reserve</t>
  </si>
  <si>
    <t>Other reserves</t>
  </si>
  <si>
    <t>Retained earnings</t>
  </si>
  <si>
    <t>Non-controlling interests</t>
  </si>
  <si>
    <t>Total equity</t>
  </si>
  <si>
    <t>Non-current liabilities</t>
  </si>
  <si>
    <t xml:space="preserve">Borrowings: non-current portion </t>
  </si>
  <si>
    <t>Lease liabilities: non-current portion</t>
  </si>
  <si>
    <t>Other non-current financial liabilities</t>
  </si>
  <si>
    <t>Deferred tax liabilities</t>
  </si>
  <si>
    <t>Employee benefit obligations</t>
  </si>
  <si>
    <t>Debt component of preferred shares</t>
  </si>
  <si>
    <t xml:space="preserve">Non-current contract liabilities </t>
  </si>
  <si>
    <t>Total non-current liabilities</t>
  </si>
  <si>
    <t>Current liabilities</t>
  </si>
  <si>
    <t>Borrowings: current portion</t>
  </si>
  <si>
    <t>Lease liabilities: current portion</t>
  </si>
  <si>
    <t>Other current financial liabilities</t>
  </si>
  <si>
    <t>Employee benefit obligations: current portion</t>
  </si>
  <si>
    <t>Trade payables</t>
  </si>
  <si>
    <t>Other current non-financial liabilities</t>
  </si>
  <si>
    <t>Total current liabilities</t>
  </si>
  <si>
    <t>Total liabilities</t>
  </si>
  <si>
    <r>
      <t>Total equity and liabilities</t>
    </r>
    <r>
      <rPr>
        <sz val="9"/>
        <color theme="1"/>
        <rFont val="Arial"/>
        <family val="2"/>
        <charset val="204"/>
      </rPr>
      <t xml:space="preserve"> </t>
    </r>
  </si>
  <si>
    <t>Chief financial officer</t>
  </si>
  <si>
    <t>INTERIM CONDENSED CONSOLIDATED STATEMENT OF COMPREHENSIVE INCOME</t>
  </si>
  <si>
    <t>Revenue from contracts with customers</t>
  </si>
  <si>
    <t>Cost of sales</t>
  </si>
  <si>
    <t>Gross profit</t>
  </si>
  <si>
    <t>General and administrative expenses</t>
  </si>
  <si>
    <t>Impairment losses on financial assets</t>
  </si>
  <si>
    <t>Selling expenses</t>
  </si>
  <si>
    <t>Operating profit</t>
  </si>
  <si>
    <t>Finance costs</t>
  </si>
  <si>
    <t>Finance income</t>
  </si>
  <si>
    <t xml:space="preserve">Profit before tax </t>
  </si>
  <si>
    <t>Income tax expenses</t>
  </si>
  <si>
    <t>Profit for the period</t>
  </si>
  <si>
    <t>Equity holders of the Parent</t>
  </si>
  <si>
    <t>Earnings per share</t>
  </si>
  <si>
    <t>Foreign exchange differences from translation of financial statements of foreign subsidiaries</t>
  </si>
  <si>
    <t>INTERIM CONDENSED CONSOLIDATED STATEMENT OF CASH FLOWS</t>
  </si>
  <si>
    <t>Operating activities</t>
  </si>
  <si>
    <t>Profit before tax for the period</t>
  </si>
  <si>
    <t>Adjustment for:</t>
  </si>
  <si>
    <t>Depreciation of property and equipment and right of use assets</t>
  </si>
  <si>
    <t xml:space="preserve">Amortisation of intangible assets </t>
  </si>
  <si>
    <t>Impairment loss on financial assets</t>
  </si>
  <si>
    <t xml:space="preserve">Changes in employee benefit obligations </t>
  </si>
  <si>
    <t xml:space="preserve">Finance costs </t>
  </si>
  <si>
    <t xml:space="preserve">Finance income </t>
  </si>
  <si>
    <t>Operating cash flows before changes in operating assets and liabilities</t>
  </si>
  <si>
    <t>Changes in operating assets and liabilities</t>
  </si>
  <si>
    <t>Change in trade receivables</t>
  </si>
  <si>
    <t>Change in inventories</t>
  </si>
  <si>
    <t>Change in other current assets</t>
  </si>
  <si>
    <t>Change in advances paid</t>
  </si>
  <si>
    <t>Change in trade payables</t>
  </si>
  <si>
    <t>Change in cost to obtain contracts and cost to fulfil contracts</t>
  </si>
  <si>
    <t>Change in contract liabilities</t>
  </si>
  <si>
    <t>Changes in other current liabilities</t>
  </si>
  <si>
    <t>Cash flows from operating activities</t>
  </si>
  <si>
    <t>Income tax paid</t>
  </si>
  <si>
    <t>Interest paid</t>
  </si>
  <si>
    <t>Interest received</t>
  </si>
  <si>
    <t>Net cash flows received from operating activities</t>
  </si>
  <si>
    <t>Investing activities</t>
  </si>
  <si>
    <t xml:space="preserve">Purchase of property and equipment </t>
  </si>
  <si>
    <t>Purchase of intangible assets</t>
  </si>
  <si>
    <t>Purchase of financial assets at amortized cost</t>
  </si>
  <si>
    <t>Issue of long-term loans to employees</t>
  </si>
  <si>
    <t>Repayment of loans to employees</t>
  </si>
  <si>
    <t>Net cash flows used in investing activities</t>
  </si>
  <si>
    <t>Financing activities</t>
  </si>
  <si>
    <t>Borrowings repaid</t>
  </si>
  <si>
    <t>Effect of exchange rate changes on cash and cash equivalents</t>
  </si>
  <si>
    <t>Effect of changes in expected credit losses</t>
  </si>
  <si>
    <t>Net change in cash and cash equivalents</t>
  </si>
  <si>
    <t>Cash and cash equivalents, as at 1 January</t>
  </si>
  <si>
    <t>Attributable to equity holders of the Parent</t>
  </si>
  <si>
    <t>INTERIM CONDENSED CONSOLIDATED STATEMENT OF CHANGES IN EQUITY</t>
  </si>
  <si>
    <t>Total</t>
  </si>
  <si>
    <t>Net profit for the period (unaudited)</t>
  </si>
  <si>
    <t>Total comprehensive income (unaudited)</t>
  </si>
  <si>
    <t>Other operating income</t>
  </si>
  <si>
    <t>Other operating expenses</t>
  </si>
  <si>
    <t>Basic and diluted, profit for the period attributable to ordinary equity holders of the parent</t>
  </si>
  <si>
    <t>Write-down of inventories to net realizable value</t>
  </si>
  <si>
    <t>Proceeds from redemption of financial assets at amortized cost</t>
  </si>
  <si>
    <t>Shares outstanding</t>
  </si>
  <si>
    <t>Placement of deposits</t>
  </si>
  <si>
    <t>Net cash flows (used in) / received from financing activities</t>
  </si>
  <si>
    <t>Total comprehensive income 
for the period, net of tax</t>
  </si>
  <si>
    <t>Government grants: current portion</t>
  </si>
  <si>
    <t>Government grants: non-current portion</t>
  </si>
  <si>
    <t>Chief accountant</t>
  </si>
  <si>
    <t>Urazimanova M.M.</t>
  </si>
  <si>
    <t>Income from government grants</t>
  </si>
  <si>
    <t>Other comprehensive income (unaudited)</t>
  </si>
  <si>
    <t>Repayment of lease liabilities</t>
  </si>
  <si>
    <t>Investment properties</t>
  </si>
  <si>
    <t>Financial assets carried at amortised cost</t>
  </si>
  <si>
    <t>Compensation for provision of universal services in rural areas</t>
  </si>
  <si>
    <t xml:space="preserve">Other comprehensive (loss) /income
for the period, net of tax </t>
  </si>
  <si>
    <t>At 1 January 2023 (audited)</t>
  </si>
  <si>
    <t>Net other comprehensive (loss)/income not to be reclassified to profit or loss in subsequent periods</t>
  </si>
  <si>
    <t>31 December 2023 (audited)</t>
  </si>
  <si>
    <t>At 1 January 2024 (audited)</t>
  </si>
  <si>
    <t>Dividends paid on common and preferred shares</t>
  </si>
  <si>
    <t>Loss on disposal of property and equipment, net</t>
  </si>
  <si>
    <t>As at 30 June 2024</t>
  </si>
  <si>
    <t>30 June 2024 (unaudited)</t>
  </si>
  <si>
    <t>For three months ended 30 June</t>
  </si>
  <si>
    <t>For six months ended 30 June</t>
  </si>
  <si>
    <t>2024 (unaudited)</t>
  </si>
  <si>
    <t>For six months period ended 30 June 2024</t>
  </si>
  <si>
    <t>At 30 June 2024 (unaudited)</t>
  </si>
  <si>
    <t>Investments in associates and joint ventures</t>
  </si>
  <si>
    <t>−</t>
  </si>
  <si>
    <t>Cash and cash equivalents</t>
  </si>
  <si>
    <t>Assets held for sale</t>
  </si>
  <si>
    <t>Asset retirement obligation</t>
  </si>
  <si>
    <t>Current corporate income tax payable</t>
  </si>
  <si>
    <t>Liabilities directly related to assets held for sale</t>
  </si>
  <si>
    <t xml:space="preserve">Current contract liabilities </t>
  </si>
  <si>
    <t>Baskanbayeva L.B.</t>
  </si>
  <si>
    <t>Gain from reversal of impairment / (loss from impairment) on non-financial assets</t>
  </si>
  <si>
    <t>Loss / (gain) on disposal of property and equipment, net</t>
  </si>
  <si>
    <t>Share in profits of associates</t>
  </si>
  <si>
    <t>Net foreign exchange (loss) / gain</t>
  </si>
  <si>
    <t>Discontinued operations</t>
  </si>
  <si>
    <t>Profit from discontinued operations for the period, net of tax</t>
  </si>
  <si>
    <t>Other comprehensive income</t>
  </si>
  <si>
    <t>Other comprehensive income to be reclassified to profit or loss in subsequent periods (net of tax)</t>
  </si>
  <si>
    <t>Net other comprehensive loss/(income) to be reclassified to profit or loss in subsequent periods</t>
  </si>
  <si>
    <t>Other comprehensive incomenot to be reclassified to profit or loss in subsequent periods (net of tax)</t>
  </si>
  <si>
    <t>Actuarial profit on defined benefits plans, net of tax</t>
  </si>
  <si>
    <t>Profit attributable to:</t>
  </si>
  <si>
    <t>Total comprehensive income attributable to:</t>
  </si>
  <si>
    <t>Basic and diluted, in respect of net profit from discontinued operations for the period, attributable to holders of common shares of the parent company</t>
  </si>
  <si>
    <t>Basic and diluted, in relation to net income from continuing operations for the period, attributable to holders of common shares of the parent company</t>
  </si>
  <si>
    <t>*The amounts do not correspond to the issued interim condensed consolidated financial statements for the three and six months ended June 30, 2023, as they reflect the effect of discontinued operations (Note 28).</t>
  </si>
  <si>
    <t>2023(unaudited)*</t>
  </si>
  <si>
    <t xml:space="preserve">Dividends (Note 14) </t>
  </si>
  <si>
    <r>
      <t>Profit before tax for the period</t>
    </r>
    <r>
      <rPr>
        <sz val="10"/>
        <color theme="1"/>
        <rFont val="Times New Roman"/>
        <family val="1"/>
        <charset val="204"/>
      </rPr>
      <t xml:space="preserve"> </t>
    </r>
    <r>
      <rPr>
        <sz val="9"/>
        <color theme="1"/>
        <rFont val="Arial"/>
        <family val="2"/>
        <charset val="204"/>
      </rPr>
      <t>from continuing operations</t>
    </r>
  </si>
  <si>
    <r>
      <t>Profit before tax for the period</t>
    </r>
    <r>
      <rPr>
        <sz val="10"/>
        <color theme="1"/>
        <rFont val="Times New Roman"/>
        <family val="1"/>
        <charset val="204"/>
      </rPr>
      <t xml:space="preserve"> </t>
    </r>
    <r>
      <rPr>
        <sz val="9"/>
        <color theme="1"/>
        <rFont val="Arial"/>
        <family val="2"/>
        <charset val="204"/>
      </rPr>
      <t>from discontinued operations</t>
    </r>
  </si>
  <si>
    <t>5, 16</t>
  </si>
  <si>
    <t>(Gain from reversal of impairment) / loss from impairment on non-financial assets</t>
  </si>
  <si>
    <t>Net foreign exchange loss/ (gain), net</t>
  </si>
  <si>
    <t>The Group's share in the loss of the joint venture</t>
  </si>
  <si>
    <t xml:space="preserve">Iincome from disposal of an associate </t>
  </si>
  <si>
    <t>Other</t>
  </si>
  <si>
    <t xml:space="preserve">Proceeds from sale of property and equipment and intangible assets </t>
  </si>
  <si>
    <t>Proceeds from sale of intangible assets</t>
  </si>
  <si>
    <t>Withdrawal of deposits</t>
  </si>
  <si>
    <t>Contributions to the authorized capital</t>
  </si>
  <si>
    <t xml:space="preserve">Proceeds from the sale of a 49% stake in an associated organization </t>
  </si>
  <si>
    <t>Dividends received</t>
  </si>
  <si>
    <t>Borrowings received</t>
  </si>
  <si>
    <t>30 June 2023 (unaudited)*</t>
  </si>
  <si>
    <t>Cash and cash equivalents, as at 30 June</t>
  </si>
  <si>
    <t>*The amounts do not correspond to the issued interim condensed consolidated financial statements for the six months ended 30 June 2023, as they reflect the effect of discontinued operations (Note 28).</t>
  </si>
  <si>
    <t>Disclosure of significant non-cash transactions is presented in Note 29</t>
  </si>
  <si>
    <t>For three and six months period ended 30 June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</si>
</sst>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 _₽_-;\-* #,##0.00\ _₽_-;_-* &quot;-&quot;??\ _₽_-;_-@_-"/>
    <numFmt numFmtId="165" formatCode="_(* #,##0_);_(* \(#,##0\);_(* &quot;-&quot;_);_(@_)"/>
    <numFmt numFmtId="166" formatCode="_-* #,##0\ _₽_-;\-* #,##0\ _₽_-;_-* &quot;-&quot;??\ _₽_-;_-@_-"/>
  </numFmts>
  <fonts count="24">
    <font>
      <sz val="11"/>
      <color theme="1"/>
      <name val="Calibri"/>
      <family val="2"/>
      <scheme val="minor"/>
    </font>
    <font>
      <sz val="10"/>
      <color theme="1"/>
      <name val="Times New Roman"/>
      <family val="1"/>
      <charset val="204"/>
    </font>
    <font>
      <b/>
      <sz val="10"/>
      <color theme="1"/>
      <name val="Times New Roman"/>
      <family val="1"/>
      <charset val="204"/>
    </font>
    <font>
      <sz val="10"/>
      <color theme="1"/>
      <name val="Times New Roman Bold"/>
    </font>
    <font>
      <b/>
      <sz val="12"/>
      <color theme="1"/>
      <name val="Times New Roman"/>
      <family val="1"/>
      <charset val="204"/>
    </font>
    <font>
      <i/>
      <sz val="8"/>
      <color theme="1"/>
      <name val="Arial"/>
      <family val="2"/>
      <charset val="204"/>
    </font>
    <font>
      <b/>
      <sz val="9"/>
      <color theme="1"/>
      <name val="Arial"/>
      <family val="2"/>
      <charset val="204"/>
    </font>
    <font>
      <sz val="9"/>
      <color theme="1"/>
      <name val="Arial"/>
      <family val="2"/>
      <charset val="204"/>
    </font>
    <font>
      <sz val="9"/>
      <color rgb="FF000000"/>
      <name val="Arial"/>
      <family val="2"/>
      <charset val="204"/>
    </font>
    <font>
      <b/>
      <sz val="9"/>
      <color rgb="FF000000"/>
      <name val="Arial"/>
      <family val="2"/>
      <charset val="204"/>
    </font>
    <font>
      <i/>
      <sz val="10"/>
      <color theme="1"/>
      <name val="Times New Roman"/>
      <family val="1"/>
      <charset val="204"/>
    </font>
    <font>
      <i/>
      <sz val="7"/>
      <color theme="1"/>
      <name val="Arial"/>
      <family val="2"/>
      <charset val="204"/>
    </font>
    <font>
      <b/>
      <sz val="11"/>
      <color theme="1"/>
      <name val="Calibri"/>
      <family val="2"/>
      <charset val="204"/>
      <scheme val="minor"/>
    </font>
    <font>
      <sz val="8"/>
      <color rgb="FF000000"/>
      <name val="Arial"/>
      <family val="2"/>
      <charset val="204"/>
    </font>
    <font>
      <i/>
      <sz val="9"/>
      <color theme="1"/>
      <name val="Arial"/>
      <family val="2"/>
      <charset val="204"/>
    </font>
    <font>
      <b/>
      <sz val="8"/>
      <color theme="1"/>
      <name val="Arial"/>
      <family val="2"/>
      <charset val="204"/>
    </font>
    <font>
      <b/>
      <sz val="8"/>
      <color theme="1"/>
      <name val="Times New Roman"/>
      <family val="1"/>
      <charset val="204"/>
    </font>
    <font>
      <sz val="8"/>
      <color theme="1"/>
      <name val="Arial"/>
      <family val="2"/>
      <charset val="204"/>
    </font>
    <font>
      <sz val="11"/>
      <color theme="1"/>
      <name val="Calibri"/>
      <family val="2"/>
      <scheme val="minor"/>
    </font>
    <font>
      <sz val="7.5"/>
      <color theme="1"/>
      <name val="Arial"/>
      <family val="2"/>
      <charset val="204"/>
    </font>
    <font>
      <b/>
      <sz val="9"/>
      <name val="Arial"/>
      <family val="2"/>
      <charset val="204"/>
    </font>
    <font>
      <sz val="9"/>
      <name val="Arial"/>
      <family val="2"/>
      <charset val="204"/>
    </font>
    <font>
      <b/>
      <sz val="11"/>
      <name val="Calibri"/>
      <family val="2"/>
      <charset val="204"/>
      <scheme val="minor"/>
    </font>
    <font>
      <i/>
      <sz val="8"/>
      <color theme="1"/>
      <name val="Times New Roman"/>
      <family val="1"/>
      <charset val="204"/>
    </font>
  </fonts>
  <fills count="2">
    <fill>
      <patternFill patternType="none"/>
    </fill>
    <fill>
      <patternFill patternType="gray125"/>
    </fill>
  </fills>
  <borders count="8">
    <border>
      <left/>
      <right/>
      <top/>
      <bottom/>
      <diagonal/>
    </border>
    <border>
      <left/>
      <right/>
      <top/>
      <bottom style="medium">
        <color indexed="64"/>
      </bottom>
      <diagonal/>
    </border>
    <border>
      <left/>
      <right/>
      <top style="medium">
        <color indexed="64"/>
      </top>
      <bottom/>
      <diagonal/>
    </border>
    <border>
      <left/>
      <right/>
      <top/>
      <bottom style="thick">
        <color indexed="64"/>
      </bottom>
      <diagonal/>
    </border>
    <border>
      <left/>
      <right/>
      <top style="medium">
        <color indexed="64"/>
      </top>
      <bottom style="medium">
        <color indexed="64"/>
      </bottom>
      <diagonal/>
    </border>
    <border>
      <left/>
      <right/>
      <top style="medium">
        <color indexed="64"/>
      </top>
      <bottom style="thick">
        <color indexed="64"/>
      </bottom>
      <diagonal/>
    </border>
    <border>
      <left/>
      <right/>
      <top/>
      <bottom style="thick">
        <color rgb="FF0D0D0D"/>
      </bottom>
      <diagonal/>
    </border>
    <border>
      <left/>
      <right/>
      <top style="thick">
        <color indexed="64"/>
      </top>
      <bottom/>
      <diagonal/>
    </border>
  </borders>
  <cellStyleXfs count="5">
    <xf numFmtId="0" fontId="0" fillId="0" borderId="0"/>
    <xf numFmtId="164" fontId="18" fillId="0" borderId="0" applyFont="0" applyFill="0" applyBorder="0" applyAlignment="0" applyProtection="0"/>
    <xf numFmtId="164" fontId="18" fillId="0" borderId="0" applyFont="0" applyFill="0" applyBorder="0" applyAlignment="0" applyProtection="0"/>
    <xf numFmtId="164" fontId="18" fillId="0" borderId="0" applyFont="0" applyFill="0" applyBorder="0" applyAlignment="0" applyProtection="0"/>
    <xf numFmtId="164" fontId="18" fillId="0" borderId="0" applyFont="0" applyFill="0" applyBorder="0" applyAlignment="0" applyProtection="0"/>
  </cellStyleXfs>
  <cellXfs count="221">
    <xf numFmtId="0" fontId="0" fillId="0" borderId="0" xfId="0"/>
    <xf numFmtId="0" fontId="2" fillId="0" borderId="0" xfId="0" applyFont="1" applyAlignment="1">
      <alignment horizontal="justify" vertical="center"/>
    </xf>
    <xf numFmtId="0" fontId="3" fillId="0" borderId="0" xfId="0" applyFont="1" applyAlignment="1">
      <alignment horizontal="justify" vertical="center"/>
    </xf>
    <xf numFmtId="0" fontId="4" fillId="0" borderId="0" xfId="0" applyFont="1" applyAlignment="1">
      <alignment horizontal="justify" vertical="center"/>
    </xf>
    <xf numFmtId="0" fontId="7" fillId="0" borderId="0" xfId="0" applyFont="1" applyAlignment="1">
      <alignment horizontal="left" vertical="center"/>
    </xf>
    <xf numFmtId="0" fontId="6" fillId="0" borderId="0" xfId="0" applyFont="1" applyAlignment="1">
      <alignment horizontal="left" vertical="center"/>
    </xf>
    <xf numFmtId="0" fontId="1" fillId="0" borderId="0" xfId="0" applyFont="1" applyAlignment="1">
      <alignment horizontal="right" vertical="center"/>
    </xf>
    <xf numFmtId="165" fontId="7" fillId="0" borderId="0" xfId="0" applyNumberFormat="1" applyFont="1" applyAlignment="1">
      <alignment horizontal="right" vertical="center"/>
    </xf>
    <xf numFmtId="165" fontId="6" fillId="0" borderId="0" xfId="0" applyNumberFormat="1" applyFont="1" applyAlignment="1">
      <alignment horizontal="right" vertical="center"/>
    </xf>
    <xf numFmtId="0" fontId="0" fillId="0" borderId="0" xfId="0" applyAlignment="1">
      <alignment wrapText="1"/>
    </xf>
    <xf numFmtId="165" fontId="0" fillId="0" borderId="0" xfId="0" applyNumberFormat="1"/>
    <xf numFmtId="0" fontId="7" fillId="0" borderId="0" xfId="0" applyFont="1" applyAlignment="1">
      <alignment horizontal="left" vertical="center" wrapText="1"/>
    </xf>
    <xf numFmtId="0" fontId="0" fillId="0" borderId="0" xfId="0" applyAlignment="1"/>
    <xf numFmtId="0" fontId="4" fillId="0" borderId="0" xfId="0" applyFont="1" applyAlignment="1">
      <alignment vertical="center"/>
    </xf>
    <xf numFmtId="0" fontId="2" fillId="0" borderId="0" xfId="0" applyFont="1"/>
    <xf numFmtId="0" fontId="4" fillId="0" borderId="0" xfId="0" applyFont="1"/>
    <xf numFmtId="0" fontId="7" fillId="0" borderId="0" xfId="0" applyFont="1" applyAlignment="1">
      <alignment horizontal="center" vertical="center" wrapText="1"/>
    </xf>
    <xf numFmtId="0" fontId="6" fillId="0" borderId="2" xfId="0" applyFont="1" applyBorder="1" applyAlignment="1">
      <alignment horizontal="left" vertical="center" wrapText="1"/>
    </xf>
    <xf numFmtId="0" fontId="6" fillId="0" borderId="0" xfId="0" applyFont="1" applyAlignment="1">
      <alignment horizontal="left" vertical="center" wrapText="1"/>
    </xf>
    <xf numFmtId="0" fontId="7" fillId="0" borderId="0" xfId="0" applyFont="1" applyAlignment="1">
      <alignment horizontal="center" vertical="center"/>
    </xf>
    <xf numFmtId="0" fontId="6" fillId="0" borderId="0" xfId="0" applyFont="1" applyAlignment="1">
      <alignment horizontal="center" vertical="center" wrapText="1"/>
    </xf>
    <xf numFmtId="0" fontId="8" fillId="0" borderId="0" xfId="0" applyFont="1" applyAlignment="1">
      <alignment horizontal="left" vertical="center" wrapText="1"/>
    </xf>
    <xf numFmtId="0" fontId="9" fillId="0" borderId="2" xfId="0" applyFont="1" applyBorder="1" applyAlignment="1">
      <alignment horizontal="center" vertical="center" wrapText="1"/>
    </xf>
    <xf numFmtId="0" fontId="7" fillId="0" borderId="2" xfId="0" applyFont="1" applyBorder="1" applyAlignment="1">
      <alignment horizontal="left" vertical="center" wrapText="1"/>
    </xf>
    <xf numFmtId="0" fontId="9" fillId="0" borderId="0" xfId="0" applyFont="1" applyAlignment="1">
      <alignment horizontal="center" vertical="center" wrapText="1"/>
    </xf>
    <xf numFmtId="0" fontId="7" fillId="0" borderId="1" xfId="0" applyFont="1" applyBorder="1" applyAlignment="1">
      <alignment horizontal="center" vertical="center" wrapText="1"/>
    </xf>
    <xf numFmtId="0" fontId="0" fillId="0" borderId="1" xfId="0" applyBorder="1" applyAlignment="1">
      <alignment horizontal="right" wrapText="1"/>
    </xf>
    <xf numFmtId="3" fontId="6" fillId="0" borderId="2" xfId="0" applyNumberFormat="1" applyFont="1" applyBorder="1" applyAlignment="1">
      <alignment horizontal="right" vertical="center" wrapText="1"/>
    </xf>
    <xf numFmtId="3" fontId="7" fillId="0" borderId="2" xfId="0" applyNumberFormat="1" applyFont="1" applyBorder="1" applyAlignment="1">
      <alignment horizontal="right" vertical="center" wrapText="1"/>
    </xf>
    <xf numFmtId="165" fontId="6" fillId="0" borderId="0" xfId="0" applyNumberFormat="1" applyFont="1" applyAlignment="1">
      <alignment horizontal="left" vertical="center" wrapText="1"/>
    </xf>
    <xf numFmtId="165" fontId="7" fillId="0" borderId="0" xfId="0" applyNumberFormat="1" applyFont="1" applyAlignment="1">
      <alignment horizontal="left" vertical="center" wrapText="1"/>
    </xf>
    <xf numFmtId="165" fontId="6" fillId="0" borderId="1" xfId="0" applyNumberFormat="1" applyFont="1" applyBorder="1" applyAlignment="1">
      <alignment horizontal="left" vertical="center" wrapText="1"/>
    </xf>
    <xf numFmtId="165" fontId="7" fillId="0" borderId="1" xfId="0" applyNumberFormat="1" applyFont="1" applyBorder="1" applyAlignment="1">
      <alignment horizontal="left" vertical="center" wrapText="1"/>
    </xf>
    <xf numFmtId="165" fontId="6" fillId="0" borderId="3" xfId="0" applyNumberFormat="1" applyFont="1" applyBorder="1" applyAlignment="1">
      <alignment horizontal="left" vertical="center" wrapText="1"/>
    </xf>
    <xf numFmtId="165" fontId="7" fillId="0" borderId="3" xfId="0" applyNumberFormat="1" applyFont="1" applyBorder="1" applyAlignment="1">
      <alignment horizontal="left" vertical="center" wrapText="1"/>
    </xf>
    <xf numFmtId="0" fontId="8" fillId="0" borderId="3" xfId="0" applyFont="1" applyBorder="1" applyAlignment="1">
      <alignment horizontal="center" vertical="center" wrapText="1"/>
    </xf>
    <xf numFmtId="0" fontId="6" fillId="0" borderId="2" xfId="0" applyFont="1" applyBorder="1" applyAlignment="1">
      <alignment horizontal="left" vertical="center"/>
    </xf>
    <xf numFmtId="0" fontId="7" fillId="0" borderId="1" xfId="0" applyFont="1" applyBorder="1" applyAlignment="1">
      <alignment horizontal="left" vertical="center"/>
    </xf>
    <xf numFmtId="0" fontId="6" fillId="0" borderId="1" xfId="0" applyFont="1" applyBorder="1" applyAlignment="1">
      <alignment horizontal="left" vertical="center"/>
    </xf>
    <xf numFmtId="0" fontId="6" fillId="0" borderId="3" xfId="0" applyFont="1" applyBorder="1" applyAlignment="1">
      <alignment horizontal="left" vertical="center"/>
    </xf>
    <xf numFmtId="0" fontId="8" fillId="0" borderId="0" xfId="0" applyFont="1" applyAlignment="1">
      <alignment horizontal="left" vertical="center"/>
    </xf>
    <xf numFmtId="0" fontId="6" fillId="0" borderId="4" xfId="0" applyFont="1" applyBorder="1" applyAlignment="1">
      <alignment horizontal="left" vertical="center"/>
    </xf>
    <xf numFmtId="0" fontId="6" fillId="0" borderId="6" xfId="0" applyFont="1" applyBorder="1" applyAlignment="1">
      <alignment horizontal="left" vertical="center"/>
    </xf>
    <xf numFmtId="0" fontId="12" fillId="0" borderId="1" xfId="0" applyFont="1" applyBorder="1" applyAlignment="1">
      <alignment horizontal="right" wrapText="1"/>
    </xf>
    <xf numFmtId="0" fontId="8" fillId="0" borderId="0" xfId="0" applyFont="1" applyAlignment="1">
      <alignment horizontal="center" vertical="center"/>
    </xf>
    <xf numFmtId="0" fontId="9" fillId="0" borderId="2" xfId="0" applyFont="1" applyBorder="1" applyAlignment="1">
      <alignment horizontal="center" vertical="center"/>
    </xf>
    <xf numFmtId="0" fontId="8" fillId="0" borderId="1" xfId="0" applyFont="1" applyBorder="1" applyAlignment="1">
      <alignment horizontal="center" vertical="center"/>
    </xf>
    <xf numFmtId="0" fontId="7" fillId="0" borderId="1" xfId="0" applyFont="1" applyBorder="1" applyAlignment="1">
      <alignment horizontal="center" vertical="center"/>
    </xf>
    <xf numFmtId="0" fontId="7" fillId="0" borderId="3" xfId="0" applyFont="1" applyBorder="1" applyAlignment="1">
      <alignment horizontal="center" vertical="center"/>
    </xf>
    <xf numFmtId="0" fontId="6" fillId="0" borderId="0" xfId="0" applyFont="1"/>
    <xf numFmtId="0" fontId="0" fillId="0" borderId="1" xfId="0" applyBorder="1"/>
    <xf numFmtId="0" fontId="7" fillId="0" borderId="2" xfId="0" applyFont="1" applyBorder="1" applyAlignment="1">
      <alignment vertical="center"/>
    </xf>
    <xf numFmtId="0" fontId="6" fillId="0" borderId="2" xfId="0" applyFont="1" applyBorder="1" applyAlignment="1">
      <alignment vertical="center"/>
    </xf>
    <xf numFmtId="0" fontId="7" fillId="0" borderId="2" xfId="0" applyFont="1" applyBorder="1" applyAlignment="1">
      <alignment vertical="center" wrapText="1"/>
    </xf>
    <xf numFmtId="0" fontId="7" fillId="0" borderId="0" xfId="0" applyFont="1" applyBorder="1" applyAlignment="1">
      <alignment vertical="center"/>
    </xf>
    <xf numFmtId="0" fontId="6" fillId="0" borderId="0" xfId="0" applyFont="1" applyBorder="1" applyAlignment="1">
      <alignment vertical="center"/>
    </xf>
    <xf numFmtId="0" fontId="7" fillId="0" borderId="0" xfId="0" applyFont="1" applyBorder="1" applyAlignment="1">
      <alignment vertical="center" wrapText="1"/>
    </xf>
    <xf numFmtId="0" fontId="5" fillId="0" borderId="0" xfId="0" applyFont="1" applyAlignment="1">
      <alignment horizontal="left" vertical="center"/>
    </xf>
    <xf numFmtId="0" fontId="6" fillId="0" borderId="0" xfId="0" applyFont="1" applyAlignment="1">
      <alignment horizontal="center" vertical="center"/>
    </xf>
    <xf numFmtId="0" fontId="7" fillId="0" borderId="2" xfId="0" applyFont="1" applyBorder="1" applyAlignment="1">
      <alignment horizontal="left" vertical="center"/>
    </xf>
    <xf numFmtId="0" fontId="8" fillId="0" borderId="2" xfId="0" applyFont="1" applyBorder="1" applyAlignment="1">
      <alignment horizontal="center" vertical="center"/>
    </xf>
    <xf numFmtId="0" fontId="9" fillId="0" borderId="0" xfId="0" applyFont="1" applyAlignment="1">
      <alignment horizontal="center" vertical="center"/>
    </xf>
    <xf numFmtId="0" fontId="14" fillId="0" borderId="0" xfId="0" applyFont="1" applyAlignment="1">
      <alignment horizontal="left" vertical="center"/>
    </xf>
    <xf numFmtId="0" fontId="7" fillId="0" borderId="4" xfId="0" applyFont="1" applyBorder="1" applyAlignment="1">
      <alignment horizontal="center" vertical="center"/>
    </xf>
    <xf numFmtId="165" fontId="6" fillId="0" borderId="1" xfId="0" applyNumberFormat="1" applyFont="1" applyBorder="1" applyAlignment="1">
      <alignment horizontal="right" vertical="center"/>
    </xf>
    <xf numFmtId="165" fontId="7" fillId="0" borderId="1" xfId="0" applyNumberFormat="1" applyFont="1" applyBorder="1" applyAlignment="1">
      <alignment horizontal="right" vertical="center"/>
    </xf>
    <xf numFmtId="165" fontId="6" fillId="0" borderId="4" xfId="0" applyNumberFormat="1" applyFont="1" applyBorder="1" applyAlignment="1">
      <alignment horizontal="right" vertical="center"/>
    </xf>
    <xf numFmtId="165" fontId="7" fillId="0" borderId="4" xfId="0" applyNumberFormat="1" applyFont="1" applyBorder="1" applyAlignment="1">
      <alignment horizontal="right" vertical="center"/>
    </xf>
    <xf numFmtId="165" fontId="6" fillId="0" borderId="5" xfId="0" applyNumberFormat="1" applyFont="1" applyBorder="1" applyAlignment="1">
      <alignment horizontal="right" vertical="center"/>
    </xf>
    <xf numFmtId="165" fontId="7" fillId="0" borderId="5" xfId="0" applyNumberFormat="1" applyFont="1" applyBorder="1" applyAlignment="1">
      <alignment horizontal="right" vertical="center"/>
    </xf>
    <xf numFmtId="165" fontId="6" fillId="0" borderId="3" xfId="0" applyNumberFormat="1" applyFont="1" applyBorder="1" applyAlignment="1">
      <alignment horizontal="right" vertical="center"/>
    </xf>
    <xf numFmtId="0" fontId="14" fillId="0" borderId="0" xfId="0" applyFont="1" applyAlignment="1">
      <alignment horizontal="left" vertical="center" wrapText="1"/>
    </xf>
    <xf numFmtId="0" fontId="6" fillId="0" borderId="4" xfId="0" applyFont="1" applyBorder="1" applyAlignment="1">
      <alignment horizontal="left" vertical="center" wrapText="1"/>
    </xf>
    <xf numFmtId="0" fontId="7" fillId="0" borderId="6" xfId="0" applyFont="1" applyBorder="1" applyAlignment="1">
      <alignment horizontal="center" vertical="center"/>
    </xf>
    <xf numFmtId="0" fontId="15" fillId="0" borderId="0" xfId="0" applyFont="1" applyAlignment="1">
      <alignment horizontal="left" vertical="center"/>
    </xf>
    <xf numFmtId="0" fontId="1" fillId="0" borderId="0" xfId="0" applyFont="1" applyAlignment="1">
      <alignment horizontal="justify" vertical="center" wrapText="1"/>
    </xf>
    <xf numFmtId="0" fontId="17"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applyAlignment="1">
      <alignment horizontal="left" vertical="center"/>
    </xf>
    <xf numFmtId="0" fontId="15" fillId="0" borderId="4" xfId="0" applyFont="1" applyBorder="1" applyAlignment="1">
      <alignment horizontal="left" vertical="center"/>
    </xf>
    <xf numFmtId="0" fontId="17" fillId="0" borderId="1" xfId="0" applyFont="1" applyBorder="1" applyAlignment="1">
      <alignment horizontal="right" vertical="center"/>
    </xf>
    <xf numFmtId="0" fontId="5" fillId="0" borderId="1" xfId="0" applyFont="1" applyBorder="1" applyAlignment="1">
      <alignment wrapText="1"/>
    </xf>
    <xf numFmtId="0" fontId="5" fillId="0" borderId="1" xfId="0" applyFont="1" applyBorder="1" applyAlignment="1"/>
    <xf numFmtId="0" fontId="6" fillId="0" borderId="1" xfId="0" applyFont="1" applyBorder="1" applyAlignment="1">
      <alignment horizontal="center"/>
    </xf>
    <xf numFmtId="0" fontId="11" fillId="0" borderId="1" xfId="0" applyFont="1" applyBorder="1" applyAlignment="1"/>
    <xf numFmtId="0" fontId="16" fillId="0" borderId="4" xfId="0" applyFont="1" applyBorder="1" applyAlignment="1">
      <alignment horizontal="right" wrapText="1"/>
    </xf>
    <xf numFmtId="0" fontId="15" fillId="0" borderId="4" xfId="0" applyFont="1" applyBorder="1" applyAlignment="1">
      <alignment horizontal="right" wrapText="1"/>
    </xf>
    <xf numFmtId="0" fontId="15" fillId="0" borderId="1" xfId="0" applyFont="1" applyBorder="1" applyAlignment="1">
      <alignment horizontal="right" wrapText="1"/>
    </xf>
    <xf numFmtId="0" fontId="17" fillId="0" borderId="4" xfId="0" applyFont="1" applyBorder="1" applyAlignment="1">
      <alignment horizontal="right" vertical="center"/>
    </xf>
    <xf numFmtId="0" fontId="17" fillId="0" borderId="4" xfId="0" applyFont="1" applyBorder="1" applyAlignment="1">
      <alignment horizontal="left" vertical="center"/>
    </xf>
    <xf numFmtId="0" fontId="15" fillId="0" borderId="0" xfId="0" applyFont="1" applyBorder="1" applyAlignment="1">
      <alignment horizontal="left" vertical="center"/>
    </xf>
    <xf numFmtId="165" fontId="7" fillId="0" borderId="0" xfId="0" applyNumberFormat="1" applyFont="1" applyBorder="1" applyAlignment="1">
      <alignment horizontal="right" vertical="center"/>
    </xf>
    <xf numFmtId="0" fontId="1" fillId="0" borderId="0" xfId="0" applyFont="1" applyAlignment="1">
      <alignment vertical="center" wrapText="1"/>
    </xf>
    <xf numFmtId="0" fontId="5" fillId="0" borderId="0" xfId="0" applyFont="1" applyBorder="1" applyAlignment="1"/>
    <xf numFmtId="0" fontId="6" fillId="0" borderId="0" xfId="0" applyFont="1" applyBorder="1" applyAlignment="1">
      <alignment horizontal="center"/>
    </xf>
    <xf numFmtId="0" fontId="6" fillId="0" borderId="0" xfId="0" applyFont="1" applyBorder="1" applyAlignment="1">
      <alignment horizontal="right" vertical="center" wrapText="1"/>
    </xf>
    <xf numFmtId="0" fontId="7" fillId="0" borderId="0" xfId="0" applyFont="1" applyBorder="1" applyAlignment="1">
      <alignment horizontal="right" vertical="center" wrapText="1"/>
    </xf>
    <xf numFmtId="0" fontId="0" fillId="0" borderId="0" xfId="0"/>
    <xf numFmtId="0" fontId="7" fillId="0" borderId="0" xfId="0" applyFont="1" applyAlignment="1">
      <alignment horizontal="center" vertical="center"/>
    </xf>
    <xf numFmtId="0" fontId="19" fillId="0" borderId="0" xfId="0" applyFont="1"/>
    <xf numFmtId="165" fontId="6" fillId="0" borderId="0" xfId="0" applyNumberFormat="1" applyFont="1" applyBorder="1" applyAlignment="1">
      <alignment horizontal="right" vertical="center"/>
    </xf>
    <xf numFmtId="0" fontId="6" fillId="0" borderId="0" xfId="0" applyFont="1" applyBorder="1" applyAlignment="1">
      <alignment horizontal="left" vertical="center"/>
    </xf>
    <xf numFmtId="0" fontId="7" fillId="0" borderId="0" xfId="0" applyFont="1" applyBorder="1" applyAlignment="1">
      <alignment horizontal="center" vertical="center"/>
    </xf>
    <xf numFmtId="0" fontId="6" fillId="0" borderId="1" xfId="0" applyFont="1" applyBorder="1" applyAlignment="1">
      <alignment horizontal="left" vertical="center" wrapText="1"/>
    </xf>
    <xf numFmtId="0" fontId="6" fillId="0" borderId="3" xfId="0" applyFont="1" applyBorder="1" applyAlignment="1">
      <alignment horizontal="left" vertical="center" wrapText="1"/>
    </xf>
    <xf numFmtId="0" fontId="9" fillId="0" borderId="0" xfId="0" applyFont="1" applyBorder="1" applyAlignment="1">
      <alignment horizontal="center" vertical="center"/>
    </xf>
    <xf numFmtId="166" fontId="6" fillId="0" borderId="0" xfId="3" applyNumberFormat="1" applyFont="1" applyAlignment="1">
      <alignment horizontal="right" vertical="center" wrapText="1"/>
    </xf>
    <xf numFmtId="166" fontId="7" fillId="0" borderId="0" xfId="3" applyNumberFormat="1" applyFont="1" applyAlignment="1">
      <alignment horizontal="center" vertical="center" wrapText="1"/>
    </xf>
    <xf numFmtId="166" fontId="6" fillId="0" borderId="0" xfId="1" applyNumberFormat="1" applyFont="1" applyAlignment="1">
      <alignment horizontal="right" vertical="center" wrapText="1"/>
    </xf>
    <xf numFmtId="166" fontId="7" fillId="0" borderId="0" xfId="1" applyNumberFormat="1" applyFont="1" applyAlignment="1">
      <alignment horizontal="right" vertical="center" wrapText="1"/>
    </xf>
    <xf numFmtId="166" fontId="8" fillId="0" borderId="0" xfId="1" applyNumberFormat="1" applyFont="1" applyAlignment="1">
      <alignment horizontal="right" vertical="center" wrapText="1"/>
    </xf>
    <xf numFmtId="166" fontId="9" fillId="0" borderId="0" xfId="1" applyNumberFormat="1" applyFont="1" applyAlignment="1">
      <alignment horizontal="right" vertical="center" wrapText="1"/>
    </xf>
    <xf numFmtId="166" fontId="8" fillId="0" borderId="4" xfId="1" applyNumberFormat="1" applyFont="1" applyBorder="1" applyAlignment="1">
      <alignment horizontal="left" vertical="center" wrapText="1"/>
    </xf>
    <xf numFmtId="0" fontId="7" fillId="0" borderId="0" xfId="0" applyFont="1" applyBorder="1" applyAlignment="1">
      <alignment horizontal="left" vertical="center"/>
    </xf>
    <xf numFmtId="0" fontId="8" fillId="0" borderId="0" xfId="0" applyFont="1" applyBorder="1" applyAlignment="1">
      <alignment horizontal="center" vertical="center"/>
    </xf>
    <xf numFmtId="165" fontId="6" fillId="0" borderId="0" xfId="0" applyNumberFormat="1" applyFont="1" applyBorder="1" applyAlignment="1">
      <alignment horizontal="left" vertical="center" wrapText="1"/>
    </xf>
    <xf numFmtId="165" fontId="7" fillId="0" borderId="0" xfId="0" applyNumberFormat="1" applyFont="1" applyBorder="1" applyAlignment="1">
      <alignment horizontal="left" vertical="center" wrapText="1"/>
    </xf>
    <xf numFmtId="0" fontId="9" fillId="0" borderId="0" xfId="0" applyFont="1" applyBorder="1" applyAlignment="1">
      <alignment horizontal="center" vertical="center" wrapText="1"/>
    </xf>
    <xf numFmtId="0" fontId="2" fillId="0" borderId="0" xfId="0" applyFont="1" applyBorder="1" applyAlignment="1">
      <alignment horizontal="justify" vertical="center"/>
    </xf>
    <xf numFmtId="0" fontId="0" fillId="0" borderId="0" xfId="0" applyBorder="1"/>
    <xf numFmtId="166" fontId="6" fillId="0" borderId="4" xfId="1" applyNumberFormat="1" applyFont="1" applyBorder="1" applyAlignment="1">
      <alignment horizontal="left" vertical="center" wrapText="1"/>
    </xf>
    <xf numFmtId="166" fontId="7" fillId="0" borderId="4" xfId="1" applyNumberFormat="1" applyFont="1" applyBorder="1" applyAlignment="1">
      <alignment horizontal="left" vertical="center" wrapText="1"/>
    </xf>
    <xf numFmtId="166" fontId="7" fillId="0" borderId="2" xfId="1" applyNumberFormat="1" applyFont="1" applyBorder="1" applyAlignment="1">
      <alignment horizontal="left" vertical="center" wrapText="1"/>
    </xf>
    <xf numFmtId="166" fontId="6" fillId="0" borderId="2" xfId="1" applyNumberFormat="1" applyFont="1" applyBorder="1" applyAlignment="1">
      <alignment horizontal="left" vertical="center" wrapText="1"/>
    </xf>
    <xf numFmtId="166" fontId="8" fillId="0" borderId="1" xfId="1" applyNumberFormat="1" applyFont="1" applyBorder="1" applyAlignment="1">
      <alignment horizontal="left" vertical="center" wrapText="1"/>
    </xf>
    <xf numFmtId="166" fontId="9" fillId="0" borderId="1" xfId="1" applyNumberFormat="1" applyFont="1" applyBorder="1" applyAlignment="1">
      <alignment horizontal="left" vertical="center" wrapText="1"/>
    </xf>
    <xf numFmtId="0" fontId="0" fillId="0" borderId="4" xfId="0" applyBorder="1"/>
    <xf numFmtId="0" fontId="13" fillId="0" borderId="4" xfId="0" applyFont="1" applyBorder="1" applyAlignment="1">
      <alignment horizontal="left" vertical="center"/>
    </xf>
    <xf numFmtId="166" fontId="9" fillId="0" borderId="0" xfId="1" applyNumberFormat="1" applyFont="1" applyBorder="1" applyAlignment="1">
      <alignment horizontal="left" vertical="center" wrapText="1"/>
    </xf>
    <xf numFmtId="166" fontId="8" fillId="0" borderId="7" xfId="1" applyNumberFormat="1" applyFont="1" applyBorder="1" applyAlignment="1">
      <alignment horizontal="left" vertical="center" wrapText="1"/>
    </xf>
    <xf numFmtId="0" fontId="1" fillId="0" borderId="0" xfId="0" applyFont="1" applyAlignment="1">
      <alignment horizontal="justify" vertical="center"/>
    </xf>
    <xf numFmtId="0" fontId="4" fillId="0" borderId="0" xfId="0" applyFont="1" applyAlignment="1">
      <alignment horizontal="left" wrapText="1"/>
    </xf>
    <xf numFmtId="0" fontId="0" fillId="0" borderId="0" xfId="0"/>
    <xf numFmtId="0" fontId="2" fillId="0" borderId="0" xfId="0" applyFont="1" applyAlignment="1">
      <alignment horizontal="justify" vertical="center"/>
    </xf>
    <xf numFmtId="0" fontId="7" fillId="0" borderId="0" xfId="0" applyFont="1" applyAlignment="1">
      <alignment horizontal="left" vertical="center"/>
    </xf>
    <xf numFmtId="0" fontId="6" fillId="0" borderId="0" xfId="0" applyFont="1" applyAlignment="1">
      <alignment horizontal="left" vertical="center"/>
    </xf>
    <xf numFmtId="0" fontId="7" fillId="0" borderId="0" xfId="0" applyFont="1" applyAlignment="1">
      <alignment horizontal="left" vertical="center" wrapText="1"/>
    </xf>
    <xf numFmtId="0" fontId="8" fillId="0" borderId="1" xfId="0" applyFont="1" applyBorder="1" applyAlignment="1">
      <alignment horizontal="center" vertical="center" wrapText="1"/>
    </xf>
    <xf numFmtId="0" fontId="7" fillId="0" borderId="0" xfId="0" applyFont="1" applyAlignment="1">
      <alignment horizontal="center" vertical="center"/>
    </xf>
    <xf numFmtId="0" fontId="7" fillId="0" borderId="1" xfId="0" applyFont="1" applyBorder="1" applyAlignment="1">
      <alignment horizontal="left" vertical="center"/>
    </xf>
    <xf numFmtId="0" fontId="6" fillId="0" borderId="1" xfId="0" applyFont="1" applyBorder="1" applyAlignment="1">
      <alignment horizontal="left" vertical="center"/>
    </xf>
    <xf numFmtId="0" fontId="6" fillId="0" borderId="4" xfId="0" applyFont="1" applyBorder="1" applyAlignment="1">
      <alignment horizontal="left" vertical="center"/>
    </xf>
    <xf numFmtId="0" fontId="8" fillId="0" borderId="0" xfId="0" applyFont="1" applyAlignment="1">
      <alignment horizontal="center" vertical="center"/>
    </xf>
    <xf numFmtId="0" fontId="8" fillId="0" borderId="1" xfId="0" applyFont="1" applyBorder="1" applyAlignment="1">
      <alignment horizontal="center" vertical="center"/>
    </xf>
    <xf numFmtId="0" fontId="7" fillId="0" borderId="1" xfId="0" applyFont="1" applyBorder="1" applyAlignment="1">
      <alignment horizontal="center" vertical="center"/>
    </xf>
    <xf numFmtId="0" fontId="7" fillId="0" borderId="4" xfId="0" applyFont="1" applyBorder="1" applyAlignment="1">
      <alignment horizontal="center" vertical="center"/>
    </xf>
    <xf numFmtId="0" fontId="15" fillId="0" borderId="1" xfId="0" applyFont="1" applyBorder="1" applyAlignment="1">
      <alignment horizontal="left" vertical="center"/>
    </xf>
    <xf numFmtId="0" fontId="15" fillId="0" borderId="3" xfId="0" applyFont="1" applyBorder="1" applyAlignment="1">
      <alignment horizontal="left" vertical="center"/>
    </xf>
    <xf numFmtId="0" fontId="2" fillId="0" borderId="1" xfId="0" applyFont="1" applyBorder="1" applyAlignment="1">
      <alignment horizontal="justify" vertical="center"/>
    </xf>
    <xf numFmtId="0" fontId="2" fillId="0" borderId="1" xfId="0" applyFont="1" applyBorder="1"/>
    <xf numFmtId="0" fontId="15" fillId="0" borderId="0" xfId="0" applyFont="1" applyBorder="1" applyAlignment="1">
      <alignment horizontal="left" vertical="center"/>
    </xf>
    <xf numFmtId="0" fontId="17" fillId="0" borderId="0" xfId="0" applyFont="1"/>
    <xf numFmtId="0" fontId="6" fillId="0" borderId="0" xfId="0" applyFont="1" applyBorder="1" applyAlignment="1">
      <alignment horizontal="left" vertical="center"/>
    </xf>
    <xf numFmtId="0" fontId="7" fillId="0" borderId="0" xfId="0" applyFont="1" applyBorder="1" applyAlignment="1">
      <alignment horizontal="center" vertical="center"/>
    </xf>
    <xf numFmtId="166" fontId="6" fillId="0" borderId="0" xfId="1" applyNumberFormat="1" applyFont="1" applyAlignment="1">
      <alignment horizontal="right" vertical="center" wrapText="1"/>
    </xf>
    <xf numFmtId="166" fontId="7" fillId="0" borderId="0" xfId="1" applyNumberFormat="1" applyFont="1" applyAlignment="1">
      <alignment horizontal="right" vertical="center" wrapText="1"/>
    </xf>
    <xf numFmtId="166" fontId="6" fillId="0" borderId="1" xfId="1" applyNumberFormat="1" applyFont="1" applyBorder="1" applyAlignment="1">
      <alignment horizontal="right" vertical="center" wrapText="1"/>
    </xf>
    <xf numFmtId="166" fontId="7" fillId="0" borderId="1" xfId="1" applyNumberFormat="1" applyFont="1" applyBorder="1" applyAlignment="1">
      <alignment horizontal="right" vertical="center" wrapText="1"/>
    </xf>
    <xf numFmtId="0" fontId="7" fillId="0" borderId="1" xfId="0" applyFont="1" applyBorder="1" applyAlignment="1">
      <alignment horizontal="right" vertical="center" wrapText="1"/>
    </xf>
    <xf numFmtId="0" fontId="6" fillId="0" borderId="1" xfId="0" applyFont="1" applyBorder="1" applyAlignment="1">
      <alignment horizontal="right" vertical="center" wrapText="1"/>
    </xf>
    <xf numFmtId="166" fontId="6" fillId="0" borderId="0" xfId="1" applyNumberFormat="1" applyFont="1" applyBorder="1" applyAlignment="1">
      <alignment horizontal="right" vertical="center" wrapText="1"/>
    </xf>
    <xf numFmtId="166" fontId="7" fillId="0" borderId="0" xfId="1" applyNumberFormat="1" applyFont="1" applyBorder="1" applyAlignment="1">
      <alignment horizontal="right" vertical="center" wrapText="1"/>
    </xf>
    <xf numFmtId="166" fontId="20" fillId="0" borderId="0" xfId="1" applyNumberFormat="1" applyFont="1" applyAlignment="1">
      <alignment horizontal="right" vertical="center" wrapText="1"/>
    </xf>
    <xf numFmtId="0" fontId="7" fillId="0" borderId="0" xfId="0" applyFont="1" applyBorder="1" applyAlignment="1">
      <alignment horizontal="left" vertical="center"/>
    </xf>
    <xf numFmtId="0" fontId="8" fillId="0" borderId="0" xfId="0" applyFont="1" applyBorder="1" applyAlignment="1">
      <alignment horizontal="center" vertical="center"/>
    </xf>
    <xf numFmtId="0" fontId="20" fillId="0" borderId="1" xfId="0" applyFont="1" applyBorder="1" applyAlignment="1">
      <alignment horizontal="right" vertical="center" wrapText="1"/>
    </xf>
    <xf numFmtId="0" fontId="21" fillId="0" borderId="1" xfId="0" applyFont="1" applyBorder="1" applyAlignment="1">
      <alignment horizontal="right" vertical="center" wrapText="1"/>
    </xf>
    <xf numFmtId="0" fontId="8" fillId="0" borderId="0" xfId="0" applyFont="1" applyBorder="1" applyAlignment="1">
      <alignment horizontal="center" vertical="center" wrapText="1"/>
    </xf>
    <xf numFmtId="0" fontId="8" fillId="0" borderId="4" xfId="0" applyFont="1" applyBorder="1" applyAlignment="1">
      <alignment horizontal="center" vertical="center" wrapText="1"/>
    </xf>
    <xf numFmtId="165" fontId="6" fillId="0" borderId="4" xfId="0" applyNumberFormat="1" applyFont="1" applyBorder="1" applyAlignment="1">
      <alignment horizontal="left" vertical="center" wrapText="1"/>
    </xf>
    <xf numFmtId="166" fontId="6" fillId="0" borderId="0" xfId="1" applyNumberFormat="1" applyFont="1" applyAlignment="1">
      <alignment horizontal="right" vertical="center"/>
    </xf>
    <xf numFmtId="166" fontId="7" fillId="0" borderId="0" xfId="1" applyNumberFormat="1" applyFont="1" applyAlignment="1">
      <alignment horizontal="right" vertical="center"/>
    </xf>
    <xf numFmtId="166" fontId="6" fillId="0" borderId="0" xfId="1" applyNumberFormat="1" applyFont="1" applyAlignment="1">
      <alignment horizontal="center"/>
    </xf>
    <xf numFmtId="166" fontId="7" fillId="0" borderId="0" xfId="1" applyNumberFormat="1" applyFont="1" applyAlignment="1">
      <alignment horizontal="center"/>
    </xf>
    <xf numFmtId="166" fontId="8" fillId="0" borderId="1" xfId="1" applyNumberFormat="1" applyFont="1" applyBorder="1" applyAlignment="1">
      <alignment horizontal="center"/>
    </xf>
    <xf numFmtId="166" fontId="8" fillId="0" borderId="0" xfId="1" applyNumberFormat="1" applyFont="1" applyAlignment="1">
      <alignment horizontal="center"/>
    </xf>
    <xf numFmtId="166" fontId="6" fillId="0" borderId="1" xfId="1" applyNumberFormat="1" applyFont="1" applyBorder="1" applyAlignment="1">
      <alignment horizontal="center"/>
    </xf>
    <xf numFmtId="166" fontId="7" fillId="0" borderId="1" xfId="1" applyNumberFormat="1" applyFont="1" applyBorder="1" applyAlignment="1">
      <alignment horizontal="center"/>
    </xf>
    <xf numFmtId="166" fontId="6" fillId="0" borderId="0" xfId="1" applyNumberFormat="1" applyFont="1" applyAlignment="1">
      <alignment horizontal="right"/>
    </xf>
    <xf numFmtId="166" fontId="7" fillId="0" borderId="0" xfId="1" applyNumberFormat="1" applyFont="1" applyAlignment="1">
      <alignment horizontal="right"/>
    </xf>
    <xf numFmtId="166" fontId="9" fillId="0" borderId="1" xfId="1" applyNumberFormat="1" applyFont="1" applyBorder="1" applyAlignment="1">
      <alignment horizontal="right"/>
    </xf>
    <xf numFmtId="166" fontId="8" fillId="0" borderId="1" xfId="1" applyNumberFormat="1" applyFont="1" applyBorder="1" applyAlignment="1">
      <alignment horizontal="right"/>
    </xf>
    <xf numFmtId="166" fontId="8" fillId="0" borderId="0" xfId="1" applyNumberFormat="1" applyFont="1" applyAlignment="1">
      <alignment horizontal="right"/>
    </xf>
    <xf numFmtId="166" fontId="6" fillId="0" borderId="1" xfId="1" applyNumberFormat="1" applyFont="1" applyBorder="1" applyAlignment="1">
      <alignment horizontal="right"/>
    </xf>
    <xf numFmtId="166" fontId="7" fillId="0" borderId="1" xfId="1" applyNumberFormat="1" applyFont="1" applyBorder="1" applyAlignment="1">
      <alignment horizontal="right"/>
    </xf>
    <xf numFmtId="166" fontId="20" fillId="0" borderId="0" xfId="1" applyNumberFormat="1" applyFont="1" applyAlignment="1">
      <alignment horizontal="right"/>
    </xf>
    <xf numFmtId="166" fontId="9" fillId="0" borderId="0" xfId="1" applyNumberFormat="1" applyFont="1" applyBorder="1" applyAlignment="1">
      <alignment horizontal="right"/>
    </xf>
    <xf numFmtId="164" fontId="6" fillId="0" borderId="0" xfId="1" applyFont="1" applyBorder="1" applyAlignment="1">
      <alignment horizontal="right"/>
    </xf>
    <xf numFmtId="164" fontId="7" fillId="0" borderId="0" xfId="1" applyFont="1" applyBorder="1" applyAlignment="1">
      <alignment horizontal="right"/>
    </xf>
    <xf numFmtId="166" fontId="6" fillId="0" borderId="5" xfId="1" applyNumberFormat="1" applyFont="1" applyBorder="1" applyAlignment="1">
      <alignment horizontal="right"/>
    </xf>
    <xf numFmtId="166" fontId="6" fillId="0" borderId="0" xfId="1" applyNumberFormat="1" applyFont="1" applyBorder="1" applyAlignment="1">
      <alignment horizontal="right"/>
    </xf>
    <xf numFmtId="166" fontId="7" fillId="0" borderId="0" xfId="1" applyNumberFormat="1" applyFont="1" applyBorder="1" applyAlignment="1">
      <alignment horizontal="right"/>
    </xf>
    <xf numFmtId="166" fontId="20" fillId="0" borderId="4" xfId="1" applyNumberFormat="1" applyFont="1" applyBorder="1" applyAlignment="1">
      <alignment horizontal="right"/>
    </xf>
    <xf numFmtId="166" fontId="20" fillId="0" borderId="3" xfId="1" applyNumberFormat="1" applyFont="1" applyBorder="1" applyAlignment="1">
      <alignment horizontal="right"/>
    </xf>
    <xf numFmtId="166" fontId="6" fillId="0" borderId="3" xfId="1" applyNumberFormat="1" applyFont="1" applyBorder="1" applyAlignment="1">
      <alignment horizontal="right"/>
    </xf>
    <xf numFmtId="166" fontId="6" fillId="0" borderId="1" xfId="1" applyNumberFormat="1" applyFont="1" applyFill="1" applyBorder="1" applyAlignment="1">
      <alignment horizontal="right"/>
    </xf>
    <xf numFmtId="166" fontId="7" fillId="0" borderId="1" xfId="1" applyNumberFormat="1" applyFont="1" applyFill="1" applyBorder="1" applyAlignment="1">
      <alignment horizontal="right"/>
    </xf>
    <xf numFmtId="166" fontId="6" fillId="0" borderId="4" xfId="1" applyNumberFormat="1" applyFont="1" applyFill="1" applyBorder="1" applyAlignment="1">
      <alignment horizontal="right"/>
    </xf>
    <xf numFmtId="0" fontId="7" fillId="0" borderId="0" xfId="0" applyFont="1" applyBorder="1" applyAlignment="1">
      <alignment horizontal="left" vertical="center" wrapText="1"/>
    </xf>
    <xf numFmtId="0" fontId="7" fillId="0" borderId="0" xfId="0" applyFont="1" applyBorder="1" applyAlignment="1">
      <alignment horizontal="center" vertical="center" wrapText="1"/>
    </xf>
    <xf numFmtId="164" fontId="6" fillId="0" borderId="0" xfId="1" applyFont="1" applyBorder="1" applyAlignment="1">
      <alignment horizontal="center"/>
    </xf>
    <xf numFmtId="164" fontId="7" fillId="0" borderId="0" xfId="1" applyFont="1" applyBorder="1" applyAlignment="1">
      <alignment horizontal="center"/>
    </xf>
    <xf numFmtId="166" fontId="6" fillId="0" borderId="0" xfId="1" applyNumberFormat="1" applyFont="1" applyBorder="1" applyAlignment="1">
      <alignment horizontal="right" vertical="center"/>
    </xf>
    <xf numFmtId="166" fontId="15" fillId="0" borderId="0" xfId="1" applyNumberFormat="1" applyFont="1" applyAlignment="1">
      <alignment horizontal="center"/>
    </xf>
    <xf numFmtId="166" fontId="15" fillId="0" borderId="1" xfId="1" applyNumberFormat="1" applyFont="1" applyBorder="1" applyAlignment="1">
      <alignment horizontal="center"/>
    </xf>
    <xf numFmtId="0" fontId="6" fillId="0" borderId="5" xfId="0" applyFont="1" applyBorder="1" applyAlignment="1">
      <alignment horizontal="left" vertical="center"/>
    </xf>
    <xf numFmtId="0" fontId="9" fillId="0" borderId="5" xfId="0" applyFont="1" applyBorder="1" applyAlignment="1">
      <alignment horizontal="center" vertical="center"/>
    </xf>
    <xf numFmtId="0" fontId="1" fillId="0" borderId="0" xfId="0" applyFont="1" applyAlignment="1">
      <alignment horizontal="right" vertical="center" wrapText="1"/>
    </xf>
    <xf numFmtId="0" fontId="4" fillId="0" borderId="0" xfId="0" applyFont="1" applyAlignment="1">
      <alignment horizontal="left" vertical="center" wrapText="1"/>
    </xf>
    <xf numFmtId="0" fontId="1" fillId="0" borderId="0" xfId="0" applyFont="1" applyAlignment="1">
      <alignment horizontal="justify" vertical="center"/>
    </xf>
    <xf numFmtId="0" fontId="1" fillId="0" borderId="1" xfId="0" applyFont="1" applyBorder="1" applyAlignment="1">
      <alignment horizontal="justify" vertical="center"/>
    </xf>
    <xf numFmtId="0" fontId="10" fillId="0" borderId="2" xfId="0" applyFont="1" applyBorder="1" applyAlignment="1">
      <alignment horizontal="center" vertical="center"/>
    </xf>
    <xf numFmtId="0" fontId="1" fillId="0" borderId="0" xfId="0" applyFont="1" applyAlignment="1">
      <alignment horizontal="center" vertical="center" wrapText="1"/>
    </xf>
    <xf numFmtId="0" fontId="4" fillId="0" borderId="0" xfId="0" applyFont="1" applyAlignment="1">
      <alignment horizontal="left" wrapText="1"/>
    </xf>
    <xf numFmtId="0" fontId="12" fillId="0" borderId="1" xfId="0" applyFont="1" applyBorder="1" applyAlignment="1">
      <alignment horizontal="center" wrapText="1"/>
    </xf>
    <xf numFmtId="0" fontId="22" fillId="0" borderId="1" xfId="0" applyFont="1" applyBorder="1" applyAlignment="1">
      <alignment horizontal="center" wrapText="1"/>
    </xf>
    <xf numFmtId="0" fontId="23" fillId="0" borderId="0" xfId="0" applyFont="1" applyBorder="1" applyAlignment="1">
      <alignment horizontal="left" vertical="top" wrapText="1"/>
    </xf>
    <xf numFmtId="0" fontId="0" fillId="0" borderId="0" xfId="0" applyAlignment="1">
      <alignment wrapText="1"/>
    </xf>
    <xf numFmtId="0" fontId="23" fillId="0" borderId="0" xfId="0" applyFont="1" applyBorder="1" applyAlignment="1">
      <alignment horizontal="left" wrapText="1"/>
    </xf>
    <xf numFmtId="0" fontId="15" fillId="0" borderId="1" xfId="0" applyFont="1" applyBorder="1" applyAlignment="1">
      <alignment horizontal="center" vertical="center"/>
    </xf>
    <xf numFmtId="0" fontId="1" fillId="0" borderId="4" xfId="0" applyFont="1" applyBorder="1" applyAlignment="1">
      <alignment horizontal="justify" vertical="center"/>
    </xf>
  </cellXfs>
  <cellStyles count="5">
    <cellStyle name="Обычный" xfId="0" builtinId="0"/>
    <cellStyle name="Финансовый" xfId="1" builtinId="3"/>
    <cellStyle name="Финансовый 2" xfId="3" xr:uid="{00000000-0005-0000-0000-000002000000}"/>
    <cellStyle name="Финансовый 3" xfId="4" xr:uid="{00000000-0005-0000-0000-000003000000}"/>
    <cellStyle name="Финансовый 4" xfId="2"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87"/>
  <sheetViews>
    <sheetView tabSelected="1" zoomScaleNormal="100" workbookViewId="0">
      <selection activeCell="C78" sqref="C78"/>
    </sheetView>
  </sheetViews>
  <sheetFormatPr defaultRowHeight="15"/>
  <cols>
    <col min="1" max="1" width="55.7109375" customWidth="1"/>
    <col min="2" max="2" width="9.28515625" customWidth="1"/>
    <col min="3" max="4" width="18.28515625" customWidth="1"/>
  </cols>
  <sheetData>
    <row r="1" spans="1:4" ht="25.5" customHeight="1">
      <c r="A1" s="14" t="s">
        <v>2</v>
      </c>
      <c r="B1" s="207" t="s">
        <v>1</v>
      </c>
      <c r="C1" s="207"/>
      <c r="D1" s="207"/>
    </row>
    <row r="2" spans="1:4">
      <c r="A2" s="1"/>
      <c r="B2" s="2"/>
    </row>
    <row r="3" spans="1:4" ht="15.75">
      <c r="A3" s="208" t="s">
        <v>3</v>
      </c>
      <c r="B3" s="208"/>
      <c r="C3" s="208"/>
      <c r="D3" s="208"/>
    </row>
    <row r="4" spans="1:4" ht="15.75">
      <c r="A4" s="3"/>
    </row>
    <row r="5" spans="1:4">
      <c r="A5" s="118" t="s">
        <v>141</v>
      </c>
      <c r="B5" s="119"/>
      <c r="C5" s="119"/>
      <c r="D5" s="119"/>
    </row>
    <row r="8" spans="1:4" ht="30.75" thickBot="1">
      <c r="A8" s="81" t="s">
        <v>4</v>
      </c>
      <c r="B8" s="83" t="s">
        <v>5</v>
      </c>
      <c r="C8" s="43" t="s">
        <v>142</v>
      </c>
      <c r="D8" s="26" t="s">
        <v>137</v>
      </c>
    </row>
    <row r="9" spans="1:4">
      <c r="A9" s="18" t="s">
        <v>0</v>
      </c>
      <c r="B9" s="16"/>
      <c r="C9" s="18"/>
      <c r="D9" s="21"/>
    </row>
    <row r="10" spans="1:4">
      <c r="A10" s="5" t="s">
        <v>6</v>
      </c>
      <c r="B10" s="16"/>
      <c r="C10" s="18"/>
      <c r="D10" s="21"/>
    </row>
    <row r="11" spans="1:4">
      <c r="A11" s="5" t="s">
        <v>7</v>
      </c>
      <c r="B11" s="20"/>
      <c r="C11" s="18"/>
      <c r="D11" s="11"/>
    </row>
    <row r="12" spans="1:4">
      <c r="A12" s="4" t="s">
        <v>8</v>
      </c>
      <c r="B12" s="44">
        <v>5</v>
      </c>
      <c r="C12" s="8">
        <v>510558752</v>
      </c>
      <c r="D12" s="7">
        <v>662836825</v>
      </c>
    </row>
    <row r="13" spans="1:4">
      <c r="A13" s="4" t="s">
        <v>131</v>
      </c>
      <c r="B13" s="44"/>
      <c r="C13" s="8">
        <v>246092</v>
      </c>
      <c r="D13" s="7">
        <v>105995</v>
      </c>
    </row>
    <row r="14" spans="1:4">
      <c r="A14" s="4" t="s">
        <v>10</v>
      </c>
      <c r="B14" s="44">
        <v>6</v>
      </c>
      <c r="C14" s="8">
        <v>172405363</v>
      </c>
      <c r="D14" s="7">
        <v>341989215</v>
      </c>
    </row>
    <row r="15" spans="1:4">
      <c r="A15" s="4" t="s">
        <v>11</v>
      </c>
      <c r="B15" s="44">
        <v>28</v>
      </c>
      <c r="C15" s="8">
        <v>56196278</v>
      </c>
      <c r="D15" s="7">
        <v>152402245</v>
      </c>
    </row>
    <row r="16" spans="1:4">
      <c r="A16" s="4" t="s">
        <v>9</v>
      </c>
      <c r="B16" s="44">
        <v>16</v>
      </c>
      <c r="C16" s="8">
        <v>44234882</v>
      </c>
      <c r="D16" s="7">
        <v>86297307</v>
      </c>
    </row>
    <row r="17" spans="1:4">
      <c r="A17" s="4" t="s">
        <v>12</v>
      </c>
      <c r="B17" s="44"/>
      <c r="C17" s="8">
        <v>385198</v>
      </c>
      <c r="D17" s="7">
        <v>2268635</v>
      </c>
    </row>
    <row r="18" spans="1:4">
      <c r="A18" s="4" t="s">
        <v>148</v>
      </c>
      <c r="B18" s="44">
        <v>7</v>
      </c>
      <c r="C18" s="8">
        <v>337150</v>
      </c>
      <c r="D18" s="7" t="s">
        <v>149</v>
      </c>
    </row>
    <row r="19" spans="1:4">
      <c r="A19" s="4" t="s">
        <v>14</v>
      </c>
      <c r="B19" s="44"/>
      <c r="C19" s="8">
        <v>2724627</v>
      </c>
      <c r="D19" s="7">
        <v>2700469</v>
      </c>
    </row>
    <row r="20" spans="1:4">
      <c r="A20" s="4" t="s">
        <v>15</v>
      </c>
      <c r="B20" s="44"/>
      <c r="C20" s="8">
        <v>35286</v>
      </c>
      <c r="D20" s="7">
        <v>45276</v>
      </c>
    </row>
    <row r="21" spans="1:4" s="97" customFormat="1">
      <c r="A21" s="4" t="s">
        <v>16</v>
      </c>
      <c r="B21" s="44"/>
      <c r="C21" s="8">
        <v>10327084</v>
      </c>
      <c r="D21" s="7">
        <v>10803207</v>
      </c>
    </row>
    <row r="22" spans="1:4">
      <c r="A22" s="4" t="s">
        <v>17</v>
      </c>
      <c r="B22" s="44">
        <v>9</v>
      </c>
      <c r="C22" s="8">
        <v>7444448</v>
      </c>
      <c r="D22" s="7">
        <v>5757350</v>
      </c>
    </row>
    <row r="23" spans="1:4" s="97" customFormat="1" ht="15.75" thickBot="1">
      <c r="A23" s="4" t="s">
        <v>13</v>
      </c>
      <c r="B23" s="44"/>
      <c r="C23" s="8">
        <v>294186</v>
      </c>
      <c r="D23" s="7">
        <v>369451</v>
      </c>
    </row>
    <row r="24" spans="1:4" ht="15.75" thickBot="1">
      <c r="A24" s="36" t="s">
        <v>18</v>
      </c>
      <c r="B24" s="22"/>
      <c r="C24" s="27">
        <f>SUM(C12:C23)</f>
        <v>805189346</v>
      </c>
      <c r="D24" s="28">
        <f>SUM(D12:D23)</f>
        <v>1265575975</v>
      </c>
    </row>
    <row r="25" spans="1:4">
      <c r="A25" s="23" t="s">
        <v>0</v>
      </c>
      <c r="B25" s="22"/>
      <c r="C25" s="17"/>
      <c r="D25" s="23"/>
    </row>
    <row r="26" spans="1:4">
      <c r="A26" s="5" t="s">
        <v>19</v>
      </c>
      <c r="B26" s="19"/>
      <c r="C26" s="5"/>
      <c r="D26" s="21"/>
    </row>
    <row r="27" spans="1:4">
      <c r="A27" s="4" t="s">
        <v>20</v>
      </c>
      <c r="B27" s="44"/>
      <c r="C27" s="8">
        <v>13422922</v>
      </c>
      <c r="D27" s="7">
        <v>16377249</v>
      </c>
    </row>
    <row r="28" spans="1:4">
      <c r="A28" s="4" t="s">
        <v>21</v>
      </c>
      <c r="B28" s="44">
        <v>10</v>
      </c>
      <c r="C28" s="8">
        <v>47848872</v>
      </c>
      <c r="D28" s="7">
        <v>50755814</v>
      </c>
    </row>
    <row r="29" spans="1:4">
      <c r="A29" s="4" t="s">
        <v>22</v>
      </c>
      <c r="B29" s="44"/>
      <c r="C29" s="8">
        <v>6237570</v>
      </c>
      <c r="D29" s="7">
        <v>9695088</v>
      </c>
    </row>
    <row r="30" spans="1:4">
      <c r="A30" s="4" t="s">
        <v>23</v>
      </c>
      <c r="B30" s="44"/>
      <c r="C30" s="8">
        <v>4691347</v>
      </c>
      <c r="D30" s="7">
        <v>4848165</v>
      </c>
    </row>
    <row r="31" spans="1:4" ht="15.75" customHeight="1">
      <c r="A31" s="4" t="s">
        <v>15</v>
      </c>
      <c r="B31" s="44"/>
      <c r="C31" s="8">
        <v>531214</v>
      </c>
      <c r="D31" s="7">
        <v>556811</v>
      </c>
    </row>
    <row r="32" spans="1:4">
      <c r="A32" s="4" t="s">
        <v>24</v>
      </c>
      <c r="B32" s="44"/>
      <c r="C32" s="8">
        <v>6507033</v>
      </c>
      <c r="D32" s="7">
        <v>13155629</v>
      </c>
    </row>
    <row r="33" spans="1:4">
      <c r="A33" s="4" t="s">
        <v>25</v>
      </c>
      <c r="B33" s="44">
        <v>11</v>
      </c>
      <c r="C33" s="8">
        <v>5244690</v>
      </c>
      <c r="D33" s="7">
        <v>5280059</v>
      </c>
    </row>
    <row r="34" spans="1:4" s="97" customFormat="1">
      <c r="A34" s="4" t="s">
        <v>132</v>
      </c>
      <c r="B34" s="44">
        <v>12</v>
      </c>
      <c r="C34" s="8">
        <v>16434427</v>
      </c>
      <c r="D34" s="7">
        <v>45770813</v>
      </c>
    </row>
    <row r="35" spans="1:4" ht="15.75" thickBot="1">
      <c r="A35" s="139" t="s">
        <v>150</v>
      </c>
      <c r="B35" s="143">
        <v>13</v>
      </c>
      <c r="C35" s="64">
        <v>28699919</v>
      </c>
      <c r="D35" s="65">
        <v>70984738</v>
      </c>
    </row>
    <row r="36" spans="1:4" s="97" customFormat="1">
      <c r="A36" s="163"/>
      <c r="B36" s="164"/>
      <c r="C36" s="100">
        <f>SUM(C27:C35)</f>
        <v>129617994</v>
      </c>
      <c r="D36" s="91">
        <f>SUM(D27:D35)</f>
        <v>217424366</v>
      </c>
    </row>
    <row r="37" spans="1:4" s="132" customFormat="1">
      <c r="A37" s="163" t="s">
        <v>151</v>
      </c>
      <c r="B37" s="164">
        <v>28</v>
      </c>
      <c r="C37" s="100">
        <v>536196453</v>
      </c>
      <c r="D37" s="91"/>
    </row>
    <row r="38" spans="1:4" ht="15.75" thickBot="1">
      <c r="A38" s="38" t="s">
        <v>26</v>
      </c>
      <c r="B38" s="47"/>
      <c r="C38" s="31">
        <f>C36+C37</f>
        <v>665814447</v>
      </c>
      <c r="D38" s="32">
        <f>D36+D37</f>
        <v>217424366</v>
      </c>
    </row>
    <row r="39" spans="1:4" s="97" customFormat="1" ht="15.75" thickBot="1">
      <c r="A39" s="103" t="s">
        <v>27</v>
      </c>
      <c r="B39" s="25"/>
      <c r="C39" s="31">
        <f>SUM(C24+C38)</f>
        <v>1471003793</v>
      </c>
      <c r="D39" s="32">
        <f>SUM(D24+D38)</f>
        <v>1483000341</v>
      </c>
    </row>
    <row r="40" spans="1:4" s="97" customFormat="1">
      <c r="A40" s="18"/>
      <c r="B40" s="16"/>
      <c r="C40" s="18"/>
      <c r="D40" s="11"/>
    </row>
    <row r="41" spans="1:4">
      <c r="A41" s="5" t="s">
        <v>28</v>
      </c>
      <c r="B41" s="19"/>
      <c r="C41" s="5"/>
      <c r="D41" s="21"/>
    </row>
    <row r="42" spans="1:4">
      <c r="A42" s="4" t="s">
        <v>29</v>
      </c>
      <c r="B42" s="44"/>
      <c r="C42" s="8">
        <v>12136529</v>
      </c>
      <c r="D42" s="7">
        <v>12136529</v>
      </c>
    </row>
    <row r="43" spans="1:4">
      <c r="A43" s="4" t="s">
        <v>30</v>
      </c>
      <c r="B43" s="44">
        <v>14</v>
      </c>
      <c r="C43" s="106">
        <v>-7065614</v>
      </c>
      <c r="D43" s="107">
        <v>-7065614</v>
      </c>
    </row>
    <row r="44" spans="1:4">
      <c r="A44" s="4" t="s">
        <v>31</v>
      </c>
      <c r="B44" s="44"/>
      <c r="C44" s="106">
        <v>38906</v>
      </c>
      <c r="D44" s="107">
        <v>23441</v>
      </c>
    </row>
    <row r="45" spans="1:4">
      <c r="A45" s="4" t="s">
        <v>32</v>
      </c>
      <c r="B45" s="44"/>
      <c r="C45" s="8">
        <v>1820479</v>
      </c>
      <c r="D45" s="7">
        <v>1820479</v>
      </c>
    </row>
    <row r="46" spans="1:4" ht="15.75" thickBot="1">
      <c r="A46" s="37" t="s">
        <v>33</v>
      </c>
      <c r="B46" s="46"/>
      <c r="C46" s="31">
        <v>696806305</v>
      </c>
      <c r="D46" s="32">
        <v>702957922</v>
      </c>
    </row>
    <row r="47" spans="1:4">
      <c r="A47" s="11"/>
      <c r="B47" s="24"/>
      <c r="C47" s="29">
        <f>SUM(C42:C46)</f>
        <v>703736605</v>
      </c>
      <c r="D47" s="30">
        <f>SUM(D42:D46)</f>
        <v>709872757</v>
      </c>
    </row>
    <row r="48" spans="1:4">
      <c r="A48" s="5"/>
      <c r="B48" s="24"/>
      <c r="C48" s="18"/>
      <c r="D48" s="11"/>
    </row>
    <row r="49" spans="1:4" ht="15.75" thickBot="1">
      <c r="A49" s="37" t="s">
        <v>34</v>
      </c>
      <c r="B49" s="46"/>
      <c r="C49" s="31">
        <v>95366181</v>
      </c>
      <c r="D49" s="32">
        <v>93789580</v>
      </c>
    </row>
    <row r="50" spans="1:4" ht="15.75" thickBot="1">
      <c r="A50" s="49" t="s">
        <v>35</v>
      </c>
      <c r="B50" s="25"/>
      <c r="C50" s="31">
        <f>C47+C49</f>
        <v>799102786</v>
      </c>
      <c r="D50" s="32">
        <f>D47+D49</f>
        <v>803662337</v>
      </c>
    </row>
    <row r="51" spans="1:4">
      <c r="A51" s="36"/>
      <c r="B51" s="51"/>
      <c r="C51" s="52"/>
      <c r="D51" s="53"/>
    </row>
    <row r="52" spans="1:4">
      <c r="A52" s="5" t="s">
        <v>36</v>
      </c>
      <c r="B52" s="54"/>
      <c r="C52" s="55"/>
      <c r="D52" s="56"/>
    </row>
    <row r="53" spans="1:4">
      <c r="A53" s="4" t="s">
        <v>37</v>
      </c>
      <c r="B53" s="44">
        <v>15</v>
      </c>
      <c r="C53" s="8">
        <v>143230022</v>
      </c>
      <c r="D53" s="7">
        <v>210801920</v>
      </c>
    </row>
    <row r="54" spans="1:4">
      <c r="A54" s="4" t="s">
        <v>38</v>
      </c>
      <c r="B54" s="44">
        <v>16</v>
      </c>
      <c r="C54" s="8">
        <v>40610447</v>
      </c>
      <c r="D54" s="7">
        <v>79673946</v>
      </c>
    </row>
    <row r="55" spans="1:4">
      <c r="A55" s="4" t="s">
        <v>39</v>
      </c>
      <c r="B55" s="44"/>
      <c r="C55" s="8">
        <v>5071596</v>
      </c>
      <c r="D55" s="7">
        <v>7339002</v>
      </c>
    </row>
    <row r="56" spans="1:4">
      <c r="A56" s="4" t="s">
        <v>41</v>
      </c>
      <c r="B56" s="44"/>
      <c r="C56" s="8">
        <v>14173297</v>
      </c>
      <c r="D56" s="7">
        <v>13835162</v>
      </c>
    </row>
    <row r="57" spans="1:4">
      <c r="A57" s="4" t="s">
        <v>42</v>
      </c>
      <c r="B57" s="44"/>
      <c r="C57" s="8">
        <v>814868</v>
      </c>
      <c r="D57" s="7">
        <v>814868</v>
      </c>
    </row>
    <row r="58" spans="1:4">
      <c r="A58" s="4" t="s">
        <v>43</v>
      </c>
      <c r="B58" s="44">
        <v>17</v>
      </c>
      <c r="C58" s="8">
        <v>6485952</v>
      </c>
      <c r="D58" s="7">
        <v>7088642</v>
      </c>
    </row>
    <row r="59" spans="1:4" s="97" customFormat="1">
      <c r="A59" s="113" t="s">
        <v>125</v>
      </c>
      <c r="B59" s="114">
        <v>21</v>
      </c>
      <c r="C59" s="100">
        <v>23166011</v>
      </c>
      <c r="D59" s="91">
        <v>31762239</v>
      </c>
    </row>
    <row r="60" spans="1:4">
      <c r="A60" s="113" t="s">
        <v>152</v>
      </c>
      <c r="B60" s="114"/>
      <c r="C60" s="115">
        <v>4601176</v>
      </c>
      <c r="D60" s="116">
        <v>13580106</v>
      </c>
    </row>
    <row r="61" spans="1:4" s="97" customFormat="1" ht="15.75" thickBot="1">
      <c r="A61" s="37" t="s">
        <v>40</v>
      </c>
      <c r="B61" s="46"/>
      <c r="C61" s="64">
        <v>52014097</v>
      </c>
      <c r="D61" s="65">
        <v>25734663</v>
      </c>
    </row>
    <row r="62" spans="1:4" ht="15.75" thickBot="1">
      <c r="A62" s="5" t="s">
        <v>44</v>
      </c>
      <c r="B62" s="117"/>
      <c r="C62" s="115">
        <f>SUM(C53:C61)</f>
        <v>290167466</v>
      </c>
      <c r="D62" s="116">
        <f>SUM(D53:D61)</f>
        <v>390630548</v>
      </c>
    </row>
    <row r="63" spans="1:4">
      <c r="A63" s="23" t="s">
        <v>0</v>
      </c>
      <c r="B63" s="22"/>
      <c r="C63" s="17"/>
      <c r="D63" s="23"/>
    </row>
    <row r="64" spans="1:4">
      <c r="A64" s="5" t="s">
        <v>45</v>
      </c>
      <c r="B64" s="19"/>
      <c r="C64" s="5"/>
      <c r="D64" s="11"/>
    </row>
    <row r="65" spans="1:4">
      <c r="A65" s="40" t="s">
        <v>46</v>
      </c>
      <c r="B65" s="44">
        <v>15</v>
      </c>
      <c r="C65" s="8">
        <v>98051411</v>
      </c>
      <c r="D65" s="7">
        <v>80589678</v>
      </c>
    </row>
    <row r="66" spans="1:4">
      <c r="A66" s="40" t="s">
        <v>47</v>
      </c>
      <c r="B66" s="44">
        <v>16</v>
      </c>
      <c r="C66" s="8">
        <v>5715817</v>
      </c>
      <c r="D66" s="7">
        <v>11844932</v>
      </c>
    </row>
    <row r="67" spans="1:4">
      <c r="A67" s="40" t="s">
        <v>48</v>
      </c>
      <c r="B67" s="44">
        <v>18</v>
      </c>
      <c r="C67" s="8">
        <v>24497123</v>
      </c>
      <c r="D67" s="7">
        <v>32865868</v>
      </c>
    </row>
    <row r="68" spans="1:4">
      <c r="A68" s="40" t="s">
        <v>49</v>
      </c>
      <c r="B68" s="44"/>
      <c r="C68" s="8">
        <v>1331048</v>
      </c>
      <c r="D68" s="7">
        <v>1271934</v>
      </c>
    </row>
    <row r="69" spans="1:4">
      <c r="A69" s="40" t="s">
        <v>50</v>
      </c>
      <c r="B69" s="44"/>
      <c r="C69" s="8">
        <v>39989490</v>
      </c>
      <c r="D69" s="7">
        <v>106813027</v>
      </c>
    </row>
    <row r="70" spans="1:4" s="97" customFormat="1">
      <c r="A70" s="40" t="s">
        <v>153</v>
      </c>
      <c r="B70" s="44"/>
      <c r="C70" s="8">
        <v>804790</v>
      </c>
      <c r="D70" s="7">
        <v>0</v>
      </c>
    </row>
    <row r="71" spans="1:4">
      <c r="A71" s="4" t="s">
        <v>155</v>
      </c>
      <c r="B71" s="44">
        <v>19</v>
      </c>
      <c r="C71" s="8">
        <v>15859715</v>
      </c>
      <c r="D71" s="7">
        <v>32614490</v>
      </c>
    </row>
    <row r="72" spans="1:4" s="132" customFormat="1">
      <c r="A72" s="134" t="s">
        <v>124</v>
      </c>
      <c r="B72" s="142">
        <v>21</v>
      </c>
      <c r="C72" s="8">
        <v>6608596</v>
      </c>
      <c r="D72" s="7">
        <v>8414199</v>
      </c>
    </row>
    <row r="73" spans="1:4" ht="15.75" thickBot="1">
      <c r="A73" s="139" t="s">
        <v>51</v>
      </c>
      <c r="B73" s="143">
        <v>20</v>
      </c>
      <c r="C73" s="31">
        <v>11881598</v>
      </c>
      <c r="D73" s="32">
        <v>14293328</v>
      </c>
    </row>
    <row r="74" spans="1:4">
      <c r="A74" s="152"/>
      <c r="B74" s="167"/>
      <c r="C74" s="115">
        <f>SUM(C65:C73)</f>
        <v>204739588</v>
      </c>
      <c r="D74" s="116">
        <f>SUM(D65:D73)</f>
        <v>288707456</v>
      </c>
    </row>
    <row r="75" spans="1:4" ht="15.75" thickBot="1">
      <c r="A75" s="140" t="s">
        <v>154</v>
      </c>
      <c r="B75" s="137">
        <v>28</v>
      </c>
      <c r="C75" s="31">
        <v>176993953</v>
      </c>
      <c r="D75" s="32">
        <v>0</v>
      </c>
    </row>
    <row r="76" spans="1:4" ht="15.75" thickBot="1">
      <c r="A76" s="141" t="s">
        <v>52</v>
      </c>
      <c r="B76" s="168"/>
      <c r="C76" s="169">
        <f>C74+C75</f>
        <v>381733541</v>
      </c>
      <c r="D76" s="169">
        <f>D74+D75</f>
        <v>288707456</v>
      </c>
    </row>
    <row r="77" spans="1:4" ht="15.75" thickBot="1">
      <c r="A77" s="141" t="s">
        <v>53</v>
      </c>
      <c r="B77" s="168"/>
      <c r="C77" s="169">
        <f>C76+C62</f>
        <v>671901007</v>
      </c>
      <c r="D77" s="169">
        <f>D76+D62</f>
        <v>679338004</v>
      </c>
    </row>
    <row r="78" spans="1:4" ht="15.75" thickBot="1">
      <c r="A78" s="39" t="s">
        <v>54</v>
      </c>
      <c r="B78" s="35"/>
      <c r="C78" s="33">
        <f>C50+C62+C76</f>
        <v>1471003793</v>
      </c>
      <c r="D78" s="34">
        <f>D50+D62+D76</f>
        <v>1483000341</v>
      </c>
    </row>
    <row r="79" spans="1:4" ht="15.75" thickTop="1">
      <c r="C79" s="10">
        <f>C78-C39</f>
        <v>0</v>
      </c>
      <c r="D79" s="10">
        <f>D78-D39</f>
        <v>0</v>
      </c>
    </row>
    <row r="82" spans="1:4" ht="15.75" thickBot="1">
      <c r="A82" s="209" t="s">
        <v>55</v>
      </c>
      <c r="B82" s="209"/>
      <c r="C82" s="210"/>
      <c r="D82" s="210"/>
    </row>
    <row r="83" spans="1:4">
      <c r="A83" s="209"/>
      <c r="B83" s="209"/>
      <c r="C83" s="211" t="s">
        <v>156</v>
      </c>
      <c r="D83" s="211"/>
    </row>
    <row r="84" spans="1:4">
      <c r="A84" s="209" t="s">
        <v>0</v>
      </c>
      <c r="B84" s="209"/>
      <c r="C84" s="209"/>
      <c r="D84" s="209"/>
    </row>
    <row r="85" spans="1:4">
      <c r="A85" s="209"/>
      <c r="B85" s="209"/>
      <c r="C85" s="209"/>
      <c r="D85" s="209"/>
    </row>
    <row r="86" spans="1:4" ht="15.75" thickBot="1">
      <c r="A86" s="209" t="s">
        <v>126</v>
      </c>
      <c r="B86" s="209"/>
      <c r="C86" s="210"/>
      <c r="D86" s="210"/>
    </row>
    <row r="87" spans="1:4">
      <c r="A87" s="209"/>
      <c r="B87" s="209"/>
      <c r="C87" s="211" t="s">
        <v>127</v>
      </c>
      <c r="D87" s="211"/>
    </row>
  </sheetData>
  <mergeCells count="14">
    <mergeCell ref="B1:D1"/>
    <mergeCell ref="A3:D3"/>
    <mergeCell ref="A86:B86"/>
    <mergeCell ref="C86:D86"/>
    <mergeCell ref="A87:B87"/>
    <mergeCell ref="C87:D87"/>
    <mergeCell ref="A85:B85"/>
    <mergeCell ref="C85:D85"/>
    <mergeCell ref="A82:B82"/>
    <mergeCell ref="C82:D82"/>
    <mergeCell ref="A83:B83"/>
    <mergeCell ref="C83:D83"/>
    <mergeCell ref="A84:B84"/>
    <mergeCell ref="C84:D84"/>
  </mergeCells>
  <pageMargins left="0.7" right="0.7" top="0.75" bottom="0.75" header="0.3" footer="0.3"/>
  <pageSetup paperSize="9" scale="5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74"/>
  <sheetViews>
    <sheetView topLeftCell="A22" zoomScaleNormal="100" workbookViewId="0">
      <selection activeCell="F63" sqref="F63"/>
    </sheetView>
  </sheetViews>
  <sheetFormatPr defaultRowHeight="15"/>
  <cols>
    <col min="1" max="1" width="54.140625" style="9" customWidth="1"/>
    <col min="2" max="2" width="9.7109375" bestFit="1" customWidth="1"/>
    <col min="3" max="3" width="17.5703125" style="97" customWidth="1"/>
    <col min="4" max="4" width="17.7109375" style="97" customWidth="1"/>
    <col min="5" max="5" width="18.140625" customWidth="1"/>
    <col min="6" max="6" width="18" customWidth="1"/>
  </cols>
  <sheetData>
    <row r="1" spans="1:6" ht="30.75" customHeight="1">
      <c r="A1" s="14" t="s">
        <v>2</v>
      </c>
      <c r="B1" s="92"/>
      <c r="C1" s="92"/>
      <c r="D1" s="92"/>
      <c r="E1" s="212" t="s">
        <v>1</v>
      </c>
      <c r="F1" s="212"/>
    </row>
    <row r="2" spans="1:6">
      <c r="A2" s="1"/>
      <c r="B2" s="2"/>
      <c r="C2" s="2"/>
      <c r="D2" s="2"/>
    </row>
    <row r="3" spans="1:6" ht="15.75" customHeight="1">
      <c r="A3" s="213" t="s">
        <v>56</v>
      </c>
      <c r="B3" s="213"/>
      <c r="C3" s="131"/>
      <c r="D3" s="131"/>
    </row>
    <row r="4" spans="1:6" ht="15.75" customHeight="1">
      <c r="A4" s="213"/>
      <c r="B4" s="213"/>
      <c r="C4" s="131"/>
      <c r="D4" s="131"/>
    </row>
    <row r="5" spans="1:6" ht="15.75" thickBot="1">
      <c r="A5" s="148" t="s">
        <v>194</v>
      </c>
      <c r="B5" s="50"/>
      <c r="C5" s="50"/>
      <c r="D5" s="50"/>
      <c r="E5" s="50"/>
      <c r="F5" s="50"/>
    </row>
    <row r="7" spans="1:6" ht="23.25" customHeight="1" thickBot="1">
      <c r="C7" s="215" t="s">
        <v>143</v>
      </c>
      <c r="D7" s="215"/>
      <c r="E7" s="214" t="s">
        <v>144</v>
      </c>
      <c r="F7" s="214"/>
    </row>
    <row r="8" spans="1:6" ht="15.75" thickBot="1">
      <c r="A8" s="82" t="s">
        <v>4</v>
      </c>
      <c r="B8" s="83" t="s">
        <v>5</v>
      </c>
      <c r="C8" s="165" t="s">
        <v>145</v>
      </c>
      <c r="D8" s="166" t="s">
        <v>173</v>
      </c>
      <c r="E8" s="165" t="s">
        <v>145</v>
      </c>
      <c r="F8" s="158" t="s">
        <v>173</v>
      </c>
    </row>
    <row r="9" spans="1:6">
      <c r="A9" s="93"/>
      <c r="B9" s="94"/>
      <c r="C9" s="94"/>
      <c r="D9" s="94"/>
      <c r="E9" s="95"/>
      <c r="F9" s="96"/>
    </row>
    <row r="10" spans="1:6">
      <c r="A10" s="151" t="s">
        <v>57</v>
      </c>
      <c r="B10" s="19">
        <v>22</v>
      </c>
      <c r="C10" s="178">
        <v>119753851</v>
      </c>
      <c r="D10" s="179">
        <v>107407290</v>
      </c>
      <c r="E10" s="178">
        <v>237284890</v>
      </c>
      <c r="F10" s="179">
        <v>223310440</v>
      </c>
    </row>
    <row r="11" spans="1:6">
      <c r="A11" s="151" t="s">
        <v>133</v>
      </c>
      <c r="B11" s="98">
        <v>23</v>
      </c>
      <c r="C11" s="178">
        <v>0</v>
      </c>
      <c r="D11" s="179">
        <v>1993471</v>
      </c>
      <c r="E11" s="178">
        <v>0</v>
      </c>
      <c r="F11" s="179">
        <v>4206946</v>
      </c>
    </row>
    <row r="12" spans="1:6" ht="15.75" thickBot="1">
      <c r="A12" s="151" t="s">
        <v>128</v>
      </c>
      <c r="B12" s="44">
        <v>21</v>
      </c>
      <c r="C12" s="180">
        <v>1904827</v>
      </c>
      <c r="D12" s="181">
        <v>1392312</v>
      </c>
      <c r="E12" s="183">
        <v>3831034</v>
      </c>
      <c r="F12" s="184">
        <v>2381712</v>
      </c>
    </row>
    <row r="13" spans="1:6">
      <c r="A13" s="59"/>
      <c r="B13" s="60"/>
      <c r="C13" s="178">
        <f t="shared" ref="C13:D13" si="0">SUM(C10:C12)</f>
        <v>121658678</v>
      </c>
      <c r="D13" s="178">
        <f t="shared" si="0"/>
        <v>110793073</v>
      </c>
      <c r="E13" s="178">
        <f>SUM(E10:E12)</f>
        <v>241115924</v>
      </c>
      <c r="F13" s="178">
        <f>SUM(F10:F12)</f>
        <v>229899098</v>
      </c>
    </row>
    <row r="14" spans="1:6">
      <c r="A14" s="4" t="s">
        <v>0</v>
      </c>
      <c r="B14" s="44"/>
      <c r="C14" s="182"/>
      <c r="D14" s="182"/>
      <c r="E14" s="178"/>
      <c r="F14" s="179"/>
    </row>
    <row r="15" spans="1:6" ht="15.75" thickBot="1">
      <c r="A15" s="37" t="s">
        <v>58</v>
      </c>
      <c r="B15" s="46">
        <v>24</v>
      </c>
      <c r="C15" s="180">
        <v>-94338099</v>
      </c>
      <c r="D15" s="181">
        <v>-81638145</v>
      </c>
      <c r="E15" s="183">
        <v>-185239870</v>
      </c>
      <c r="F15" s="184">
        <v>-160495369</v>
      </c>
    </row>
    <row r="16" spans="1:6">
      <c r="A16" s="5" t="s">
        <v>59</v>
      </c>
      <c r="B16" s="61"/>
      <c r="C16" s="178">
        <f t="shared" ref="C16:D16" si="1">C13+C15</f>
        <v>27320579</v>
      </c>
      <c r="D16" s="178">
        <f t="shared" si="1"/>
        <v>29154928</v>
      </c>
      <c r="E16" s="178">
        <f>E13+E15</f>
        <v>55876054</v>
      </c>
      <c r="F16" s="178">
        <f>F13+F15</f>
        <v>69403729</v>
      </c>
    </row>
    <row r="17" spans="1:6">
      <c r="A17" s="4" t="s">
        <v>0</v>
      </c>
      <c r="B17" s="44"/>
      <c r="C17" s="182"/>
      <c r="D17" s="182"/>
      <c r="E17" s="178"/>
      <c r="F17" s="179"/>
    </row>
    <row r="18" spans="1:6">
      <c r="A18" s="134" t="s">
        <v>60</v>
      </c>
      <c r="B18" s="44"/>
      <c r="C18" s="178">
        <v>-10484539</v>
      </c>
      <c r="D18" s="179">
        <v>-8310862</v>
      </c>
      <c r="E18" s="178">
        <v>-18996228</v>
      </c>
      <c r="F18" s="179">
        <v>-17218769</v>
      </c>
    </row>
    <row r="19" spans="1:6">
      <c r="A19" s="134" t="s">
        <v>61</v>
      </c>
      <c r="B19" s="19"/>
      <c r="C19" s="178">
        <v>-2162198</v>
      </c>
      <c r="D19" s="179">
        <v>-3364674</v>
      </c>
      <c r="E19" s="178">
        <v>-3180908</v>
      </c>
      <c r="F19" s="179">
        <v>-4495623</v>
      </c>
    </row>
    <row r="20" spans="1:6" ht="24">
      <c r="A20" s="136" t="s">
        <v>157</v>
      </c>
      <c r="B20" s="44"/>
      <c r="C20" s="178">
        <v>-496958</v>
      </c>
      <c r="D20" s="179">
        <v>-97295</v>
      </c>
      <c r="E20" s="178">
        <v>-489052</v>
      </c>
      <c r="F20" s="179">
        <v>28812</v>
      </c>
    </row>
    <row r="21" spans="1:6">
      <c r="A21" s="134" t="s">
        <v>62</v>
      </c>
      <c r="B21" s="44">
        <v>25</v>
      </c>
      <c r="C21" s="178">
        <v>-2514716</v>
      </c>
      <c r="D21" s="179">
        <v>-2181726</v>
      </c>
      <c r="E21" s="178">
        <v>-4225213</v>
      </c>
      <c r="F21" s="179">
        <v>-3861872</v>
      </c>
    </row>
    <row r="22" spans="1:6">
      <c r="A22" s="134" t="s">
        <v>158</v>
      </c>
      <c r="B22" s="44"/>
      <c r="C22" s="178">
        <v>-244418</v>
      </c>
      <c r="D22" s="179">
        <v>-110798</v>
      </c>
      <c r="E22" s="178">
        <v>-281350</v>
      </c>
      <c r="F22" s="179">
        <v>-245953</v>
      </c>
    </row>
    <row r="23" spans="1:6">
      <c r="A23" s="134" t="s">
        <v>115</v>
      </c>
      <c r="B23" s="44"/>
      <c r="C23" s="178">
        <v>0</v>
      </c>
      <c r="D23" s="179">
        <v>886507</v>
      </c>
      <c r="E23" s="178">
        <v>2194784</v>
      </c>
      <c r="F23" s="179">
        <v>2502615</v>
      </c>
    </row>
    <row r="24" spans="1:6" ht="15.75" thickBot="1">
      <c r="A24" s="139" t="s">
        <v>116</v>
      </c>
      <c r="B24" s="46"/>
      <c r="C24" s="183">
        <v>-444523</v>
      </c>
      <c r="D24" s="184">
        <v>-873505</v>
      </c>
      <c r="E24" s="183">
        <v>-201656</v>
      </c>
      <c r="F24" s="184">
        <v>-1053497</v>
      </c>
    </row>
    <row r="25" spans="1:6">
      <c r="A25" s="5" t="s">
        <v>63</v>
      </c>
      <c r="B25" s="61"/>
      <c r="C25" s="185">
        <f t="shared" ref="C25:D25" si="2">SUM(C16:C24)</f>
        <v>10973227</v>
      </c>
      <c r="D25" s="185">
        <f t="shared" si="2"/>
        <v>15102575</v>
      </c>
      <c r="E25" s="185">
        <f>SUM(E16:E24)</f>
        <v>30696431</v>
      </c>
      <c r="F25" s="178">
        <f>SUM(F16:F24)</f>
        <v>45059442</v>
      </c>
    </row>
    <row r="26" spans="1:6">
      <c r="A26" s="4" t="s">
        <v>0</v>
      </c>
      <c r="B26" s="44"/>
      <c r="C26" s="182"/>
      <c r="D26" s="182"/>
      <c r="E26" s="178"/>
      <c r="F26" s="179"/>
    </row>
    <row r="27" spans="1:6" s="132" customFormat="1">
      <c r="A27" s="134" t="s">
        <v>159</v>
      </c>
      <c r="B27" s="142">
        <v>7</v>
      </c>
      <c r="C27" s="178">
        <v>-87768</v>
      </c>
      <c r="D27" s="179">
        <v>0</v>
      </c>
      <c r="E27" s="178">
        <v>-87768</v>
      </c>
      <c r="F27" s="179">
        <v>0</v>
      </c>
    </row>
    <row r="28" spans="1:6">
      <c r="A28" s="134" t="s">
        <v>64</v>
      </c>
      <c r="B28" s="44">
        <v>26</v>
      </c>
      <c r="C28" s="178">
        <v>-11241379</v>
      </c>
      <c r="D28" s="179">
        <v>-7568005</v>
      </c>
      <c r="E28" s="178">
        <v>-20456945</v>
      </c>
      <c r="F28" s="179">
        <v>-15321973</v>
      </c>
    </row>
    <row r="29" spans="1:6">
      <c r="A29" s="134" t="s">
        <v>65</v>
      </c>
      <c r="B29" s="44"/>
      <c r="C29" s="178">
        <v>2803453</v>
      </c>
      <c r="D29" s="179">
        <v>2140378</v>
      </c>
      <c r="E29" s="178">
        <v>3961664</v>
      </c>
      <c r="F29" s="179">
        <v>5087705</v>
      </c>
    </row>
    <row r="30" spans="1:6" ht="15.75" thickBot="1">
      <c r="A30" s="134" t="s">
        <v>160</v>
      </c>
      <c r="B30" s="44"/>
      <c r="C30" s="183">
        <v>1581345</v>
      </c>
      <c r="D30" s="184">
        <v>-153717</v>
      </c>
      <c r="E30" s="183">
        <v>487999</v>
      </c>
      <c r="F30" s="184">
        <v>-3426465</v>
      </c>
    </row>
    <row r="31" spans="1:6">
      <c r="A31" s="36" t="s">
        <v>66</v>
      </c>
      <c r="B31" s="45"/>
      <c r="C31" s="178">
        <f>SUM(C25:C30)</f>
        <v>4028878</v>
      </c>
      <c r="D31" s="178">
        <f t="shared" ref="D31" si="3">SUM(D25:D30)</f>
        <v>9521231</v>
      </c>
      <c r="E31" s="178">
        <f>SUM(E25:E30)</f>
        <v>14601381</v>
      </c>
      <c r="F31" s="178">
        <f>SUM(F25:F30)</f>
        <v>31398709</v>
      </c>
    </row>
    <row r="32" spans="1:6">
      <c r="A32" s="4" t="s">
        <v>0</v>
      </c>
      <c r="B32" s="44"/>
      <c r="C32" s="182"/>
      <c r="D32" s="182"/>
      <c r="E32" s="178"/>
      <c r="F32" s="179"/>
    </row>
    <row r="33" spans="1:13" ht="15.75" thickBot="1">
      <c r="A33" s="163" t="s">
        <v>67</v>
      </c>
      <c r="B33" s="164">
        <v>27</v>
      </c>
      <c r="C33" s="178">
        <v>-1951319</v>
      </c>
      <c r="D33" s="179">
        <v>-3052518</v>
      </c>
      <c r="E33" s="178">
        <v>-3407631</v>
      </c>
      <c r="F33" s="179">
        <v>-8976062</v>
      </c>
    </row>
    <row r="34" spans="1:13" s="97" customFormat="1" ht="15.75" thickBot="1">
      <c r="A34" s="205" t="s">
        <v>68</v>
      </c>
      <c r="B34" s="206"/>
      <c r="C34" s="189">
        <f t="shared" ref="C34:D34" si="4">SUM(C31:C33)</f>
        <v>2077559</v>
      </c>
      <c r="D34" s="189">
        <f t="shared" si="4"/>
        <v>6468713</v>
      </c>
      <c r="E34" s="189">
        <f>SUM(E31:E33)</f>
        <v>11193750</v>
      </c>
      <c r="F34" s="189">
        <f>SUM(F31:F33)</f>
        <v>22422647</v>
      </c>
    </row>
    <row r="35" spans="1:13" s="97" customFormat="1" ht="15.75" thickTop="1">
      <c r="A35" s="101"/>
      <c r="B35" s="105"/>
      <c r="C35" s="186"/>
      <c r="D35" s="186"/>
      <c r="E35" s="190"/>
      <c r="F35" s="191"/>
    </row>
    <row r="36" spans="1:13" s="97" customFormat="1">
      <c r="A36" s="135" t="s">
        <v>161</v>
      </c>
      <c r="B36" s="98"/>
      <c r="C36" s="179"/>
      <c r="D36" s="179"/>
      <c r="E36" s="178"/>
      <c r="F36" s="179"/>
    </row>
    <row r="37" spans="1:13" s="97" customFormat="1" ht="15.75" thickBot="1">
      <c r="A37" s="139" t="s">
        <v>162</v>
      </c>
      <c r="B37" s="144">
        <v>28</v>
      </c>
      <c r="C37" s="183">
        <v>-9297295</v>
      </c>
      <c r="D37" s="184">
        <v>18755697</v>
      </c>
      <c r="E37" s="195">
        <v>7146372</v>
      </c>
      <c r="F37" s="196">
        <v>36096548</v>
      </c>
    </row>
    <row r="38" spans="1:13" ht="15.75" thickBot="1">
      <c r="A38" s="139" t="s">
        <v>68</v>
      </c>
      <c r="B38" s="47"/>
      <c r="C38" s="183">
        <f>C37+C34</f>
        <v>-7219736</v>
      </c>
      <c r="D38" s="184">
        <f>D34+D37</f>
        <v>25224410</v>
      </c>
      <c r="E38" s="195">
        <f>E34+E37</f>
        <v>18340122</v>
      </c>
      <c r="F38" s="196">
        <f>F37+F34</f>
        <v>58519195</v>
      </c>
    </row>
    <row r="39" spans="1:13">
      <c r="A39" s="5" t="s">
        <v>0</v>
      </c>
      <c r="B39" s="19"/>
      <c r="C39" s="179"/>
      <c r="D39" s="179"/>
      <c r="E39" s="178"/>
      <c r="F39" s="179"/>
    </row>
    <row r="40" spans="1:13">
      <c r="A40" s="5" t="s">
        <v>163</v>
      </c>
      <c r="B40" s="19"/>
      <c r="C40" s="179"/>
      <c r="D40" s="179"/>
      <c r="E40" s="178"/>
      <c r="F40" s="179"/>
    </row>
    <row r="41" spans="1:13" ht="24">
      <c r="A41" s="71" t="s">
        <v>164</v>
      </c>
      <c r="B41" s="19"/>
      <c r="C41" s="179"/>
      <c r="D41" s="179"/>
      <c r="E41" s="178"/>
      <c r="F41" s="179"/>
    </row>
    <row r="42" spans="1:13" ht="24.75" thickBot="1">
      <c r="A42" s="11" t="s">
        <v>71</v>
      </c>
      <c r="B42" s="19"/>
      <c r="C42" s="178">
        <v>17110</v>
      </c>
      <c r="D42" s="179">
        <v>-25743</v>
      </c>
      <c r="E42" s="195">
        <v>15465</v>
      </c>
      <c r="F42" s="196">
        <v>3326</v>
      </c>
    </row>
    <row r="43" spans="1:13" ht="24.75" thickBot="1">
      <c r="A43" s="72" t="s">
        <v>165</v>
      </c>
      <c r="B43" s="63"/>
      <c r="C43" s="197">
        <f t="shared" ref="C43:D43" si="5">SUM(C42)</f>
        <v>17110</v>
      </c>
      <c r="D43" s="197">
        <f t="shared" si="5"/>
        <v>-25743</v>
      </c>
      <c r="E43" s="197">
        <f>SUM(E42)</f>
        <v>15465</v>
      </c>
      <c r="F43" s="197">
        <f>SUM(F42)</f>
        <v>3326</v>
      </c>
    </row>
    <row r="44" spans="1:13">
      <c r="A44" s="62" t="s">
        <v>0</v>
      </c>
      <c r="B44" s="19"/>
      <c r="C44" s="179"/>
      <c r="D44" s="179"/>
      <c r="E44" s="178"/>
      <c r="F44" s="179"/>
      <c r="K44" s="207"/>
      <c r="L44" s="207"/>
      <c r="M44" s="207"/>
    </row>
    <row r="45" spans="1:13" ht="24">
      <c r="A45" s="71" t="s">
        <v>166</v>
      </c>
      <c r="B45" s="19"/>
      <c r="C45" s="179"/>
      <c r="D45" s="179"/>
      <c r="E45" s="178"/>
      <c r="F45" s="179"/>
    </row>
    <row r="46" spans="1:13" ht="15.75" thickBot="1">
      <c r="A46" s="11" t="s">
        <v>167</v>
      </c>
      <c r="B46" s="19"/>
      <c r="C46" s="184">
        <v>-346424</v>
      </c>
      <c r="D46" s="184">
        <v>2651637</v>
      </c>
      <c r="E46" s="195">
        <v>67909</v>
      </c>
      <c r="F46" s="196">
        <v>2275943</v>
      </c>
    </row>
    <row r="47" spans="1:13" ht="24.75" thickBot="1">
      <c r="A47" s="72" t="s">
        <v>136</v>
      </c>
      <c r="B47" s="63"/>
      <c r="C47" s="195">
        <f t="shared" ref="C47:E47" si="6">SUM(C46)</f>
        <v>-346424</v>
      </c>
      <c r="D47" s="196">
        <f t="shared" si="6"/>
        <v>2651637</v>
      </c>
      <c r="E47" s="195">
        <f t="shared" si="6"/>
        <v>67909</v>
      </c>
      <c r="F47" s="196">
        <f>SUM(F46)</f>
        <v>2275943</v>
      </c>
    </row>
    <row r="48" spans="1:13" ht="24.75" thickBot="1">
      <c r="A48" s="103" t="s">
        <v>134</v>
      </c>
      <c r="B48" s="47"/>
      <c r="C48" s="183">
        <f>C43+C47</f>
        <v>-329314</v>
      </c>
      <c r="D48" s="184">
        <f>D43+D47</f>
        <v>2625894</v>
      </c>
      <c r="E48" s="192">
        <f>E43+E47</f>
        <v>83374</v>
      </c>
      <c r="F48" s="196">
        <f>F43+F47</f>
        <v>2279269</v>
      </c>
    </row>
    <row r="49" spans="1:6" s="97" customFormat="1" ht="24.75" thickBot="1">
      <c r="A49" s="104" t="s">
        <v>123</v>
      </c>
      <c r="B49" s="48"/>
      <c r="C49" s="194">
        <f>C38+C48</f>
        <v>-7549050</v>
      </c>
      <c r="D49" s="194">
        <f>D38+D48</f>
        <v>27850304</v>
      </c>
      <c r="E49" s="193">
        <f>E38+E48</f>
        <v>18423496</v>
      </c>
      <c r="F49" s="194">
        <f>F38+F48</f>
        <v>60798464</v>
      </c>
    </row>
    <row r="50" spans="1:6" s="97" customFormat="1" ht="15.75" thickTop="1">
      <c r="A50" s="101"/>
      <c r="B50" s="102"/>
      <c r="C50" s="191"/>
      <c r="D50" s="191"/>
      <c r="E50" s="190"/>
      <c r="F50" s="191"/>
    </row>
    <row r="51" spans="1:6" s="132" customFormat="1">
      <c r="A51" s="152" t="s">
        <v>168</v>
      </c>
      <c r="B51" s="153"/>
      <c r="C51" s="191"/>
      <c r="D51" s="191"/>
      <c r="E51" s="190"/>
      <c r="F51" s="191"/>
    </row>
    <row r="52" spans="1:6" s="132" customFormat="1">
      <c r="A52" s="163" t="s">
        <v>69</v>
      </c>
      <c r="B52" s="153"/>
      <c r="C52" s="172">
        <v>-7908418</v>
      </c>
      <c r="D52" s="173">
        <v>24001401</v>
      </c>
      <c r="E52" s="172">
        <v>16763521</v>
      </c>
      <c r="F52" s="173">
        <v>52279474</v>
      </c>
    </row>
    <row r="53" spans="1:6" s="132" customFormat="1" ht="15.75" thickBot="1">
      <c r="A53" s="139" t="s">
        <v>34</v>
      </c>
      <c r="B53" s="144"/>
      <c r="C53" s="176">
        <v>688682</v>
      </c>
      <c r="D53" s="177">
        <v>1223009</v>
      </c>
      <c r="E53" s="176">
        <v>1576601</v>
      </c>
      <c r="F53" s="177">
        <v>6239721</v>
      </c>
    </row>
    <row r="54" spans="1:6" s="132" customFormat="1" ht="15.75" thickBot="1">
      <c r="A54" s="141"/>
      <c r="B54" s="145"/>
      <c r="C54" s="176">
        <f>C52+C53</f>
        <v>-7219736</v>
      </c>
      <c r="D54" s="176">
        <f>D52+D53</f>
        <v>25224410</v>
      </c>
      <c r="E54" s="176">
        <f>E52+E53</f>
        <v>18340122</v>
      </c>
      <c r="F54" s="176">
        <f>F52+F53</f>
        <v>58519195</v>
      </c>
    </row>
    <row r="55" spans="1:6" s="132" customFormat="1">
      <c r="A55" s="152"/>
      <c r="B55" s="153"/>
      <c r="C55" s="191"/>
      <c r="D55" s="191"/>
      <c r="E55" s="190"/>
      <c r="F55" s="191"/>
    </row>
    <row r="56" spans="1:6" s="132" customFormat="1">
      <c r="A56" s="135" t="s">
        <v>169</v>
      </c>
      <c r="B56" s="153"/>
      <c r="C56" s="191"/>
      <c r="D56" s="191"/>
      <c r="E56" s="190"/>
      <c r="F56" s="191"/>
    </row>
    <row r="57" spans="1:6" s="132" customFormat="1">
      <c r="A57" s="134" t="s">
        <v>69</v>
      </c>
      <c r="B57" s="153"/>
      <c r="C57" s="172">
        <v>-8237732</v>
      </c>
      <c r="D57" s="173">
        <v>26627295</v>
      </c>
      <c r="E57" s="172">
        <v>16846895</v>
      </c>
      <c r="F57" s="173">
        <v>54558743</v>
      </c>
    </row>
    <row r="58" spans="1:6" s="132" customFormat="1">
      <c r="A58" s="134" t="s">
        <v>34</v>
      </c>
      <c r="B58" s="153"/>
      <c r="C58" s="172">
        <v>688681.57800000021</v>
      </c>
      <c r="D58" s="173">
        <v>1223009</v>
      </c>
      <c r="E58" s="172">
        <v>1576601</v>
      </c>
      <c r="F58" s="173">
        <v>6239721</v>
      </c>
    </row>
    <row r="59" spans="1:6" s="132" customFormat="1" ht="15.75" thickBot="1">
      <c r="A59" s="139"/>
      <c r="B59" s="144"/>
      <c r="C59" s="183">
        <f>C57+C58</f>
        <v>-7549050.4220000003</v>
      </c>
      <c r="D59" s="184">
        <f t="shared" ref="D59:F59" si="7">D57+D58</f>
        <v>27850304</v>
      </c>
      <c r="E59" s="183">
        <f t="shared" si="7"/>
        <v>18423496</v>
      </c>
      <c r="F59" s="184">
        <f t="shared" si="7"/>
        <v>60798464</v>
      </c>
    </row>
    <row r="60" spans="1:6" s="132" customFormat="1">
      <c r="A60" s="152"/>
      <c r="B60" s="153"/>
      <c r="C60" s="191"/>
      <c r="D60" s="191"/>
      <c r="E60" s="190"/>
      <c r="F60" s="191"/>
    </row>
    <row r="61" spans="1:6" s="132" customFormat="1">
      <c r="A61" s="152" t="s">
        <v>70</v>
      </c>
      <c r="B61" s="153"/>
      <c r="C61" s="191"/>
      <c r="D61" s="191"/>
      <c r="E61" s="190"/>
      <c r="F61" s="191"/>
    </row>
    <row r="62" spans="1:6" s="132" customFormat="1" ht="24">
      <c r="A62" s="198" t="s">
        <v>117</v>
      </c>
      <c r="B62" s="153">
        <v>14</v>
      </c>
      <c r="C62" s="200">
        <v>-716.6</v>
      </c>
      <c r="D62" s="201">
        <v>2183.0283469708561</v>
      </c>
      <c r="E62" s="200">
        <v>1527.36</v>
      </c>
      <c r="F62" s="201">
        <v>4754.6751606502212</v>
      </c>
    </row>
    <row r="63" spans="1:6" s="132" customFormat="1" ht="36">
      <c r="A63" s="198" t="s">
        <v>170</v>
      </c>
      <c r="B63" s="199">
        <v>14</v>
      </c>
      <c r="C63" s="200">
        <v>-844.84</v>
      </c>
      <c r="D63" s="201">
        <v>1704.32</v>
      </c>
      <c r="E63" s="200">
        <v>649.38</v>
      </c>
      <c r="F63" s="201">
        <v>3280.0703765053986</v>
      </c>
    </row>
    <row r="64" spans="1:6" s="132" customFormat="1" ht="36">
      <c r="A64" s="198" t="s">
        <v>171</v>
      </c>
      <c r="B64" s="153">
        <v>14</v>
      </c>
      <c r="C64" s="200">
        <f t="shared" ref="C64:D64" si="8">C62-C63</f>
        <v>128.24</v>
      </c>
      <c r="D64" s="201">
        <f t="shared" si="8"/>
        <v>478.70834697085616</v>
      </c>
      <c r="E64" s="200">
        <f>E62-E63</f>
        <v>877.9799999999999</v>
      </c>
      <c r="F64" s="201">
        <f>F62-F63</f>
        <v>1474.6047841448226</v>
      </c>
    </row>
    <row r="65" spans="1:6" s="132" customFormat="1" ht="23.25" customHeight="1">
      <c r="A65" s="198"/>
      <c r="B65" s="153"/>
      <c r="C65" s="187"/>
      <c r="D65" s="188"/>
      <c r="E65" s="187"/>
      <c r="F65" s="188"/>
    </row>
    <row r="66" spans="1:6" ht="31.5" customHeight="1">
      <c r="A66" s="216" t="s">
        <v>172</v>
      </c>
      <c r="B66" s="216"/>
      <c r="C66" s="216"/>
      <c r="D66" s="216"/>
      <c r="E66" s="216"/>
      <c r="F66" s="216"/>
    </row>
    <row r="69" spans="1:6" ht="15.75" thickBot="1">
      <c r="A69" s="209" t="s">
        <v>55</v>
      </c>
      <c r="B69" s="209"/>
      <c r="C69" s="130"/>
      <c r="D69" s="130"/>
      <c r="E69" s="210"/>
      <c r="F69" s="210"/>
    </row>
    <row r="70" spans="1:6">
      <c r="A70" s="209"/>
      <c r="B70" s="209"/>
      <c r="C70" s="130"/>
      <c r="D70" s="130"/>
      <c r="E70" s="211" t="s">
        <v>156</v>
      </c>
      <c r="F70" s="211"/>
    </row>
    <row r="71" spans="1:6">
      <c r="A71" s="209" t="s">
        <v>0</v>
      </c>
      <c r="B71" s="209"/>
      <c r="C71" s="130"/>
      <c r="D71" s="130"/>
      <c r="E71" s="209"/>
      <c r="F71" s="209"/>
    </row>
    <row r="72" spans="1:6" ht="29.25" customHeight="1">
      <c r="A72" s="209"/>
      <c r="B72" s="209"/>
      <c r="C72" s="130"/>
      <c r="D72" s="130"/>
      <c r="E72" s="209"/>
      <c r="F72" s="209"/>
    </row>
    <row r="73" spans="1:6" ht="15.75" thickBot="1">
      <c r="A73" s="209" t="s">
        <v>126</v>
      </c>
      <c r="B73" s="209"/>
      <c r="C73" s="130"/>
      <c r="D73" s="130"/>
      <c r="E73" s="210"/>
      <c r="F73" s="210"/>
    </row>
    <row r="74" spans="1:6">
      <c r="A74" s="209"/>
      <c r="B74" s="209"/>
      <c r="C74" s="130"/>
      <c r="D74" s="130"/>
      <c r="E74" s="211" t="s">
        <v>127</v>
      </c>
      <c r="F74" s="211"/>
    </row>
  </sheetData>
  <mergeCells count="18">
    <mergeCell ref="A74:B74"/>
    <mergeCell ref="A71:B71"/>
    <mergeCell ref="A72:B72"/>
    <mergeCell ref="A73:B73"/>
    <mergeCell ref="K44:M44"/>
    <mergeCell ref="E71:F71"/>
    <mergeCell ref="E72:F72"/>
    <mergeCell ref="E73:F73"/>
    <mergeCell ref="E74:F74"/>
    <mergeCell ref="E1:F1"/>
    <mergeCell ref="A70:B70"/>
    <mergeCell ref="A69:B69"/>
    <mergeCell ref="E69:F69"/>
    <mergeCell ref="E70:F70"/>
    <mergeCell ref="A3:B4"/>
    <mergeCell ref="E7:F7"/>
    <mergeCell ref="C7:D7"/>
    <mergeCell ref="A66:F66"/>
  </mergeCells>
  <pageMargins left="0.7" right="0.7" top="0.75" bottom="0.75" header="0.3" footer="0.3"/>
  <pageSetup paperSize="9" scale="6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86"/>
  <sheetViews>
    <sheetView topLeftCell="A19" zoomScaleNormal="100" workbookViewId="0">
      <selection activeCell="C74" sqref="C74"/>
    </sheetView>
  </sheetViews>
  <sheetFormatPr defaultRowHeight="15"/>
  <cols>
    <col min="1" max="1" width="51.85546875" bestFit="1" customWidth="1"/>
    <col min="2" max="2" width="9.7109375" bestFit="1" customWidth="1"/>
    <col min="3" max="3" width="19.85546875" customWidth="1"/>
    <col min="4" max="4" width="19.28515625" customWidth="1"/>
    <col min="5" max="5" width="12.28515625" bestFit="1" customWidth="1"/>
  </cols>
  <sheetData>
    <row r="1" spans="1:4" ht="23.45" customHeight="1">
      <c r="A1" s="14" t="s">
        <v>2</v>
      </c>
      <c r="B1" s="2"/>
      <c r="C1" s="207" t="s">
        <v>1</v>
      </c>
      <c r="D1" s="207"/>
    </row>
    <row r="2" spans="1:4">
      <c r="A2" s="1"/>
      <c r="B2" s="2"/>
    </row>
    <row r="3" spans="1:4" ht="31.5" customHeight="1">
      <c r="A3" s="213" t="s">
        <v>72</v>
      </c>
      <c r="B3" s="213"/>
      <c r="C3" s="213"/>
      <c r="D3" s="213"/>
    </row>
    <row r="4" spans="1:4" ht="15.75">
      <c r="A4" s="3"/>
    </row>
    <row r="5" spans="1:4">
      <c r="A5" s="133" t="s">
        <v>146</v>
      </c>
    </row>
    <row r="6" spans="1:4">
      <c r="A6" s="1"/>
    </row>
    <row r="7" spans="1:4" ht="24.75" thickBot="1">
      <c r="A7" s="82" t="s">
        <v>4</v>
      </c>
      <c r="B7" s="83" t="s">
        <v>5</v>
      </c>
      <c r="C7" s="159" t="s">
        <v>142</v>
      </c>
      <c r="D7" s="158" t="s">
        <v>190</v>
      </c>
    </row>
    <row r="8" spans="1:4">
      <c r="A8" s="5" t="s">
        <v>0</v>
      </c>
      <c r="B8" s="19"/>
      <c r="C8" s="5"/>
      <c r="D8" s="4"/>
    </row>
    <row r="9" spans="1:4">
      <c r="A9" s="5" t="s">
        <v>73</v>
      </c>
      <c r="B9" s="19"/>
      <c r="C9" s="5"/>
      <c r="D9" s="4"/>
    </row>
    <row r="10" spans="1:4" s="132" customFormat="1">
      <c r="A10" s="134" t="s">
        <v>175</v>
      </c>
      <c r="B10" s="138"/>
      <c r="C10" s="172">
        <v>14601381</v>
      </c>
      <c r="D10" s="173">
        <v>31398709</v>
      </c>
    </row>
    <row r="11" spans="1:4" s="132" customFormat="1" ht="15.75" thickBot="1">
      <c r="A11" s="139" t="s">
        <v>176</v>
      </c>
      <c r="B11" s="144">
        <v>28</v>
      </c>
      <c r="C11" s="176">
        <v>48368890</v>
      </c>
      <c r="D11" s="177">
        <v>44559762</v>
      </c>
    </row>
    <row r="12" spans="1:4">
      <c r="A12" s="4" t="s">
        <v>74</v>
      </c>
      <c r="B12" s="19"/>
      <c r="C12" s="170">
        <f>SUM(C10:C11)</f>
        <v>62970271</v>
      </c>
      <c r="D12" s="171">
        <f>SUM(D10:D11)</f>
        <v>75958471</v>
      </c>
    </row>
    <row r="13" spans="1:4">
      <c r="A13" s="4" t="s">
        <v>0</v>
      </c>
      <c r="B13" s="19"/>
      <c r="C13" s="108"/>
      <c r="D13" s="109"/>
    </row>
    <row r="14" spans="1:4">
      <c r="A14" s="5" t="s">
        <v>75</v>
      </c>
      <c r="B14" s="19"/>
      <c r="C14" s="111"/>
      <c r="D14" s="110"/>
    </row>
    <row r="15" spans="1:4">
      <c r="A15" s="134" t="s">
        <v>76</v>
      </c>
      <c r="B15" s="138" t="s">
        <v>177</v>
      </c>
      <c r="C15" s="172">
        <v>44384061</v>
      </c>
      <c r="D15" s="173">
        <v>46610936</v>
      </c>
    </row>
    <row r="16" spans="1:4">
      <c r="A16" s="134" t="s">
        <v>77</v>
      </c>
      <c r="B16" s="138">
        <v>6</v>
      </c>
      <c r="C16" s="172">
        <v>19772874</v>
      </c>
      <c r="D16" s="173">
        <v>15999678</v>
      </c>
    </row>
    <row r="17" spans="1:6" ht="24">
      <c r="A17" s="136" t="s">
        <v>178</v>
      </c>
      <c r="B17" s="138"/>
      <c r="C17" s="172">
        <v>489052</v>
      </c>
      <c r="D17" s="173">
        <v>-191579</v>
      </c>
    </row>
    <row r="18" spans="1:6">
      <c r="A18" s="134" t="s">
        <v>78</v>
      </c>
      <c r="B18" s="138"/>
      <c r="C18" s="172">
        <v>3434556</v>
      </c>
      <c r="D18" s="175">
        <v>4551101</v>
      </c>
    </row>
    <row r="19" spans="1:6">
      <c r="A19" s="134" t="s">
        <v>179</v>
      </c>
      <c r="B19" s="138"/>
      <c r="C19" s="172">
        <v>-377589</v>
      </c>
      <c r="D19" s="175">
        <v>3704434</v>
      </c>
    </row>
    <row r="20" spans="1:6" s="132" customFormat="1">
      <c r="A20" s="134" t="s">
        <v>79</v>
      </c>
      <c r="B20" s="138"/>
      <c r="C20" s="172">
        <v>1620190</v>
      </c>
      <c r="D20" s="175">
        <v>385794</v>
      </c>
    </row>
    <row r="21" spans="1:6" s="132" customFormat="1">
      <c r="A21" s="134" t="s">
        <v>118</v>
      </c>
      <c r="B21" s="138"/>
      <c r="C21" s="172">
        <v>691008</v>
      </c>
      <c r="D21" s="175">
        <v>32101</v>
      </c>
    </row>
    <row r="22" spans="1:6" s="132" customFormat="1">
      <c r="A22" s="134" t="s">
        <v>80</v>
      </c>
      <c r="B22" s="138"/>
      <c r="C22" s="172">
        <v>28665969</v>
      </c>
      <c r="D22" s="175">
        <v>19500648</v>
      </c>
    </row>
    <row r="23" spans="1:6" s="132" customFormat="1">
      <c r="A23" s="134" t="s">
        <v>81</v>
      </c>
      <c r="B23" s="138"/>
      <c r="C23" s="172">
        <v>-5505277</v>
      </c>
      <c r="D23" s="175">
        <v>-7179129</v>
      </c>
    </row>
    <row r="24" spans="1:6" s="132" customFormat="1">
      <c r="A24" s="134" t="s">
        <v>180</v>
      </c>
      <c r="B24" s="138">
        <v>7</v>
      </c>
      <c r="C24" s="172">
        <v>87768</v>
      </c>
      <c r="D24" s="203" t="s">
        <v>149</v>
      </c>
    </row>
    <row r="25" spans="1:6" s="132" customFormat="1">
      <c r="A25" s="134" t="s">
        <v>181</v>
      </c>
      <c r="B25" s="138"/>
      <c r="C25" s="203" t="s">
        <v>149</v>
      </c>
      <c r="D25" s="173">
        <v>-876945</v>
      </c>
    </row>
    <row r="26" spans="1:6">
      <c r="A26" s="134" t="s">
        <v>128</v>
      </c>
      <c r="B26" s="138"/>
      <c r="C26" s="172">
        <v>-3831034</v>
      </c>
      <c r="D26" s="175">
        <v>-4075579</v>
      </c>
    </row>
    <row r="27" spans="1:6">
      <c r="A27" s="134" t="s">
        <v>140</v>
      </c>
      <c r="B27" s="138"/>
      <c r="C27" s="172">
        <v>281350</v>
      </c>
      <c r="D27" s="175">
        <v>203907</v>
      </c>
    </row>
    <row r="28" spans="1:6" ht="15.75" thickBot="1">
      <c r="A28" s="134" t="s">
        <v>182</v>
      </c>
      <c r="B28" s="138"/>
      <c r="C28" s="176">
        <v>92750</v>
      </c>
      <c r="D28" s="204" t="s">
        <v>149</v>
      </c>
    </row>
    <row r="29" spans="1:6" ht="24">
      <c r="A29" s="17" t="s">
        <v>82</v>
      </c>
      <c r="B29" s="51"/>
      <c r="C29" s="8">
        <f>SUM(C12:C28)</f>
        <v>152775949</v>
      </c>
      <c r="D29" s="7">
        <f>SUM(D12:D28)</f>
        <v>154623838</v>
      </c>
      <c r="E29" s="10"/>
      <c r="F29" s="10"/>
    </row>
    <row r="30" spans="1:6">
      <c r="A30" s="5" t="s">
        <v>0</v>
      </c>
      <c r="B30" s="19"/>
      <c r="C30" s="8"/>
      <c r="D30" s="7"/>
    </row>
    <row r="31" spans="1:6">
      <c r="A31" s="5" t="s">
        <v>83</v>
      </c>
      <c r="B31" s="19"/>
      <c r="C31" s="8"/>
      <c r="D31" s="7"/>
    </row>
    <row r="32" spans="1:6">
      <c r="A32" s="4" t="s">
        <v>84</v>
      </c>
      <c r="B32" s="19"/>
      <c r="C32" s="172">
        <v>-6220279</v>
      </c>
      <c r="D32" s="175">
        <v>-15014294</v>
      </c>
    </row>
    <row r="33" spans="1:4">
      <c r="A33" s="4" t="s">
        <v>85</v>
      </c>
      <c r="B33" s="19"/>
      <c r="C33" s="172">
        <v>-955702</v>
      </c>
      <c r="D33" s="175">
        <v>-4750087</v>
      </c>
    </row>
    <row r="34" spans="1:4">
      <c r="A34" s="4" t="s">
        <v>86</v>
      </c>
      <c r="B34" s="19"/>
      <c r="C34" s="172">
        <v>3587554</v>
      </c>
      <c r="D34" s="175">
        <v>2984270</v>
      </c>
    </row>
    <row r="35" spans="1:4">
      <c r="A35" s="4" t="s">
        <v>87</v>
      </c>
      <c r="B35" s="19"/>
      <c r="C35" s="172">
        <v>-1888184</v>
      </c>
      <c r="D35" s="175">
        <v>-5048662</v>
      </c>
    </row>
    <row r="36" spans="1:4">
      <c r="A36" s="4" t="s">
        <v>88</v>
      </c>
      <c r="B36" s="19"/>
      <c r="C36" s="172">
        <v>-8737725</v>
      </c>
      <c r="D36" s="175">
        <v>-17944063</v>
      </c>
    </row>
    <row r="37" spans="1:4">
      <c r="A37" s="4" t="s">
        <v>89</v>
      </c>
      <c r="B37" s="19"/>
      <c r="C37" s="172">
        <v>11429</v>
      </c>
      <c r="D37" s="175">
        <v>76948</v>
      </c>
    </row>
    <row r="38" spans="1:4">
      <c r="A38" s="4" t="s">
        <v>90</v>
      </c>
      <c r="B38" s="19"/>
      <c r="C38" s="172">
        <v>-953108</v>
      </c>
      <c r="D38" s="175">
        <v>2099021</v>
      </c>
    </row>
    <row r="39" spans="1:4" ht="15.75" thickBot="1">
      <c r="A39" s="37" t="s">
        <v>91</v>
      </c>
      <c r="B39" s="47"/>
      <c r="C39" s="176">
        <v>8898572</v>
      </c>
      <c r="D39" s="174">
        <v>13305642</v>
      </c>
    </row>
    <row r="40" spans="1:4">
      <c r="A40" s="5" t="s">
        <v>92</v>
      </c>
      <c r="B40" s="19"/>
      <c r="C40" s="8">
        <f>SUM(C29:C39)</f>
        <v>146518506</v>
      </c>
      <c r="D40" s="7">
        <f>SUM(D29:D39)</f>
        <v>130332613</v>
      </c>
    </row>
    <row r="41" spans="1:4">
      <c r="A41" s="4" t="s">
        <v>0</v>
      </c>
      <c r="B41" s="19"/>
      <c r="C41" s="8"/>
      <c r="D41" s="7"/>
    </row>
    <row r="42" spans="1:4">
      <c r="A42" s="4" t="s">
        <v>93</v>
      </c>
      <c r="B42" s="19"/>
      <c r="C42" s="154">
        <v>-13987193</v>
      </c>
      <c r="D42" s="155">
        <v>-15437453</v>
      </c>
    </row>
    <row r="43" spans="1:4">
      <c r="A43" s="4" t="s">
        <v>94</v>
      </c>
      <c r="B43" s="19"/>
      <c r="C43" s="154">
        <v>-26694647</v>
      </c>
      <c r="D43" s="155">
        <v>-16431777</v>
      </c>
    </row>
    <row r="44" spans="1:4" ht="15.75" thickBot="1">
      <c r="A44" s="37" t="s">
        <v>95</v>
      </c>
      <c r="B44" s="47"/>
      <c r="C44" s="156">
        <v>2909005</v>
      </c>
      <c r="D44" s="157">
        <v>5621623</v>
      </c>
    </row>
    <row r="45" spans="1:4" ht="15.75" thickBot="1">
      <c r="A45" s="38" t="s">
        <v>96</v>
      </c>
      <c r="B45" s="47"/>
      <c r="C45" s="66">
        <f>SUM(C40:C44)</f>
        <v>108745671</v>
      </c>
      <c r="D45" s="67">
        <f>SUM(D40:D44)</f>
        <v>104085006</v>
      </c>
    </row>
    <row r="46" spans="1:4">
      <c r="A46" s="1"/>
      <c r="C46" s="8"/>
      <c r="D46" s="7"/>
    </row>
    <row r="47" spans="1:4">
      <c r="A47" s="5" t="s">
        <v>97</v>
      </c>
      <c r="B47" s="19"/>
      <c r="C47" s="8"/>
      <c r="D47" s="7"/>
    </row>
    <row r="48" spans="1:4">
      <c r="A48" s="134" t="s">
        <v>98</v>
      </c>
      <c r="B48" s="138"/>
      <c r="C48" s="154">
        <v>-112758823</v>
      </c>
      <c r="D48" s="155">
        <v>-83750165</v>
      </c>
    </row>
    <row r="49" spans="1:4">
      <c r="A49" s="134" t="s">
        <v>99</v>
      </c>
      <c r="B49" s="138"/>
      <c r="C49" s="154">
        <v>-10788442</v>
      </c>
      <c r="D49" s="155">
        <v>-171629264</v>
      </c>
    </row>
    <row r="50" spans="1:4">
      <c r="A50" s="134" t="s">
        <v>183</v>
      </c>
      <c r="B50" s="138"/>
      <c r="C50" s="154">
        <v>79479</v>
      </c>
      <c r="D50" s="155">
        <v>200853</v>
      </c>
    </row>
    <row r="51" spans="1:4" s="97" customFormat="1">
      <c r="A51" s="134" t="s">
        <v>184</v>
      </c>
      <c r="B51" s="138"/>
      <c r="C51" s="154" t="s">
        <v>149</v>
      </c>
      <c r="D51" s="155">
        <v>52</v>
      </c>
    </row>
    <row r="52" spans="1:4" s="97" customFormat="1">
      <c r="A52" s="136" t="s">
        <v>121</v>
      </c>
      <c r="B52" s="138"/>
      <c r="C52" s="154">
        <v>-219333</v>
      </c>
      <c r="D52" s="155">
        <v>-473832</v>
      </c>
    </row>
    <row r="53" spans="1:4" s="97" customFormat="1">
      <c r="A53" s="134" t="s">
        <v>185</v>
      </c>
      <c r="B53" s="138">
        <v>9</v>
      </c>
      <c r="C53" s="154">
        <v>250775</v>
      </c>
      <c r="D53" s="155">
        <v>487133</v>
      </c>
    </row>
    <row r="54" spans="1:4" s="97" customFormat="1">
      <c r="A54" s="134" t="s">
        <v>186</v>
      </c>
      <c r="B54" s="138">
        <v>7</v>
      </c>
      <c r="C54" s="154">
        <v>-424918</v>
      </c>
      <c r="D54" s="155" t="s">
        <v>149</v>
      </c>
    </row>
    <row r="55" spans="1:4" s="97" customFormat="1">
      <c r="A55" s="134" t="s">
        <v>187</v>
      </c>
      <c r="B55" s="138"/>
      <c r="C55" s="154" t="s">
        <v>149</v>
      </c>
      <c r="D55" s="155">
        <v>4544676</v>
      </c>
    </row>
    <row r="56" spans="1:4">
      <c r="A56" s="136" t="s">
        <v>100</v>
      </c>
      <c r="B56" s="138">
        <v>12</v>
      </c>
      <c r="C56" s="154">
        <v>-18138880</v>
      </c>
      <c r="D56" s="155">
        <v>-34544740</v>
      </c>
    </row>
    <row r="57" spans="1:4" s="97" customFormat="1">
      <c r="A57" s="134" t="s">
        <v>119</v>
      </c>
      <c r="B57" s="138">
        <v>12</v>
      </c>
      <c r="C57" s="154">
        <v>47839520</v>
      </c>
      <c r="D57" s="155">
        <v>49357750</v>
      </c>
    </row>
    <row r="58" spans="1:4" s="97" customFormat="1">
      <c r="A58" s="134" t="s">
        <v>101</v>
      </c>
      <c r="B58" s="138"/>
      <c r="C58" s="162">
        <v>-1358707</v>
      </c>
      <c r="D58" s="155">
        <v>-3672833</v>
      </c>
    </row>
    <row r="59" spans="1:4" s="97" customFormat="1">
      <c r="A59" s="134" t="s">
        <v>102</v>
      </c>
      <c r="B59" s="138"/>
      <c r="C59" s="154">
        <v>258363</v>
      </c>
      <c r="D59" s="155">
        <v>234176</v>
      </c>
    </row>
    <row r="60" spans="1:4" ht="15.75" thickBot="1">
      <c r="A60" s="134" t="s">
        <v>188</v>
      </c>
      <c r="B60" s="138"/>
      <c r="C60" s="154" t="s">
        <v>149</v>
      </c>
      <c r="D60" s="155">
        <v>50219</v>
      </c>
    </row>
    <row r="61" spans="1:4" ht="15.75" thickBot="1">
      <c r="A61" s="41" t="s">
        <v>103</v>
      </c>
      <c r="B61" s="63"/>
      <c r="C61" s="120">
        <f>SUM(C48:C60)</f>
        <v>-95260966</v>
      </c>
      <c r="D61" s="121">
        <f>SUM(D48:D60)</f>
        <v>-239195975</v>
      </c>
    </row>
    <row r="62" spans="1:4">
      <c r="A62" s="5" t="s">
        <v>0</v>
      </c>
      <c r="B62" s="19"/>
      <c r="C62" s="8"/>
      <c r="D62" s="7"/>
    </row>
    <row r="63" spans="1:4">
      <c r="A63" s="5" t="s">
        <v>104</v>
      </c>
      <c r="B63" s="19"/>
      <c r="C63" s="8"/>
      <c r="D63" s="7"/>
    </row>
    <row r="64" spans="1:4" s="97" customFormat="1">
      <c r="A64" s="134" t="s">
        <v>189</v>
      </c>
      <c r="B64" s="138">
        <v>15</v>
      </c>
      <c r="C64" s="8">
        <v>112338550</v>
      </c>
      <c r="D64" s="7">
        <v>18080000</v>
      </c>
    </row>
    <row r="65" spans="1:5">
      <c r="A65" s="134" t="s">
        <v>105</v>
      </c>
      <c r="B65" s="138">
        <v>15</v>
      </c>
      <c r="C65" s="154">
        <v>-120968687</v>
      </c>
      <c r="D65" s="155">
        <v>-13310355</v>
      </c>
    </row>
    <row r="66" spans="1:5" s="97" customFormat="1">
      <c r="A66" s="134" t="s">
        <v>130</v>
      </c>
      <c r="B66" s="138"/>
      <c r="C66" s="160">
        <v>-6721276</v>
      </c>
      <c r="D66" s="161">
        <v>-6293808</v>
      </c>
    </row>
    <row r="67" spans="1:5" ht="15.75" thickBot="1">
      <c r="A67" s="134" t="s">
        <v>139</v>
      </c>
      <c r="B67" s="138">
        <v>14</v>
      </c>
      <c r="C67" s="160">
        <v>-23007866</v>
      </c>
      <c r="D67" s="161" t="s">
        <v>149</v>
      </c>
    </row>
    <row r="68" spans="1:5" ht="15.75" thickBot="1">
      <c r="A68" s="41" t="s">
        <v>122</v>
      </c>
      <c r="B68" s="63"/>
      <c r="C68" s="120">
        <f>SUM(C64:C67)</f>
        <v>-38359279</v>
      </c>
      <c r="D68" s="121">
        <f>SUM(D64:D67)</f>
        <v>-1524163</v>
      </c>
    </row>
    <row r="69" spans="1:5">
      <c r="A69" s="4" t="s">
        <v>0</v>
      </c>
      <c r="B69" s="19"/>
      <c r="C69" s="8"/>
      <c r="D69" s="7"/>
      <c r="E69" s="10"/>
    </row>
    <row r="70" spans="1:5">
      <c r="A70" s="4" t="s">
        <v>106</v>
      </c>
      <c r="B70" s="19"/>
      <c r="C70" s="154">
        <v>564111</v>
      </c>
      <c r="D70" s="155">
        <v>-3639146</v>
      </c>
    </row>
    <row r="71" spans="1:5" ht="15.75" thickBot="1">
      <c r="A71" s="37" t="s">
        <v>107</v>
      </c>
      <c r="B71" s="47">
        <v>13</v>
      </c>
      <c r="C71" s="156">
        <v>2024</v>
      </c>
      <c r="D71" s="157">
        <v>6007</v>
      </c>
    </row>
    <row r="72" spans="1:5">
      <c r="A72" s="5" t="s">
        <v>108</v>
      </c>
      <c r="B72" s="58"/>
      <c r="C72" s="123">
        <f>C45+C61+C68+C70+C71</f>
        <v>-24308439</v>
      </c>
      <c r="D72" s="122">
        <f>D45+D61+D68+D70+D71</f>
        <v>-140268271</v>
      </c>
    </row>
    <row r="73" spans="1:5">
      <c r="A73" s="4" t="s">
        <v>0</v>
      </c>
      <c r="B73" s="19"/>
      <c r="C73" s="100"/>
      <c r="D73" s="7"/>
    </row>
    <row r="74" spans="1:5" ht="15.75" thickBot="1">
      <c r="A74" s="37" t="s">
        <v>109</v>
      </c>
      <c r="B74" s="47">
        <v>13</v>
      </c>
      <c r="C74" s="64">
        <v>70984738</v>
      </c>
      <c r="D74" s="65">
        <v>242122154</v>
      </c>
    </row>
    <row r="75" spans="1:5" ht="18" customHeight="1" thickBot="1">
      <c r="A75" s="42" t="s">
        <v>191</v>
      </c>
      <c r="B75" s="73">
        <v>13</v>
      </c>
      <c r="C75" s="68">
        <v>46676299</v>
      </c>
      <c r="D75" s="69">
        <v>101853883</v>
      </c>
    </row>
    <row r="76" spans="1:5" ht="28.5" customHeight="1" thickTop="1">
      <c r="A76" s="218" t="s">
        <v>192</v>
      </c>
      <c r="B76" s="218"/>
      <c r="C76" s="218"/>
      <c r="D76" s="218"/>
    </row>
    <row r="77" spans="1:5">
      <c r="A77" s="217"/>
      <c r="B77" s="217"/>
      <c r="C77" s="217"/>
      <c r="D77" s="217"/>
    </row>
    <row r="78" spans="1:5">
      <c r="A78" s="217" t="s">
        <v>193</v>
      </c>
      <c r="B78" s="217"/>
      <c r="C78" s="217"/>
      <c r="D78" s="217"/>
    </row>
    <row r="81" spans="1:4" ht="15.75" thickBot="1">
      <c r="A81" s="209" t="s">
        <v>55</v>
      </c>
      <c r="B81" s="209"/>
      <c r="C81" s="210"/>
      <c r="D81" s="210"/>
    </row>
    <row r="82" spans="1:4">
      <c r="A82" s="209"/>
      <c r="B82" s="209"/>
      <c r="C82" s="211" t="s">
        <v>156</v>
      </c>
      <c r="D82" s="211"/>
    </row>
    <row r="83" spans="1:4">
      <c r="A83" s="209" t="s">
        <v>0</v>
      </c>
      <c r="B83" s="209"/>
      <c r="C83" s="209"/>
      <c r="D83" s="209"/>
    </row>
    <row r="84" spans="1:4">
      <c r="A84" s="209"/>
      <c r="B84" s="209"/>
      <c r="C84" s="209"/>
      <c r="D84" s="209"/>
    </row>
    <row r="85" spans="1:4" ht="15.75" thickBot="1">
      <c r="A85" s="209" t="s">
        <v>126</v>
      </c>
      <c r="B85" s="209"/>
      <c r="C85" s="210"/>
      <c r="D85" s="210"/>
    </row>
    <row r="86" spans="1:4">
      <c r="A86" s="209"/>
      <c r="B86" s="209"/>
      <c r="C86" s="211" t="s">
        <v>127</v>
      </c>
      <c r="D86" s="211"/>
    </row>
  </sheetData>
  <mergeCells count="17">
    <mergeCell ref="C86:D86"/>
    <mergeCell ref="C85:D85"/>
    <mergeCell ref="C84:D84"/>
    <mergeCell ref="C83:D83"/>
    <mergeCell ref="C82:D82"/>
    <mergeCell ref="A3:D3"/>
    <mergeCell ref="C1:D1"/>
    <mergeCell ref="A81:B81"/>
    <mergeCell ref="C81:D81"/>
    <mergeCell ref="A77:D77"/>
    <mergeCell ref="A78:D78"/>
    <mergeCell ref="A76:D76"/>
    <mergeCell ref="A85:B85"/>
    <mergeCell ref="A86:B86"/>
    <mergeCell ref="A82:B82"/>
    <mergeCell ref="A83:B83"/>
    <mergeCell ref="A84:B84"/>
  </mergeCells>
  <pageMargins left="0.7" right="0.7" top="0.75" bottom="0.75" header="0.3" footer="0.3"/>
  <pageSetup paperSize="9" scale="6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41"/>
  <sheetViews>
    <sheetView zoomScaleNormal="100" workbookViewId="0">
      <selection activeCell="F24" sqref="F24"/>
    </sheetView>
  </sheetViews>
  <sheetFormatPr defaultRowHeight="15"/>
  <cols>
    <col min="1" max="1" width="56.5703125" style="12" customWidth="1"/>
    <col min="2" max="9" width="12.42578125" customWidth="1"/>
  </cols>
  <sheetData>
    <row r="1" spans="1:9">
      <c r="A1" s="14" t="s">
        <v>2</v>
      </c>
      <c r="B1" s="2"/>
      <c r="I1" s="6" t="s">
        <v>1</v>
      </c>
    </row>
    <row r="2" spans="1:9">
      <c r="A2" s="1"/>
      <c r="B2" s="2"/>
    </row>
    <row r="3" spans="1:9" ht="15.75">
      <c r="A3" s="15" t="s">
        <v>111</v>
      </c>
      <c r="B3" s="13"/>
      <c r="C3" s="13"/>
      <c r="D3" s="13"/>
    </row>
    <row r="4" spans="1:9" ht="15.75">
      <c r="A4" s="3"/>
    </row>
    <row r="5" spans="1:9" ht="15.75" thickBot="1">
      <c r="A5" s="149" t="s">
        <v>146</v>
      </c>
      <c r="B5" s="50"/>
      <c r="C5" s="50"/>
      <c r="D5" s="50"/>
      <c r="E5" s="50"/>
      <c r="F5" s="50"/>
      <c r="G5" s="50"/>
      <c r="H5" s="50"/>
      <c r="I5" s="50"/>
    </row>
    <row r="7" spans="1:9" ht="15.75" thickBot="1">
      <c r="A7" s="57"/>
      <c r="B7" s="219" t="s">
        <v>110</v>
      </c>
      <c r="C7" s="219"/>
      <c r="D7" s="219"/>
      <c r="E7" s="219"/>
      <c r="F7" s="219"/>
      <c r="G7" s="219"/>
      <c r="H7" s="74"/>
      <c r="I7" s="75"/>
    </row>
    <row r="8" spans="1:9" ht="46.5" thickBot="1">
      <c r="A8" s="84" t="s">
        <v>4</v>
      </c>
      <c r="B8" s="85" t="s">
        <v>120</v>
      </c>
      <c r="C8" s="86" t="s">
        <v>30</v>
      </c>
      <c r="D8" s="86" t="s">
        <v>31</v>
      </c>
      <c r="E8" s="86" t="s">
        <v>32</v>
      </c>
      <c r="F8" s="86" t="s">
        <v>33</v>
      </c>
      <c r="G8" s="86" t="s">
        <v>112</v>
      </c>
      <c r="H8" s="87" t="s">
        <v>34</v>
      </c>
      <c r="I8" s="87" t="s">
        <v>35</v>
      </c>
    </row>
    <row r="9" spans="1:9" ht="15.75" thickBot="1">
      <c r="A9" s="79" t="s">
        <v>0</v>
      </c>
      <c r="B9" s="88"/>
      <c r="C9" s="88"/>
      <c r="D9" s="88"/>
      <c r="E9" s="88"/>
      <c r="F9" s="88"/>
      <c r="G9" s="88"/>
      <c r="H9" s="88"/>
      <c r="I9" s="88"/>
    </row>
    <row r="10" spans="1:9" ht="15.75" thickBot="1">
      <c r="A10" s="77" t="s">
        <v>5</v>
      </c>
      <c r="B10" s="80"/>
      <c r="C10" s="80">
        <v>14</v>
      </c>
      <c r="D10" s="80"/>
      <c r="E10" s="80"/>
      <c r="F10" s="80"/>
      <c r="G10" s="80"/>
      <c r="H10" s="80"/>
      <c r="I10" s="80"/>
    </row>
    <row r="11" spans="1:9" ht="15.75" thickBot="1">
      <c r="A11" s="79" t="s">
        <v>0</v>
      </c>
      <c r="B11" s="127"/>
      <c r="C11" s="127"/>
      <c r="D11" s="127"/>
      <c r="E11" s="127"/>
      <c r="F11" s="127"/>
      <c r="G11" s="127"/>
      <c r="H11" s="127"/>
      <c r="I11" s="127"/>
    </row>
    <row r="12" spans="1:9" ht="15.75" thickBot="1">
      <c r="A12" s="77" t="s">
        <v>135</v>
      </c>
      <c r="B12" s="65">
        <v>12136529</v>
      </c>
      <c r="C12" s="124">
        <v>-7065614</v>
      </c>
      <c r="D12" s="65">
        <v>26183</v>
      </c>
      <c r="E12" s="65">
        <v>1820479</v>
      </c>
      <c r="F12" s="65">
        <v>641236831</v>
      </c>
      <c r="G12" s="65">
        <v>648154408</v>
      </c>
      <c r="H12" s="65">
        <v>82453415</v>
      </c>
      <c r="I12" s="65">
        <v>730607823</v>
      </c>
    </row>
    <row r="13" spans="1:9">
      <c r="A13" s="76"/>
      <c r="B13" s="8"/>
      <c r="C13" s="8"/>
      <c r="D13" s="8"/>
      <c r="E13" s="8"/>
      <c r="F13" s="8"/>
      <c r="G13" s="8"/>
      <c r="H13" s="8"/>
      <c r="I13" s="8"/>
    </row>
    <row r="14" spans="1:9">
      <c r="A14" s="76" t="s">
        <v>113</v>
      </c>
      <c r="B14" s="7">
        <v>0</v>
      </c>
      <c r="C14" s="7">
        <v>0</v>
      </c>
      <c r="D14" s="7">
        <v>0</v>
      </c>
      <c r="E14" s="7">
        <v>0</v>
      </c>
      <c r="F14" s="91">
        <v>52279474</v>
      </c>
      <c r="G14" s="7">
        <v>52279474</v>
      </c>
      <c r="H14" s="91">
        <v>6239721</v>
      </c>
      <c r="I14" s="7">
        <v>58519195</v>
      </c>
    </row>
    <row r="15" spans="1:9" ht="15.75" thickBot="1">
      <c r="A15" s="78" t="s">
        <v>129</v>
      </c>
      <c r="B15" s="65">
        <v>0</v>
      </c>
      <c r="C15" s="65">
        <v>0</v>
      </c>
      <c r="D15" s="65">
        <v>3326</v>
      </c>
      <c r="E15" s="65">
        <v>0</v>
      </c>
      <c r="F15" s="124">
        <v>2275943</v>
      </c>
      <c r="G15" s="124">
        <v>2279269</v>
      </c>
      <c r="H15" s="124">
        <v>0</v>
      </c>
      <c r="I15" s="124">
        <v>2279269</v>
      </c>
    </row>
    <row r="16" spans="1:9" ht="15.75" thickBot="1">
      <c r="A16" s="79" t="s">
        <v>114</v>
      </c>
      <c r="B16" s="67">
        <f>SUM(B14:B15)</f>
        <v>0</v>
      </c>
      <c r="C16" s="67">
        <f t="shared" ref="C16:H16" si="0">SUM(C14:C15)</f>
        <v>0</v>
      </c>
      <c r="D16" s="67">
        <f t="shared" si="0"/>
        <v>3326</v>
      </c>
      <c r="E16" s="67">
        <f t="shared" si="0"/>
        <v>0</v>
      </c>
      <c r="F16" s="67">
        <f t="shared" si="0"/>
        <v>54555417</v>
      </c>
      <c r="G16" s="67">
        <f t="shared" si="0"/>
        <v>54558743</v>
      </c>
      <c r="H16" s="67">
        <f t="shared" si="0"/>
        <v>6239721</v>
      </c>
      <c r="I16" s="67">
        <f>SUM(I14:I15)</f>
        <v>60798464</v>
      </c>
    </row>
    <row r="17" spans="1:9" s="97" customFormat="1" ht="15.75" thickBot="1">
      <c r="A17" s="220"/>
      <c r="B17" s="220"/>
      <c r="C17" s="126"/>
      <c r="D17" s="126"/>
      <c r="E17" s="126"/>
      <c r="F17" s="126"/>
      <c r="G17" s="126"/>
      <c r="H17" s="220"/>
      <c r="I17" s="220"/>
    </row>
    <row r="18" spans="1:9" ht="15.75" thickBot="1">
      <c r="A18" s="146" t="s">
        <v>147</v>
      </c>
      <c r="B18" s="65">
        <f>B12+B16</f>
        <v>12136529</v>
      </c>
      <c r="C18" s="65">
        <f t="shared" ref="C18:I18" si="1">C12+C16</f>
        <v>-7065614</v>
      </c>
      <c r="D18" s="65">
        <f t="shared" si="1"/>
        <v>29509</v>
      </c>
      <c r="E18" s="65">
        <f t="shared" si="1"/>
        <v>1820479</v>
      </c>
      <c r="F18" s="65">
        <f t="shared" si="1"/>
        <v>695792248</v>
      </c>
      <c r="G18" s="65">
        <f t="shared" si="1"/>
        <v>702713151</v>
      </c>
      <c r="H18" s="65">
        <f t="shared" si="1"/>
        <v>88693136</v>
      </c>
      <c r="I18" s="65">
        <f t="shared" si="1"/>
        <v>791406287</v>
      </c>
    </row>
    <row r="19" spans="1:9" ht="15.75" thickBot="1">
      <c r="A19" s="89" t="s">
        <v>0</v>
      </c>
      <c r="B19" s="67"/>
      <c r="C19" s="67"/>
      <c r="D19" s="67"/>
      <c r="E19" s="67"/>
      <c r="F19" s="67"/>
      <c r="G19" s="67"/>
      <c r="H19" s="67"/>
      <c r="I19" s="67"/>
    </row>
    <row r="20" spans="1:9" ht="15.75" thickBot="1">
      <c r="A20" s="79" t="s">
        <v>138</v>
      </c>
      <c r="B20" s="112">
        <v>12136529</v>
      </c>
      <c r="C20" s="112">
        <v>-7065614</v>
      </c>
      <c r="D20" s="112">
        <v>23441</v>
      </c>
      <c r="E20" s="112">
        <v>1820479</v>
      </c>
      <c r="F20" s="112">
        <v>702957922</v>
      </c>
      <c r="G20" s="112">
        <v>709872757</v>
      </c>
      <c r="H20" s="112">
        <v>93789580</v>
      </c>
      <c r="I20" s="112">
        <v>803662337</v>
      </c>
    </row>
    <row r="21" spans="1:9">
      <c r="A21" s="76"/>
      <c r="B21" s="8"/>
      <c r="C21" s="8"/>
      <c r="D21" s="8"/>
      <c r="E21" s="8"/>
      <c r="F21" s="8"/>
      <c r="G21" s="8"/>
      <c r="H21" s="8"/>
      <c r="I21" s="8"/>
    </row>
    <row r="22" spans="1:9">
      <c r="A22" s="76" t="s">
        <v>113</v>
      </c>
      <c r="B22" s="8">
        <v>0</v>
      </c>
      <c r="C22" s="8">
        <v>0</v>
      </c>
      <c r="D22" s="8">
        <v>0</v>
      </c>
      <c r="E22" s="8">
        <v>0</v>
      </c>
      <c r="F22" s="100">
        <v>16763521</v>
      </c>
      <c r="G22" s="100">
        <v>16763521</v>
      </c>
      <c r="H22" s="100">
        <v>1576601</v>
      </c>
      <c r="I22" s="100">
        <v>18340122</v>
      </c>
    </row>
    <row r="23" spans="1:9" ht="15.75" thickBot="1">
      <c r="A23" s="78" t="s">
        <v>129</v>
      </c>
      <c r="B23" s="64">
        <v>0</v>
      </c>
      <c r="C23" s="64">
        <v>0</v>
      </c>
      <c r="D23" s="125">
        <v>15465</v>
      </c>
      <c r="E23" s="64">
        <v>0</v>
      </c>
      <c r="F23" s="125">
        <v>67909</v>
      </c>
      <c r="G23" s="125">
        <v>83374</v>
      </c>
      <c r="H23" s="125">
        <v>0</v>
      </c>
      <c r="I23" s="125">
        <v>83374</v>
      </c>
    </row>
    <row r="24" spans="1:9" ht="15.75" thickBot="1">
      <c r="A24" s="77" t="s">
        <v>114</v>
      </c>
      <c r="B24" s="66">
        <f>SUM(B22:B23)</f>
        <v>0</v>
      </c>
      <c r="C24" s="66">
        <f t="shared" ref="C24:H24" si="2">SUM(C22:C23)</f>
        <v>0</v>
      </c>
      <c r="D24" s="125">
        <f t="shared" si="2"/>
        <v>15465</v>
      </c>
      <c r="E24" s="66">
        <f t="shared" si="2"/>
        <v>0</v>
      </c>
      <c r="F24" s="66">
        <f t="shared" si="2"/>
        <v>16831430</v>
      </c>
      <c r="G24" s="66">
        <f>SUM(G22:G23)</f>
        <v>16846895</v>
      </c>
      <c r="H24" s="66">
        <f t="shared" si="2"/>
        <v>1576601</v>
      </c>
      <c r="I24" s="66">
        <f>SUM(I22:I23)</f>
        <v>18423496</v>
      </c>
    </row>
    <row r="25" spans="1:9" s="97" customFormat="1">
      <c r="A25" s="90"/>
      <c r="B25" s="100"/>
      <c r="C25" s="100"/>
      <c r="D25" s="100"/>
      <c r="E25" s="100"/>
      <c r="F25" s="100"/>
      <c r="G25" s="100"/>
      <c r="H25" s="100"/>
      <c r="I25" s="100"/>
    </row>
    <row r="26" spans="1:9" s="132" customFormat="1">
      <c r="A26" s="150" t="s">
        <v>174</v>
      </c>
      <c r="B26" s="8">
        <v>0</v>
      </c>
      <c r="C26" s="8">
        <v>0</v>
      </c>
      <c r="D26" s="8">
        <v>0</v>
      </c>
      <c r="E26" s="8">
        <v>0</v>
      </c>
      <c r="F26" s="202">
        <v>-22983047</v>
      </c>
      <c r="G26" s="202">
        <v>-22983047</v>
      </c>
      <c r="H26" s="202">
        <v>0</v>
      </c>
      <c r="I26" s="202">
        <v>-22983047</v>
      </c>
    </row>
    <row r="27" spans="1:9" ht="15.75" thickBot="1">
      <c r="A27" s="147" t="s">
        <v>147</v>
      </c>
      <c r="B27" s="70">
        <f>B20+B24+B26</f>
        <v>12136529</v>
      </c>
      <c r="C27" s="128">
        <f t="shared" ref="C27:E27" si="3">C20+C24</f>
        <v>-7065614</v>
      </c>
      <c r="D27" s="70">
        <f t="shared" si="3"/>
        <v>38906</v>
      </c>
      <c r="E27" s="70">
        <f t="shared" si="3"/>
        <v>1820479</v>
      </c>
      <c r="F27" s="70">
        <f>F20+F24+F26</f>
        <v>696806305</v>
      </c>
      <c r="G27" s="70">
        <f t="shared" ref="G27:I27" si="4">G20+G24+G26</f>
        <v>703736605</v>
      </c>
      <c r="H27" s="70">
        <f t="shared" si="4"/>
        <v>95366181</v>
      </c>
      <c r="I27" s="70">
        <f t="shared" si="4"/>
        <v>799102786</v>
      </c>
    </row>
    <row r="28" spans="1:9" ht="15.75" thickTop="1">
      <c r="C28" s="129"/>
    </row>
    <row r="29" spans="1:9" ht="32.25" customHeight="1">
      <c r="A29" s="217"/>
      <c r="B29" s="217"/>
      <c r="C29" s="217"/>
      <c r="D29" s="217"/>
      <c r="E29" s="217"/>
      <c r="F29" s="217"/>
      <c r="G29" s="217"/>
      <c r="H29" s="217"/>
      <c r="I29" s="217"/>
    </row>
    <row r="32" spans="1:9" ht="15.75" thickBot="1">
      <c r="A32" s="209" t="s">
        <v>55</v>
      </c>
      <c r="B32" s="209"/>
      <c r="H32" s="210"/>
      <c r="I32" s="210"/>
    </row>
    <row r="33" spans="1:9">
      <c r="A33" s="209"/>
      <c r="B33" s="209"/>
      <c r="H33" s="211" t="s">
        <v>156</v>
      </c>
      <c r="I33" s="211"/>
    </row>
    <row r="34" spans="1:9">
      <c r="A34" s="209" t="s">
        <v>0</v>
      </c>
      <c r="B34" s="209"/>
      <c r="H34" s="209"/>
      <c r="I34" s="209"/>
    </row>
    <row r="35" spans="1:9">
      <c r="A35" s="209"/>
      <c r="B35" s="209"/>
      <c r="H35" s="209"/>
      <c r="I35" s="209"/>
    </row>
    <row r="36" spans="1:9" ht="15.75" thickBot="1">
      <c r="A36" s="209" t="s">
        <v>126</v>
      </c>
      <c r="B36" s="209"/>
      <c r="C36" s="97"/>
      <c r="D36" s="97"/>
      <c r="H36" s="210"/>
      <c r="I36" s="210"/>
    </row>
    <row r="37" spans="1:9">
      <c r="A37" s="209"/>
      <c r="B37" s="209"/>
      <c r="C37" s="97"/>
      <c r="D37" s="97"/>
      <c r="H37" s="211" t="s">
        <v>127</v>
      </c>
      <c r="I37" s="211"/>
    </row>
    <row r="41" spans="1:9">
      <c r="B41" s="99"/>
    </row>
  </sheetData>
  <mergeCells count="16">
    <mergeCell ref="A29:I29"/>
    <mergeCell ref="H32:I32"/>
    <mergeCell ref="H33:I33"/>
    <mergeCell ref="B7:G7"/>
    <mergeCell ref="A32:B32"/>
    <mergeCell ref="A33:B33"/>
    <mergeCell ref="A17:B17"/>
    <mergeCell ref="H17:I17"/>
    <mergeCell ref="A37:B37"/>
    <mergeCell ref="H37:I37"/>
    <mergeCell ref="A34:B34"/>
    <mergeCell ref="H34:I34"/>
    <mergeCell ref="A35:B35"/>
    <mergeCell ref="H35:I35"/>
    <mergeCell ref="A36:B36"/>
    <mergeCell ref="H36:I36"/>
  </mergeCells>
  <pageMargins left="0.70866141732283472" right="0.70866141732283472" top="0.74803149606299213" bottom="0.74803149606299213" header="0.31496062992125984" footer="0.31496062992125984"/>
  <pageSetup paperSize="9" scale="7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4</vt:i4>
      </vt:variant>
    </vt:vector>
  </HeadingPairs>
  <TitlesOfParts>
    <vt:vector size="4" baseType="lpstr">
      <vt:lpstr>Ф1</vt:lpstr>
      <vt:lpstr>Ф2</vt:lpstr>
      <vt:lpstr>Ф3</vt:lpstr>
      <vt:lpstr>Ф4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2024-09-16T05:37:14Z</dcterms:modified>
</cp:coreProperties>
</file>