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/>
  <xr:revisionPtr revIDLastSave="0" documentId="8_{A1B2E490-AEEE-44D7-A9C0-9BA11AAB62B1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  <definedName name="_xlnm.Print_Area" localSheetId="1">Ф2!$A$1:$D$68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G24" i="4"/>
  <c r="H24" i="4"/>
  <c r="I24" i="4"/>
  <c r="C63" i="3"/>
  <c r="D63" i="3"/>
  <c r="C56" i="3"/>
  <c r="C24" i="3" l="1"/>
  <c r="D47" i="2"/>
  <c r="D43" i="2"/>
  <c r="D48" i="2" s="1"/>
  <c r="D14" i="2"/>
  <c r="D73" i="1"/>
  <c r="C73" i="1"/>
  <c r="D62" i="1"/>
  <c r="D74" i="1" s="1"/>
  <c r="C62" i="1"/>
  <c r="D24" i="1"/>
  <c r="C24" i="1"/>
  <c r="C74" i="1" l="1"/>
  <c r="D56" i="3"/>
  <c r="C36" i="1"/>
  <c r="C37" i="1" s="1"/>
  <c r="D36" i="1"/>
  <c r="D37" i="1" s="1"/>
  <c r="C47" i="2" l="1"/>
  <c r="C43" i="2"/>
  <c r="C14" i="2"/>
  <c r="C48" i="2" l="1"/>
  <c r="I16" i="4"/>
  <c r="H16" i="4"/>
  <c r="G16" i="4"/>
  <c r="F16" i="4"/>
  <c r="E16" i="4"/>
  <c r="D16" i="4"/>
  <c r="C16" i="4"/>
  <c r="B16" i="4"/>
  <c r="C17" i="2" l="1"/>
  <c r="D17" i="2"/>
  <c r="C26" i="2" l="1"/>
  <c r="D26" i="2"/>
  <c r="D31" i="2" s="1"/>
  <c r="D34" i="2" s="1"/>
  <c r="D49" i="2" s="1"/>
  <c r="D47" i="1"/>
  <c r="D50" i="1" s="1"/>
  <c r="D75" i="1" s="1"/>
  <c r="C47" i="1"/>
  <c r="D38" i="1"/>
  <c r="C38" i="1"/>
  <c r="C31" i="2" l="1"/>
  <c r="C34" i="2" s="1"/>
  <c r="C49" i="2" s="1"/>
  <c r="C50" i="1"/>
  <c r="C75" i="1" s="1"/>
  <c r="D24" i="3"/>
  <c r="D35" i="3" s="1"/>
  <c r="D54" i="2" l="1"/>
  <c r="C54" i="2"/>
  <c r="C24" i="4" l="1"/>
  <c r="C26" i="4" s="1"/>
  <c r="D24" i="4"/>
  <c r="D26" i="4" s="1"/>
  <c r="E24" i="4"/>
  <c r="E26" i="4" s="1"/>
  <c r="F26" i="4"/>
  <c r="G26" i="4"/>
  <c r="H26" i="4"/>
  <c r="I26" i="4"/>
  <c r="B24" i="4"/>
  <c r="B26" i="4" s="1"/>
  <c r="D40" i="3"/>
  <c r="C35" i="3"/>
  <c r="D67" i="3" l="1"/>
  <c r="C40" i="3"/>
  <c r="C67" i="3" s="1"/>
</calcChain>
</file>

<file path=xl/sharedStrings.xml><?xml version="1.0" encoding="utf-8"?>
<sst xmlns="http://schemas.openxmlformats.org/spreadsheetml/2006/main" count="237" uniqueCount="177">
  <si>
    <t xml:space="preserve"> </t>
  </si>
  <si>
    <t>АО «Казахтелеком»</t>
  </si>
  <si>
    <t>Прим.</t>
  </si>
  <si>
    <t>Активы</t>
  </si>
  <si>
    <t>Внеоборотные активы</t>
  </si>
  <si>
    <t>Основные средства</t>
  </si>
  <si>
    <t>Активы в форме права пользования</t>
  </si>
  <si>
    <t>Нематериальные активы</t>
  </si>
  <si>
    <t>Гудвил</t>
  </si>
  <si>
    <t>Авансы, уплаченные за внеоборотные активы</t>
  </si>
  <si>
    <t>Отложенные налоговые активы</t>
  </si>
  <si>
    <t>Затраты на заключение договоров</t>
  </si>
  <si>
    <t>Затраты на выполнение договоров</t>
  </si>
  <si>
    <t>Прочие внеоборотные нефинансовые активы</t>
  </si>
  <si>
    <r>
      <t>Прочие внеоборотные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финансовые активы</t>
    </r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</si>
  <si>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</si>
  <si>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</si>
  <si>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</si>
  <si>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</si>
  <si>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</si>
  <si>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</si>
  <si>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 xml:space="preserve">Денежные средства и их эквиваленты </t>
  </si>
  <si>
    <t>Итого оборотные активы</t>
  </si>
  <si>
    <t>Итого активы</t>
  </si>
  <si>
    <t xml:space="preserve">Капитал и обязательства </t>
  </si>
  <si>
    <t>Акционерный капитал</t>
  </si>
  <si>
    <t>Собственные выкупленные акции</t>
  </si>
  <si>
    <t>Резерв по пересчёту иностранной валюты</t>
  </si>
  <si>
    <t>Прочие резервы</t>
  </si>
  <si>
    <t>Нераспределённая прибыль</t>
  </si>
  <si>
    <t>Неконтролирующие доли участия</t>
  </si>
  <si>
    <t>Итого капитал</t>
  </si>
  <si>
    <t>Долгосрочные обязательства</t>
  </si>
  <si>
    <t xml:space="preserve">Займы: долгосрочная часть </t>
  </si>
  <si>
    <t>Обязательства по аренде: долгосрочная часть</t>
  </si>
  <si>
    <t>Прочие долгосрочные финансовые обязательства</t>
  </si>
  <si>
    <t>Отложенные налоговые обязательства</t>
  </si>
  <si>
    <t>Обязательства по вознаграждениям работникам</t>
  </si>
  <si>
    <t>Долговая составляющая привилегированных акций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</si>
  <si>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</si>
  <si>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</si>
  <si>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</si>
  <si>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</si>
  <si>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Обязательства по аренде: краткосрочная часть</t>
  </si>
  <si>
    <t>Прочие краткосрочные финансовые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</si>
  <si>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</si>
  <si>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</si>
  <si>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Прочие краткосрочные нефинансовые обязательства</t>
  </si>
  <si>
    <t>Итого краткосрочные обязательства</t>
  </si>
  <si>
    <t>Итого обязательства</t>
  </si>
  <si>
    <t>Главный финансовый директор</t>
  </si>
  <si>
    <t>Себестоимость реализации</t>
  </si>
  <si>
    <t>Валовая прибыль</t>
  </si>
  <si>
    <t>Общие и административные расходы</t>
  </si>
  <si>
    <t>Убытки от обесценения финансовых активов</t>
  </si>
  <si>
    <t>Расходы по реализации</t>
  </si>
  <si>
    <t>Операционная прибыль</t>
  </si>
  <si>
    <t>Финансовые расходы</t>
  </si>
  <si>
    <t>Финансовые доходы</t>
  </si>
  <si>
    <t xml:space="preserve">Прибыль до налогообложения </t>
  </si>
  <si>
    <t>Расходы по подоходному налогу</t>
  </si>
  <si>
    <t>Собственников материнской компании</t>
  </si>
  <si>
    <t>Курсовые разницы при пересчёте отчётности зарубежных дочерних организаций</t>
  </si>
  <si>
    <t>Приходящийся на:</t>
  </si>
  <si>
    <t>Прибыль на акцию</t>
  </si>
  <si>
    <t>Операционная деятельность</t>
  </si>
  <si>
    <t>Корректировки на:</t>
  </si>
  <si>
    <t xml:space="preserve">Амортизацию нематериальных активов </t>
  </si>
  <si>
    <t xml:space="preserve">Изменения в обязательствах по вознаграждениям работников </t>
  </si>
  <si>
    <t>Списание стоимости товарно-материальных запасов до чистой стоимости реализации</t>
  </si>
  <si>
    <t xml:space="preserve">Финансовые доходы </t>
  </si>
  <si>
    <t>Движение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</si>
  <si>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</si>
  <si>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Изменение в торговой дебиторской задолженности</t>
  </si>
  <si>
    <t>Изменение в товарно-материальных запасах</t>
  </si>
  <si>
    <t>Изменение в прочих оборотных активах</t>
  </si>
  <si>
    <t>Изменение в авансах выданных</t>
  </si>
  <si>
    <t>Изменение в торговой кредиторской задолженности</t>
  </si>
  <si>
    <t>Изменение в затратах на заключение договоров и затратах на выполнение договоров</t>
  </si>
  <si>
    <t>Изменение в обязательствах по договору</t>
  </si>
  <si>
    <t>Изменение в прочих краткосрочных обязательствах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</si>
  <si>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</si>
  <si>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</si>
  <si>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</si>
  <si>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</si>
  <si>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</si>
  <si>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</si>
  <si>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</si>
  <si>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Выдача долгосрочных займов работникам</t>
  </si>
  <si>
    <t>Возврат займов от работников</t>
  </si>
  <si>
    <t>Чистые денежные потоки, использованные в инвестиционной деятельности</t>
  </si>
  <si>
    <t>Финансовая деятельность</t>
  </si>
  <si>
    <r>
      <t>Чистое изменение</t>
    </r>
    <r>
      <rPr>
        <b/>
        <sz val="9"/>
        <color rgb="FF000000"/>
        <rFont val="Arial"/>
        <family val="2"/>
        <charset val="204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</si>
  <si>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rgb="FF000000"/>
        <rFont val="Arial"/>
        <family val="2"/>
        <charset val="204"/>
      </rPr>
      <t>1 января</t>
    </r>
  </si>
  <si>
    <t>Приходится на собственников Материнской Компании</t>
  </si>
  <si>
    <t>Итого</t>
  </si>
  <si>
    <t xml:space="preserve">ПРОМЕЖУТОЧНЫЙ СОКРАЩЁННЫЙ КОНСОЛИДИРОВАННЫЙ ОТЧЁТ О ФИНАНСОВОМ ПОЛОЖЕНИИ </t>
  </si>
  <si>
    <t>Промежуточная сокращённая 
консолидированная финансовая отчётность (неаудированная)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</si>
  <si>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</si>
  <si>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ДВИЖЕНИИ ДЕНЕЖНЫХ СРЕДСТВ</t>
  </si>
  <si>
    <t>ПРОМЕЖУТОЧНЫЙ СОКРАЩЁННЫЙ  КОНСОЛИДИРОВАННЫЙ ОТЧЁТ ОБ ИЗМЕНЕНИЯХ В КАПИТАЛЕ</t>
  </si>
  <si>
    <t>Прочий совокупный убыток (неаудировано)</t>
  </si>
  <si>
    <t>Чистая прибыль за период (неаудировано)</t>
  </si>
  <si>
    <t>Итого совокупный доход (неаудировано)</t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</si>
  <si>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нефинансовые активы</t>
    </r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</si>
  <si>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финансовые активы </t>
    </r>
  </si>
  <si>
    <r>
      <t>Итого капитал и обязательства</t>
    </r>
    <r>
      <rPr>
        <sz val="9"/>
        <color theme="1"/>
        <rFont val="Arial"/>
        <family val="2"/>
        <charset val="204"/>
      </rPr>
      <t xml:space="preserve"> </t>
    </r>
  </si>
  <si>
    <t>Прибыль за отчётный период</t>
  </si>
  <si>
    <t>Итого совокупный доход за период, за вычетом подоходного налога</t>
  </si>
  <si>
    <t xml:space="preserve">Износ основных средств и активов в форме права пользования </t>
  </si>
  <si>
    <t>Ожидаемые кредитные убытки на денежные средства и их эквиваленты</t>
  </si>
  <si>
    <t>Эффект от курсовой разницы на денежные средства и их эквиваленты</t>
  </si>
  <si>
    <t>Прочий совокупный доход (неаудировано)</t>
  </si>
  <si>
    <t>В тыс. тенге</t>
  </si>
  <si>
    <t>Поступления от погашения финансовых активов, учитываемых по амортизированной стоимости</t>
  </si>
  <si>
    <t>Прочие операционные доходы</t>
  </si>
  <si>
    <t>Прочие операционные расходы</t>
  </si>
  <si>
    <t>В тыс тенге</t>
  </si>
  <si>
    <t>Прим</t>
  </si>
  <si>
    <t>Приобретение финансовых активов, учитываемых по амортизированной стоимости</t>
  </si>
  <si>
    <t>Долгосрочные обязательства по договору</t>
  </si>
  <si>
    <t>Прибыль до налогообложения за отчетный период</t>
  </si>
  <si>
    <t xml:space="preserve">Собственные выкупленные акции </t>
  </si>
  <si>
    <t xml:space="preserve">Резерв по пересчёту иностранной валюты </t>
  </si>
  <si>
    <t xml:space="preserve">Прочие резервы </t>
  </si>
  <si>
    <t xml:space="preserve"> Прим.</t>
  </si>
  <si>
    <t>Краткосрочные обязательства по договору</t>
  </si>
  <si>
    <t>Выручка по договорам с покупателями</t>
  </si>
  <si>
    <t>Размещение депозитов</t>
  </si>
  <si>
    <t>Возврат средств по депозитам</t>
  </si>
  <si>
    <t xml:space="preserve">Акционерный капитал </t>
  </si>
  <si>
    <t>Государственные субидии: долгосрочная часть</t>
  </si>
  <si>
    <t>Государственные субидии: краткосрочная часть</t>
  </si>
  <si>
    <t>Главный бухгалтер</t>
  </si>
  <si>
    <t>Уразиманова М.М.</t>
  </si>
  <si>
    <t>Доход от государственной субсидии</t>
  </si>
  <si>
    <t>Поступления от продажи основных средств</t>
  </si>
  <si>
    <t>Выплаты займов</t>
  </si>
  <si>
    <t>Выплаты основной суммы обязательств по аренде</t>
  </si>
  <si>
    <t>Денежные средства и их эквиваленты, на 31 марта</t>
  </si>
  <si>
    <t>Прочий совокупный доход, не подлежащий реклассификации в состав прибыли или убытка в последующих периодах (за вычетом налогов)</t>
  </si>
  <si>
    <t>Базовая и разводненная, в отношении чистой прибыли за период, относящаяся к держателям простых акций материнской компании</t>
  </si>
  <si>
    <t>Чистые денежные потоки, использованные в финансовой деятельности</t>
  </si>
  <si>
    <t>На 31 марта 2023 года (неаудировано)</t>
  </si>
  <si>
    <t>Атамуратова Л.В.</t>
  </si>
  <si>
    <t>31 марта 2023 года (неаудировано)</t>
  </si>
  <si>
    <t>Инвестиционное имущество</t>
  </si>
  <si>
    <t>Финансовые активы, учитываемые по амортизированной стоимости</t>
  </si>
  <si>
    <t>Компенсация за оказание универсальных услуг в сельских пунктах</t>
  </si>
  <si>
    <t>Доход от восстановления обесценения нефинансовых активов</t>
  </si>
  <si>
    <t>Убыток/(доход) при выбытии основных средств, нетто</t>
  </si>
  <si>
    <t>Чистые расходы/(доходы) от переоценки валютных статей</t>
  </si>
  <si>
    <t>Приходящаяся на:</t>
  </si>
  <si>
    <t>Прочий совокупный доход/(убыток)</t>
  </si>
  <si>
    <t>Чистый прочий совокупный доход/(убыток), подлежащий реклассификации в состав прибыли или убытка в последующих периодах</t>
  </si>
  <si>
    <t>Чистые денежные потоки от операционной деятельности</t>
  </si>
  <si>
    <t>Дивиденды, полученные от ассоциированной организации</t>
  </si>
  <si>
    <t>Убытки/(доходы) при выбытии основных средств, нетто</t>
  </si>
  <si>
    <t>Прочий совокупный доход/(убыток),  подлежащий реклассификации в состав прибыли или убытка в последующих периодах (за вычетом налогов)</t>
  </si>
  <si>
    <t>Актуарные( убытки)/доходы по планам с установленными выплатами, за вычетом подоходного налога</t>
  </si>
  <si>
    <t>Чистый прочий совокупный (убыток)/доход, не подлежащий реклассификации в состав прибыли или убытка в последующих периодах</t>
  </si>
  <si>
    <t xml:space="preserve">Прочий совокупный (убыток)/доход за период, за вычетом подоходного налога </t>
  </si>
  <si>
    <t>Поступление от продажи 49% акций ассоциированной организации</t>
  </si>
  <si>
    <t>Раскрытие значительных неденежных операций представлено в Примечании 27</t>
  </si>
  <si>
    <t>По состоянию на 31 марта 2024 года</t>
  </si>
  <si>
    <t>На 31 марта 2024 года (неаудировано)</t>
  </si>
  <si>
    <t>На 31 декабря 2023 года (аудировано)</t>
  </si>
  <si>
    <t>За три месяца, закончившиеся 31 марта 2024 года</t>
  </si>
  <si>
    <t>31 марта 2024 года (неаудировано)</t>
  </si>
  <si>
    <t>На 1 января 2023 года (аудировано)</t>
  </si>
  <si>
    <t>На 31 марта 2024 года (неаудировано)</t>
  </si>
  <si>
    <r>
      <t>На 1 января 2024 года</t>
    </r>
    <r>
      <rPr>
        <b/>
        <sz val="7"/>
        <color theme="1"/>
        <rFont val="Arial"/>
        <family val="2"/>
        <charset val="204"/>
      </rPr>
      <t xml:space="preserve"> (аудировано)</t>
    </r>
  </si>
  <si>
    <t>Инвестиции в ассоциированные организации</t>
  </si>
  <si>
    <t>Приобретение долевых инструментов других организаций (кроме дочерних) и долей участия в совместном предпринимательстве</t>
  </si>
  <si>
    <t>Возврат денежных средств с ограниченным правом использования</t>
  </si>
  <si>
    <t>Поступления по займам</t>
  </si>
  <si>
    <t>Дивиденды, выплаченные по простым и привилегированным акциям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</si>
</sst>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3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.5"/>
      <name val="Arial"/>
      <family val="2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165" fontId="14" fillId="0" borderId="0" xfId="0" applyNumberFormat="1" applyFont="1" applyAlignment="1">
      <alignment horizontal="left" vertical="center" wrapText="1"/>
    </xf>
    <xf numFmtId="165" fontId="15" fillId="0" borderId="1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6" fontId="7" fillId="0" borderId="0" xfId="1" applyNumberFormat="1" applyFont="1" applyAlignment="1">
      <alignment horizontal="left" vertical="center" wrapText="1"/>
    </xf>
    <xf numFmtId="166" fontId="6" fillId="0" borderId="0" xfId="1" applyNumberFormat="1" applyFont="1" applyAlignment="1">
      <alignment horizontal="left" vertical="center" wrapText="1"/>
    </xf>
    <xf numFmtId="166" fontId="7" fillId="0" borderId="2" xfId="1" applyNumberFormat="1" applyFont="1" applyBorder="1" applyAlignment="1">
      <alignment horizontal="left" vertical="center" wrapText="1"/>
    </xf>
    <xf numFmtId="166" fontId="0" fillId="0" borderId="0" xfId="1" applyNumberFormat="1" applyFont="1"/>
    <xf numFmtId="166" fontId="6" fillId="0" borderId="1" xfId="1" applyNumberFormat="1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9" fillId="0" borderId="0" xfId="1" applyNumberFormat="1" applyFont="1" applyAlignment="1">
      <alignment horizontal="left" vertical="center" wrapText="1"/>
    </xf>
    <xf numFmtId="166" fontId="8" fillId="0" borderId="0" xfId="1" applyNumberFormat="1" applyFont="1" applyAlignment="1">
      <alignment horizontal="left" vertical="center" wrapText="1"/>
    </xf>
    <xf numFmtId="166" fontId="6" fillId="0" borderId="3" xfId="1" applyNumberFormat="1" applyFont="1" applyBorder="1" applyAlignment="1">
      <alignment horizontal="left" vertical="center" wrapText="1"/>
    </xf>
    <xf numFmtId="166" fontId="7" fillId="0" borderId="3" xfId="1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0" xfId="0" applyFont="1"/>
    <xf numFmtId="166" fontId="18" fillId="0" borderId="0" xfId="1" applyNumberFormat="1" applyFont="1" applyAlignment="1">
      <alignment horizontal="left" vertical="center" wrapText="1"/>
    </xf>
    <xf numFmtId="166" fontId="19" fillId="0" borderId="0" xfId="1" applyNumberFormat="1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6" fontId="6" fillId="0" borderId="4" xfId="1" applyNumberFormat="1" applyFont="1" applyBorder="1" applyAlignment="1">
      <alignment horizontal="left" vertical="center" wrapText="1"/>
    </xf>
    <xf numFmtId="166" fontId="7" fillId="0" borderId="4" xfId="1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8" fillId="0" borderId="1" xfId="1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6" fontId="14" fillId="0" borderId="0" xfId="1" applyNumberFormat="1" applyFont="1" applyBorder="1" applyAlignment="1">
      <alignment horizontal="left" vertical="center" wrapText="1"/>
    </xf>
    <xf numFmtId="166" fontId="14" fillId="0" borderId="0" xfId="1" applyNumberFormat="1" applyFont="1" applyAlignment="1">
      <alignment horizontal="left" vertical="center" wrapText="1"/>
    </xf>
    <xf numFmtId="166" fontId="14" fillId="0" borderId="1" xfId="1" applyNumberFormat="1" applyFont="1" applyBorder="1" applyAlignment="1">
      <alignment horizontal="left" vertical="center" wrapText="1"/>
    </xf>
    <xf numFmtId="166" fontId="14" fillId="0" borderId="4" xfId="1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left" vertical="center" wrapText="1"/>
    </xf>
    <xf numFmtId="166" fontId="15" fillId="0" borderId="0" xfId="1" applyNumberFormat="1" applyFont="1" applyAlignment="1">
      <alignment horizontal="left" vertical="center" wrapText="1"/>
    </xf>
    <xf numFmtId="166" fontId="15" fillId="0" borderId="1" xfId="1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24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6" fontId="6" fillId="0" borderId="0" xfId="1" applyNumberFormat="1" applyFont="1" applyFill="1" applyAlignment="1">
      <alignment horizontal="left" vertical="center" wrapText="1"/>
    </xf>
    <xf numFmtId="166" fontId="7" fillId="0" borderId="0" xfId="1" applyNumberFormat="1" applyFont="1" applyFill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left" vertical="center" wrapText="1"/>
    </xf>
    <xf numFmtId="166" fontId="6" fillId="0" borderId="4" xfId="1" applyNumberFormat="1" applyFont="1" applyFill="1" applyBorder="1" applyAlignment="1">
      <alignment horizontal="left" vertical="center" wrapText="1"/>
    </xf>
    <xf numFmtId="166" fontId="7" fillId="0" borderId="4" xfId="1" applyNumberFormat="1" applyFont="1" applyFill="1" applyBorder="1" applyAlignment="1">
      <alignment horizontal="left" vertical="center" wrapText="1"/>
    </xf>
    <xf numFmtId="166" fontId="18" fillId="0" borderId="1" xfId="1" applyNumberFormat="1" applyFont="1" applyFill="1" applyBorder="1" applyAlignment="1">
      <alignment vertical="center" wrapText="1"/>
    </xf>
    <xf numFmtId="166" fontId="19" fillId="0" borderId="1" xfId="1" applyNumberFormat="1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165" fontId="14" fillId="0" borderId="0" xfId="0" applyNumberFormat="1" applyFont="1" applyBorder="1" applyAlignment="1">
      <alignment horizontal="left" vertical="center" wrapText="1"/>
    </xf>
    <xf numFmtId="165" fontId="14" fillId="0" borderId="4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166" fontId="6" fillId="0" borderId="0" xfId="1" applyNumberFormat="1" applyFont="1" applyFill="1"/>
    <xf numFmtId="0" fontId="14" fillId="0" borderId="4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" xfId="0" applyFont="1" applyBorder="1"/>
    <xf numFmtId="0" fontId="26" fillId="0" borderId="0" xfId="0" applyFont="1"/>
    <xf numFmtId="166" fontId="18" fillId="0" borderId="1" xfId="1" applyNumberFormat="1" applyFont="1" applyBorder="1" applyAlignment="1">
      <alignment horizontal="left" vertical="center" wrapText="1"/>
    </xf>
    <xf numFmtId="166" fontId="19" fillId="0" borderId="1" xfId="1" applyNumberFormat="1" applyFont="1" applyBorder="1" applyAlignment="1">
      <alignment horizontal="left" vertical="center" wrapText="1"/>
    </xf>
    <xf numFmtId="0" fontId="27" fillId="0" borderId="0" xfId="0" applyFont="1"/>
    <xf numFmtId="166" fontId="18" fillId="0" borderId="0" xfId="1" applyNumberFormat="1" applyFont="1" applyFill="1" applyAlignment="1">
      <alignment horizontal="left" vertical="center" wrapText="1"/>
    </xf>
    <xf numFmtId="166" fontId="19" fillId="0" borderId="0" xfId="1" applyNumberFormat="1" applyFont="1" applyFill="1" applyAlignment="1">
      <alignment horizontal="left" vertical="center" wrapText="1"/>
    </xf>
    <xf numFmtId="166" fontId="18" fillId="0" borderId="2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Fill="1" applyBorder="1" applyAlignment="1">
      <alignment horizontal="left" vertical="center" wrapText="1"/>
    </xf>
    <xf numFmtId="0" fontId="26" fillId="0" borderId="0" xfId="0" applyFont="1" applyFill="1"/>
    <xf numFmtId="166" fontId="18" fillId="0" borderId="1" xfId="1" applyNumberFormat="1" applyFont="1" applyFill="1" applyBorder="1" applyAlignment="1">
      <alignment horizontal="left" vertical="center" wrapText="1"/>
    </xf>
    <xf numFmtId="166" fontId="19" fillId="0" borderId="1" xfId="1" applyNumberFormat="1" applyFont="1" applyFill="1" applyBorder="1" applyAlignment="1">
      <alignment horizontal="left" vertical="center" wrapText="1"/>
    </xf>
    <xf numFmtId="166" fontId="18" fillId="0" borderId="4" xfId="1" applyNumberFormat="1" applyFont="1" applyFill="1" applyBorder="1" applyAlignment="1">
      <alignment horizontal="left" vertical="center" wrapText="1"/>
    </xf>
    <xf numFmtId="166" fontId="19" fillId="0" borderId="4" xfId="1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left" vertical="center" wrapText="1"/>
    </xf>
    <xf numFmtId="166" fontId="19" fillId="0" borderId="0" xfId="1" applyNumberFormat="1" applyFont="1" applyFill="1" applyBorder="1" applyAlignment="1">
      <alignment horizontal="left" vertical="center" wrapText="1"/>
    </xf>
    <xf numFmtId="166" fontId="18" fillId="0" borderId="1" xfId="2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6" fontId="18" fillId="0" borderId="0" xfId="2" applyNumberFormat="1" applyFont="1" applyAlignment="1">
      <alignment horizontal="left" vertical="center" wrapText="1"/>
    </xf>
    <xf numFmtId="166" fontId="19" fillId="0" borderId="0" xfId="2" applyNumberFormat="1" applyFont="1" applyAlignment="1">
      <alignment horizontal="left" vertical="center" wrapText="1"/>
    </xf>
    <xf numFmtId="166" fontId="19" fillId="0" borderId="1" xfId="2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left" vertical="center" wrapText="1"/>
    </xf>
    <xf numFmtId="166" fontId="28" fillId="0" borderId="0" xfId="1" applyNumberFormat="1" applyFont="1" applyAlignment="1">
      <alignment horizontal="left" vertical="center" wrapText="1"/>
    </xf>
    <xf numFmtId="166" fontId="28" fillId="0" borderId="1" xfId="1" applyNumberFormat="1" applyFont="1" applyBorder="1" applyAlignment="1">
      <alignment horizontal="left" vertical="center" wrapText="1"/>
    </xf>
    <xf numFmtId="166" fontId="28" fillId="0" borderId="1" xfId="1" applyNumberFormat="1" applyFont="1" applyFill="1" applyBorder="1" applyAlignment="1">
      <alignment vertical="center" wrapText="1"/>
    </xf>
    <xf numFmtId="165" fontId="28" fillId="0" borderId="1" xfId="0" applyNumberFormat="1" applyFont="1" applyFill="1" applyBorder="1" applyAlignment="1">
      <alignment horizontal="left" vertical="center" wrapText="1"/>
    </xf>
    <xf numFmtId="166" fontId="29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6" fontId="6" fillId="0" borderId="2" xfId="1" applyNumberFormat="1" applyFont="1" applyBorder="1" applyAlignment="1">
      <alignment horizontal="left" vertical="center" wrapText="1"/>
    </xf>
    <xf numFmtId="166" fontId="30" fillId="0" borderId="0" xfId="1" applyNumberFormat="1" applyFont="1" applyFill="1" applyAlignment="1">
      <alignment horizontal="left" vertical="center" wrapText="1"/>
    </xf>
    <xf numFmtId="166" fontId="31" fillId="0" borderId="0" xfId="0" applyNumberFormat="1" applyFont="1"/>
    <xf numFmtId="0" fontId="6" fillId="0" borderId="5" xfId="0" applyFont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left" vertical="center" wrapText="1"/>
    </xf>
    <xf numFmtId="166" fontId="32" fillId="0" borderId="1" xfId="1" applyNumberFormat="1" applyFont="1" applyFill="1" applyBorder="1" applyAlignment="1">
      <alignment vertical="center" wrapText="1"/>
    </xf>
    <xf numFmtId="165" fontId="32" fillId="0" borderId="1" xfId="0" applyNumberFormat="1" applyFont="1" applyFill="1" applyBorder="1" applyAlignment="1">
      <alignment horizontal="left" vertical="center" wrapText="1"/>
    </xf>
    <xf numFmtId="166" fontId="6" fillId="0" borderId="0" xfId="1" applyNumberFormat="1" applyFont="1" applyBorder="1" applyAlignment="1">
      <alignment horizontal="left" vertical="center" wrapText="1"/>
    </xf>
    <xf numFmtId="166" fontId="7" fillId="0" borderId="0" xfId="1" applyNumberFormat="1" applyFont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164" fontId="22" fillId="0" borderId="1" xfId="1" applyNumberFormat="1" applyFont="1" applyFill="1" applyBorder="1" applyAlignment="1">
      <alignment horizontal="right" vertical="center" wrapText="1"/>
    </xf>
    <xf numFmtId="164" fontId="21" fillId="0" borderId="1" xfId="1" applyNumberFormat="1" applyFont="1" applyFill="1" applyBorder="1" applyAlignment="1">
      <alignment horizontal="right" vertical="center" wrapText="1"/>
    </xf>
    <xf numFmtId="0" fontId="33" fillId="0" borderId="0" xfId="0" applyFont="1"/>
    <xf numFmtId="165" fontId="0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zoomScaleNormal="100" workbookViewId="0">
      <selection activeCell="G22" sqref="G22"/>
    </sheetView>
  </sheetViews>
  <sheetFormatPr defaultRowHeight="15"/>
  <cols>
    <col min="1" max="1" width="65.140625" customWidth="1"/>
    <col min="2" max="2" width="9.28515625" customWidth="1"/>
    <col min="3" max="4" width="15.7109375" customWidth="1"/>
    <col min="6" max="6" width="12.42578125" bestFit="1" customWidth="1"/>
    <col min="7" max="7" width="12" customWidth="1"/>
  </cols>
  <sheetData>
    <row r="1" spans="1:7" ht="42" customHeight="1">
      <c r="A1" s="16" t="s">
        <v>1</v>
      </c>
      <c r="B1" s="204" t="s">
        <v>97</v>
      </c>
      <c r="C1" s="204"/>
      <c r="D1" s="204"/>
    </row>
    <row r="2" spans="1:7">
      <c r="A2" s="1"/>
      <c r="B2" s="2"/>
    </row>
    <row r="3" spans="1:7" ht="30.75" customHeight="1">
      <c r="A3" s="205" t="s">
        <v>96</v>
      </c>
      <c r="B3" s="205"/>
      <c r="C3" s="205"/>
      <c r="D3" s="205"/>
    </row>
    <row r="4" spans="1:7" ht="15.75">
      <c r="A4" s="3"/>
    </row>
    <row r="5" spans="1:7">
      <c r="A5" s="1" t="s">
        <v>164</v>
      </c>
    </row>
    <row r="7" spans="1:7">
      <c r="A7" s="38"/>
      <c r="B7" s="40"/>
      <c r="C7" s="29"/>
      <c r="D7" s="30"/>
    </row>
    <row r="8" spans="1:7" ht="42.75" customHeight="1" thickBot="1">
      <c r="A8" s="81" t="s">
        <v>113</v>
      </c>
      <c r="B8" s="82" t="s">
        <v>2</v>
      </c>
      <c r="C8" s="41" t="s">
        <v>165</v>
      </c>
      <c r="D8" s="176" t="s">
        <v>166</v>
      </c>
    </row>
    <row r="9" spans="1:7">
      <c r="A9" s="26" t="s">
        <v>0</v>
      </c>
      <c r="B9" s="24"/>
      <c r="C9" s="26"/>
      <c r="D9" s="32"/>
    </row>
    <row r="10" spans="1:7">
      <c r="A10" s="26" t="s">
        <v>3</v>
      </c>
      <c r="B10" s="24"/>
      <c r="C10" s="26"/>
      <c r="D10" s="32"/>
    </row>
    <row r="11" spans="1:7">
      <c r="A11" s="26" t="s">
        <v>4</v>
      </c>
      <c r="B11" s="28"/>
      <c r="C11" s="26"/>
      <c r="D11" s="13"/>
    </row>
    <row r="12" spans="1:7">
      <c r="A12" s="13" t="s">
        <v>5</v>
      </c>
      <c r="B12" s="21">
        <v>5</v>
      </c>
      <c r="C12" s="144">
        <v>672472098</v>
      </c>
      <c r="D12" s="127">
        <v>662836825</v>
      </c>
      <c r="F12" s="119"/>
      <c r="G12" s="119"/>
    </row>
    <row r="13" spans="1:7">
      <c r="A13" s="13" t="s">
        <v>6</v>
      </c>
      <c r="B13" s="21">
        <v>16</v>
      </c>
      <c r="C13" s="126">
        <v>86985254</v>
      </c>
      <c r="D13" s="127">
        <v>86297307</v>
      </c>
      <c r="F13" s="190"/>
      <c r="G13" s="119"/>
    </row>
    <row r="14" spans="1:7">
      <c r="A14" s="13" t="s">
        <v>7</v>
      </c>
      <c r="B14" s="21">
        <v>6</v>
      </c>
      <c r="C14" s="126">
        <v>335911375</v>
      </c>
      <c r="D14" s="127">
        <v>341989215</v>
      </c>
      <c r="F14" s="190"/>
      <c r="G14" s="119"/>
    </row>
    <row r="15" spans="1:7">
      <c r="A15" s="13" t="s">
        <v>8</v>
      </c>
      <c r="B15" s="21"/>
      <c r="C15" s="126">
        <v>152402245</v>
      </c>
      <c r="D15" s="127">
        <v>152402245</v>
      </c>
      <c r="F15" s="190"/>
      <c r="G15" s="119"/>
    </row>
    <row r="16" spans="1:7">
      <c r="A16" s="13" t="s">
        <v>9</v>
      </c>
      <c r="B16" s="21"/>
      <c r="C16" s="126">
        <v>3757298</v>
      </c>
      <c r="D16" s="127">
        <v>2268635</v>
      </c>
      <c r="F16" s="190"/>
      <c r="G16" s="119"/>
    </row>
    <row r="17" spans="1:7">
      <c r="A17" s="13" t="s">
        <v>172</v>
      </c>
      <c r="B17" s="21">
        <v>7</v>
      </c>
      <c r="C17" s="179">
        <v>424918</v>
      </c>
      <c r="D17" s="127">
        <v>0</v>
      </c>
    </row>
    <row r="18" spans="1:7">
      <c r="A18" s="13" t="s">
        <v>10</v>
      </c>
      <c r="B18" s="21"/>
      <c r="C18" s="179">
        <v>267567</v>
      </c>
      <c r="D18" s="127">
        <v>369451</v>
      </c>
      <c r="F18" s="190"/>
      <c r="G18" s="119"/>
    </row>
    <row r="19" spans="1:7">
      <c r="A19" s="13" t="s">
        <v>11</v>
      </c>
      <c r="B19" s="21"/>
      <c r="C19" s="126">
        <v>2708642</v>
      </c>
      <c r="D19" s="127">
        <v>2700469</v>
      </c>
      <c r="F19" s="190"/>
      <c r="G19" s="119"/>
    </row>
    <row r="20" spans="1:7">
      <c r="A20" s="13" t="s">
        <v>146</v>
      </c>
      <c r="B20" s="21"/>
      <c r="C20" s="144">
        <v>292715</v>
      </c>
      <c r="D20" s="127">
        <v>105995</v>
      </c>
    </row>
    <row r="21" spans="1:7">
      <c r="A21" s="13" t="s">
        <v>12</v>
      </c>
      <c r="B21" s="21"/>
      <c r="C21" s="126">
        <v>38941</v>
      </c>
      <c r="D21" s="127">
        <v>45276</v>
      </c>
      <c r="F21" s="190"/>
      <c r="G21" s="119"/>
    </row>
    <row r="22" spans="1:7">
      <c r="A22" s="13" t="s">
        <v>14</v>
      </c>
      <c r="B22" s="21">
        <v>9</v>
      </c>
      <c r="C22" s="179">
        <v>6620973</v>
      </c>
      <c r="D22" s="127">
        <v>5757350</v>
      </c>
      <c r="F22" s="190"/>
      <c r="G22" s="119"/>
    </row>
    <row r="23" spans="1:7" ht="15.75" thickBot="1">
      <c r="A23" s="13" t="s">
        <v>13</v>
      </c>
      <c r="B23" s="22"/>
      <c r="C23" s="126">
        <v>11000738</v>
      </c>
      <c r="D23" s="127">
        <v>10803207</v>
      </c>
      <c r="F23" s="190"/>
      <c r="G23" s="119"/>
    </row>
    <row r="24" spans="1:7" ht="15.75" thickBot="1">
      <c r="A24" s="25" t="s">
        <v>15</v>
      </c>
      <c r="B24" s="33"/>
      <c r="C24" s="189">
        <f>SUM(C12:C23)</f>
        <v>1272882764</v>
      </c>
      <c r="D24" s="86">
        <f>SUM(D12:D23)</f>
        <v>1265575975</v>
      </c>
      <c r="F24" s="190"/>
      <c r="G24" s="119"/>
    </row>
    <row r="25" spans="1:7">
      <c r="A25" s="34" t="s">
        <v>0</v>
      </c>
      <c r="B25" s="33"/>
      <c r="C25" s="25"/>
      <c r="D25" s="34"/>
      <c r="F25" s="191"/>
      <c r="G25" s="119"/>
    </row>
    <row r="26" spans="1:7">
      <c r="A26" s="26" t="s">
        <v>16</v>
      </c>
      <c r="B26" s="24"/>
      <c r="C26" s="26"/>
      <c r="D26" s="13"/>
      <c r="F26" s="119"/>
      <c r="G26" s="119"/>
    </row>
    <row r="27" spans="1:7">
      <c r="A27" s="13" t="s">
        <v>17</v>
      </c>
      <c r="B27" s="21"/>
      <c r="C27" s="126">
        <v>18930235</v>
      </c>
      <c r="D27" s="127">
        <v>16377249</v>
      </c>
      <c r="F27" s="119"/>
      <c r="G27" s="119"/>
    </row>
    <row r="28" spans="1:7">
      <c r="A28" s="13" t="s">
        <v>18</v>
      </c>
      <c r="B28" s="21">
        <v>10</v>
      </c>
      <c r="C28" s="126">
        <v>50613915</v>
      </c>
      <c r="D28" s="127">
        <v>50755814</v>
      </c>
      <c r="F28" s="119"/>
      <c r="G28" s="119"/>
    </row>
    <row r="29" spans="1:7">
      <c r="A29" s="13" t="s">
        <v>19</v>
      </c>
      <c r="B29" s="21"/>
      <c r="C29" s="126">
        <v>8236463</v>
      </c>
      <c r="D29" s="127">
        <v>9695088</v>
      </c>
      <c r="F29" s="119"/>
      <c r="G29" s="119"/>
    </row>
    <row r="30" spans="1:7">
      <c r="A30" s="13" t="s">
        <v>20</v>
      </c>
      <c r="B30" s="21"/>
      <c r="C30" s="126">
        <v>8042311</v>
      </c>
      <c r="D30" s="127">
        <v>4848165</v>
      </c>
      <c r="F30" s="119"/>
      <c r="G30" s="119"/>
    </row>
    <row r="31" spans="1:7">
      <c r="A31" s="13" t="s">
        <v>12</v>
      </c>
      <c r="B31" s="21"/>
      <c r="C31" s="126">
        <v>551817</v>
      </c>
      <c r="D31" s="127">
        <v>556811</v>
      </c>
      <c r="F31" s="119"/>
      <c r="G31" s="119"/>
    </row>
    <row r="32" spans="1:7">
      <c r="A32" s="13" t="s">
        <v>105</v>
      </c>
      <c r="B32" s="21">
        <v>11</v>
      </c>
      <c r="C32" s="126">
        <v>4724273</v>
      </c>
      <c r="D32" s="127">
        <v>5280059</v>
      </c>
      <c r="F32" s="119"/>
      <c r="G32" s="119"/>
    </row>
    <row r="33" spans="1:7">
      <c r="A33" s="13" t="s">
        <v>147</v>
      </c>
      <c r="B33" s="21">
        <v>12</v>
      </c>
      <c r="C33" s="126">
        <v>47752497</v>
      </c>
      <c r="D33" s="127">
        <v>45770813</v>
      </c>
      <c r="F33" s="119"/>
      <c r="G33" s="119"/>
    </row>
    <row r="34" spans="1:7">
      <c r="A34" s="13" t="s">
        <v>104</v>
      </c>
      <c r="B34" s="21"/>
      <c r="C34" s="126">
        <v>12501541</v>
      </c>
      <c r="D34" s="127">
        <v>13155629</v>
      </c>
      <c r="F34" s="119"/>
      <c r="G34" s="119"/>
    </row>
    <row r="35" spans="1:7" ht="15.75" thickBot="1">
      <c r="A35" s="7" t="s">
        <v>21</v>
      </c>
      <c r="B35" s="23">
        <v>13</v>
      </c>
      <c r="C35" s="128">
        <v>47521416</v>
      </c>
      <c r="D35" s="129">
        <v>70984738</v>
      </c>
      <c r="F35" s="119"/>
      <c r="G35" s="119"/>
    </row>
    <row r="36" spans="1:7" ht="15.75" thickBot="1">
      <c r="A36" s="180"/>
      <c r="B36" s="181"/>
      <c r="C36" s="130">
        <f>SUM(C27:C35)</f>
        <v>198874468</v>
      </c>
      <c r="D36" s="182">
        <f>SUM(D27:D35)</f>
        <v>217424366</v>
      </c>
      <c r="F36" s="119"/>
      <c r="G36" s="119"/>
    </row>
    <row r="37" spans="1:7" ht="15.75" thickBot="1">
      <c r="A37" s="192" t="s">
        <v>22</v>
      </c>
      <c r="B37" s="162"/>
      <c r="C37" s="179">
        <f>SUM(C36)</f>
        <v>198874468</v>
      </c>
      <c r="D37" s="131">
        <f>SUM(D36)</f>
        <v>217424366</v>
      </c>
      <c r="F37" s="119"/>
      <c r="G37" s="119"/>
    </row>
    <row r="38" spans="1:7" ht="15.75" thickBot="1">
      <c r="A38" s="8" t="s">
        <v>23</v>
      </c>
      <c r="B38" s="37"/>
      <c r="C38" s="193">
        <f>C24+C37</f>
        <v>1471757232</v>
      </c>
      <c r="D38" s="198">
        <f>D24+D37</f>
        <v>1483000341</v>
      </c>
      <c r="F38" s="119"/>
      <c r="G38" s="119"/>
    </row>
    <row r="39" spans="1:7" ht="15.75" thickTop="1">
      <c r="C39" s="202"/>
      <c r="D39" s="202"/>
      <c r="F39" s="119"/>
      <c r="G39" s="119"/>
    </row>
    <row r="40" spans="1:7">
      <c r="A40" s="26" t="s">
        <v>0</v>
      </c>
      <c r="B40" s="24"/>
      <c r="C40" s="26"/>
      <c r="D40" s="13"/>
      <c r="F40" s="119"/>
      <c r="G40" s="119"/>
    </row>
    <row r="41" spans="1:7">
      <c r="A41" s="26" t="s">
        <v>24</v>
      </c>
      <c r="B41" s="24"/>
      <c r="C41" s="26"/>
      <c r="D41" s="13"/>
      <c r="F41" s="119"/>
      <c r="G41" s="119"/>
    </row>
    <row r="42" spans="1:7">
      <c r="A42" s="13" t="s">
        <v>25</v>
      </c>
      <c r="B42" s="21">
        <v>14</v>
      </c>
      <c r="C42" s="85">
        <v>12136529</v>
      </c>
      <c r="D42" s="84">
        <v>12136529</v>
      </c>
      <c r="F42" s="119"/>
      <c r="G42" s="119"/>
    </row>
    <row r="43" spans="1:7">
      <c r="A43" s="13" t="s">
        <v>26</v>
      </c>
      <c r="B43" s="21">
        <v>14</v>
      </c>
      <c r="C43" s="85">
        <v>-7065614</v>
      </c>
      <c r="D43" s="84">
        <v>-7065614</v>
      </c>
      <c r="F43" s="119"/>
      <c r="G43" s="119"/>
    </row>
    <row r="44" spans="1:7">
      <c r="A44" s="13" t="s">
        <v>27</v>
      </c>
      <c r="B44" s="21"/>
      <c r="C44" s="85">
        <v>21796</v>
      </c>
      <c r="D44" s="127">
        <v>23441</v>
      </c>
      <c r="F44" s="119"/>
      <c r="G44" s="119"/>
    </row>
    <row r="45" spans="1:7">
      <c r="A45" s="13" t="s">
        <v>28</v>
      </c>
      <c r="B45" s="21">
        <v>14</v>
      </c>
      <c r="C45" s="85">
        <v>1820479</v>
      </c>
      <c r="D45" s="84">
        <v>1820479</v>
      </c>
      <c r="F45" s="119"/>
      <c r="G45" s="119"/>
    </row>
    <row r="46" spans="1:7" ht="15.75" thickBot="1">
      <c r="A46" s="7" t="s">
        <v>29</v>
      </c>
      <c r="B46" s="23"/>
      <c r="C46" s="88">
        <v>728044194</v>
      </c>
      <c r="D46" s="89">
        <v>702957922</v>
      </c>
      <c r="F46" s="119"/>
      <c r="G46" s="119"/>
    </row>
    <row r="47" spans="1:7">
      <c r="A47" s="13"/>
      <c r="B47" s="35"/>
      <c r="C47" s="85">
        <f>C42+C43+C44+C45+C46</f>
        <v>734957384</v>
      </c>
      <c r="D47" s="84">
        <f>D42+D43+D44+D45+D46</f>
        <v>709872757</v>
      </c>
      <c r="F47" s="119"/>
      <c r="G47" s="119"/>
    </row>
    <row r="48" spans="1:7">
      <c r="A48" s="13" t="s">
        <v>0</v>
      </c>
      <c r="B48" s="35"/>
      <c r="C48" s="26"/>
      <c r="D48" s="13"/>
      <c r="F48" s="119"/>
      <c r="G48" s="119"/>
    </row>
    <row r="49" spans="1:7" ht="15.75" thickBot="1">
      <c r="A49" s="7" t="s">
        <v>30</v>
      </c>
      <c r="B49" s="36"/>
      <c r="C49" s="88">
        <v>94677499</v>
      </c>
      <c r="D49" s="89">
        <v>93789580</v>
      </c>
      <c r="F49" s="119"/>
      <c r="G49" s="119"/>
    </row>
    <row r="50" spans="1:7" ht="15.75" thickBot="1">
      <c r="A50" s="11" t="s">
        <v>31</v>
      </c>
      <c r="B50" s="36"/>
      <c r="C50" s="88">
        <f>C47+C49</f>
        <v>829634883</v>
      </c>
      <c r="D50" s="89">
        <f>D47+D49</f>
        <v>803662337</v>
      </c>
      <c r="F50" s="119"/>
      <c r="G50" s="119"/>
    </row>
    <row r="51" spans="1:7">
      <c r="A51" s="26" t="s">
        <v>0</v>
      </c>
      <c r="B51" s="24"/>
      <c r="C51" s="26"/>
      <c r="D51" s="13"/>
      <c r="F51" s="119"/>
      <c r="G51" s="119"/>
    </row>
    <row r="52" spans="1:7">
      <c r="A52" s="26" t="s">
        <v>32</v>
      </c>
      <c r="B52" s="24"/>
      <c r="C52" s="26"/>
      <c r="D52" s="13"/>
      <c r="F52" s="119"/>
      <c r="G52" s="119"/>
    </row>
    <row r="53" spans="1:7">
      <c r="A53" s="13" t="s">
        <v>33</v>
      </c>
      <c r="B53" s="21">
        <v>15</v>
      </c>
      <c r="C53" s="126">
        <v>211289170</v>
      </c>
      <c r="D53" s="127">
        <v>210801920</v>
      </c>
      <c r="F53" s="119"/>
      <c r="G53" s="119"/>
    </row>
    <row r="54" spans="1:7">
      <c r="A54" s="13" t="s">
        <v>34</v>
      </c>
      <c r="B54" s="21">
        <v>16</v>
      </c>
      <c r="C54" s="126">
        <v>81429681</v>
      </c>
      <c r="D54" s="127">
        <v>79673946</v>
      </c>
      <c r="F54" s="119"/>
      <c r="G54" s="119"/>
    </row>
    <row r="55" spans="1:7">
      <c r="A55" s="32" t="s">
        <v>36</v>
      </c>
      <c r="B55" s="21"/>
      <c r="C55" s="126">
        <v>25320173</v>
      </c>
      <c r="D55" s="127">
        <v>25734663</v>
      </c>
      <c r="F55" s="119"/>
      <c r="G55" s="119"/>
    </row>
    <row r="56" spans="1:7">
      <c r="A56" s="13" t="s">
        <v>37</v>
      </c>
      <c r="B56" s="21"/>
      <c r="C56" s="126">
        <v>14237188</v>
      </c>
      <c r="D56" s="127">
        <v>13835162</v>
      </c>
      <c r="F56" s="119"/>
      <c r="G56" s="119"/>
    </row>
    <row r="57" spans="1:7">
      <c r="A57" s="13" t="s">
        <v>38</v>
      </c>
      <c r="B57" s="21"/>
      <c r="C57" s="126">
        <v>814868</v>
      </c>
      <c r="D57" s="127">
        <v>814868</v>
      </c>
      <c r="F57" s="119"/>
      <c r="G57" s="119"/>
    </row>
    <row r="58" spans="1:7">
      <c r="A58" s="13" t="s">
        <v>120</v>
      </c>
      <c r="B58" s="21">
        <v>17</v>
      </c>
      <c r="C58" s="126">
        <v>7014403</v>
      </c>
      <c r="D58" s="127">
        <v>7088642</v>
      </c>
      <c r="F58" s="119"/>
      <c r="G58" s="119"/>
    </row>
    <row r="59" spans="1:7">
      <c r="A59" s="13" t="s">
        <v>35</v>
      </c>
      <c r="B59" s="21"/>
      <c r="C59" s="126">
        <v>5931035</v>
      </c>
      <c r="D59" s="127">
        <v>7339002</v>
      </c>
      <c r="F59" s="119"/>
      <c r="G59" s="119"/>
    </row>
    <row r="60" spans="1:7">
      <c r="A60" s="13" t="s">
        <v>39</v>
      </c>
      <c r="B60" s="21"/>
      <c r="C60" s="179">
        <v>13717710</v>
      </c>
      <c r="D60" s="182">
        <v>13580106</v>
      </c>
      <c r="F60" s="119"/>
      <c r="G60" s="119"/>
    </row>
    <row r="61" spans="1:7" ht="15.75" thickBot="1">
      <c r="A61" s="13" t="s">
        <v>131</v>
      </c>
      <c r="B61" s="21">
        <v>21</v>
      </c>
      <c r="C61" s="128">
        <v>34864923</v>
      </c>
      <c r="D61" s="129">
        <v>31762239</v>
      </c>
      <c r="F61" s="119"/>
      <c r="G61" s="119"/>
    </row>
    <row r="62" spans="1:7" ht="15.75" thickBot="1">
      <c r="A62" s="25" t="s">
        <v>40</v>
      </c>
      <c r="B62" s="33"/>
      <c r="C62" s="85">
        <f>SUM(C53:C61)</f>
        <v>394619151</v>
      </c>
      <c r="D62" s="84">
        <f>SUM(D53:D61)</f>
        <v>390630548</v>
      </c>
      <c r="F62" s="119"/>
      <c r="G62" s="119"/>
    </row>
    <row r="63" spans="1:7">
      <c r="A63" s="34" t="s">
        <v>0</v>
      </c>
      <c r="B63" s="33"/>
      <c r="C63" s="25"/>
      <c r="D63" s="34"/>
      <c r="F63" s="119"/>
      <c r="G63" s="119"/>
    </row>
    <row r="64" spans="1:7">
      <c r="A64" s="26" t="s">
        <v>41</v>
      </c>
      <c r="B64" s="24"/>
      <c r="C64" s="26"/>
      <c r="D64" s="13"/>
      <c r="F64" s="119"/>
      <c r="G64" s="119"/>
    </row>
    <row r="65" spans="1:7">
      <c r="A65" s="32" t="s">
        <v>42</v>
      </c>
      <c r="B65" s="21">
        <v>15</v>
      </c>
      <c r="C65" s="85">
        <v>85500067</v>
      </c>
      <c r="D65" s="84">
        <v>80589678</v>
      </c>
      <c r="F65" s="119"/>
      <c r="G65" s="119"/>
    </row>
    <row r="66" spans="1:7">
      <c r="A66" s="32" t="s">
        <v>43</v>
      </c>
      <c r="B66" s="21">
        <v>16</v>
      </c>
      <c r="C66" s="85">
        <v>12232008</v>
      </c>
      <c r="D66" s="84">
        <v>11844932</v>
      </c>
      <c r="F66" s="119"/>
      <c r="G66" s="119"/>
    </row>
    <row r="67" spans="1:7">
      <c r="A67" s="32" t="s">
        <v>45</v>
      </c>
      <c r="B67" s="21"/>
      <c r="C67" s="85">
        <v>1306939</v>
      </c>
      <c r="D67" s="84">
        <v>1271934</v>
      </c>
      <c r="F67" s="119"/>
      <c r="G67" s="119"/>
    </row>
    <row r="68" spans="1:7">
      <c r="A68" s="32" t="s">
        <v>46</v>
      </c>
      <c r="B68" s="21"/>
      <c r="C68" s="85">
        <v>63430486</v>
      </c>
      <c r="D68" s="84">
        <v>106813027</v>
      </c>
      <c r="F68" s="119"/>
      <c r="G68" s="119"/>
    </row>
    <row r="69" spans="1:7">
      <c r="A69" s="32" t="s">
        <v>126</v>
      </c>
      <c r="B69" s="21">
        <v>19</v>
      </c>
      <c r="C69" s="85">
        <v>30521163</v>
      </c>
      <c r="D69" s="84">
        <v>32614490</v>
      </c>
      <c r="F69" s="119"/>
      <c r="G69" s="119"/>
    </row>
    <row r="70" spans="1:7">
      <c r="A70" s="13" t="s">
        <v>132</v>
      </c>
      <c r="B70" s="21">
        <v>21</v>
      </c>
      <c r="C70" s="85">
        <v>9984717</v>
      </c>
      <c r="D70" s="84">
        <v>8414199</v>
      </c>
      <c r="F70" s="119"/>
      <c r="G70" s="119"/>
    </row>
    <row r="71" spans="1:7">
      <c r="A71" s="32" t="s">
        <v>44</v>
      </c>
      <c r="B71" s="21">
        <v>18</v>
      </c>
      <c r="C71" s="85">
        <v>28382586</v>
      </c>
      <c r="D71" s="84">
        <v>32865868</v>
      </c>
      <c r="F71" s="119"/>
      <c r="G71" s="119"/>
    </row>
    <row r="72" spans="1:7" ht="15.75" thickBot="1">
      <c r="A72" s="44" t="s">
        <v>47</v>
      </c>
      <c r="B72" s="23">
        <v>20</v>
      </c>
      <c r="C72" s="88">
        <v>16145232</v>
      </c>
      <c r="D72" s="89">
        <v>14293328</v>
      </c>
      <c r="F72" s="119"/>
      <c r="G72" s="119"/>
    </row>
    <row r="73" spans="1:7" ht="15.75" thickBot="1">
      <c r="A73" s="11" t="s">
        <v>48</v>
      </c>
      <c r="B73" s="23"/>
      <c r="C73" s="88">
        <f>SUM(C65:C72)</f>
        <v>247503198</v>
      </c>
      <c r="D73" s="89">
        <f>SUM(D65:D72)</f>
        <v>288707456</v>
      </c>
      <c r="F73" s="119"/>
      <c r="G73" s="119"/>
    </row>
    <row r="74" spans="1:7" ht="15.75" thickBot="1">
      <c r="A74" s="11" t="s">
        <v>49</v>
      </c>
      <c r="B74" s="23"/>
      <c r="C74" s="88">
        <f>C62+C73</f>
        <v>642122349</v>
      </c>
      <c r="D74" s="89">
        <f>D62+D73</f>
        <v>679338004</v>
      </c>
      <c r="F74" s="119"/>
      <c r="G74" s="119"/>
    </row>
    <row r="75" spans="1:7" ht="15.75" thickBot="1">
      <c r="A75" s="8" t="s">
        <v>106</v>
      </c>
      <c r="B75" s="45"/>
      <c r="C75" s="92">
        <f>C50+C74</f>
        <v>1471757232</v>
      </c>
      <c r="D75" s="93">
        <f>D50+D74</f>
        <v>1483000341</v>
      </c>
      <c r="F75" s="119"/>
      <c r="G75" s="119"/>
    </row>
    <row r="76" spans="1:7" ht="15.75" thickTop="1">
      <c r="F76" s="119"/>
      <c r="G76" s="119"/>
    </row>
    <row r="77" spans="1:7">
      <c r="F77" s="119"/>
      <c r="G77" s="119"/>
    </row>
    <row r="79" spans="1:7" ht="29.25" customHeight="1" thickBot="1">
      <c r="A79" s="206" t="s">
        <v>50</v>
      </c>
      <c r="B79" s="206"/>
      <c r="C79" s="207"/>
      <c r="D79" s="207"/>
    </row>
    <row r="80" spans="1:7">
      <c r="A80" s="206"/>
      <c r="B80" s="206"/>
      <c r="C80" s="208" t="s">
        <v>144</v>
      </c>
      <c r="D80" s="208"/>
    </row>
    <row r="81" spans="1:4">
      <c r="A81" s="206" t="s">
        <v>0</v>
      </c>
      <c r="B81" s="206"/>
      <c r="C81" s="206"/>
      <c r="D81" s="206"/>
    </row>
    <row r="82" spans="1:4">
      <c r="A82" s="206"/>
      <c r="B82" s="206"/>
      <c r="C82" s="206"/>
      <c r="D82" s="206"/>
    </row>
    <row r="83" spans="1:4" ht="15.75" thickBot="1">
      <c r="A83" s="206" t="s">
        <v>133</v>
      </c>
      <c r="B83" s="206"/>
      <c r="C83" s="207"/>
      <c r="D83" s="207"/>
    </row>
    <row r="84" spans="1:4">
      <c r="A84" s="206"/>
      <c r="B84" s="206"/>
      <c r="C84" s="208" t="s">
        <v>134</v>
      </c>
      <c r="D84" s="208"/>
    </row>
  </sheetData>
  <mergeCells count="14">
    <mergeCell ref="B1:D1"/>
    <mergeCell ref="A3:D3"/>
    <mergeCell ref="A83:B83"/>
    <mergeCell ref="C83:D83"/>
    <mergeCell ref="A84:B84"/>
    <mergeCell ref="C84:D84"/>
    <mergeCell ref="A82:B82"/>
    <mergeCell ref="C82:D82"/>
    <mergeCell ref="A79:B79"/>
    <mergeCell ref="C79:D79"/>
    <mergeCell ref="A80:B80"/>
    <mergeCell ref="C80:D80"/>
    <mergeCell ref="A81:B81"/>
    <mergeCell ref="C81:D8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2" sqref="A12"/>
    </sheetView>
  </sheetViews>
  <sheetFormatPr defaultRowHeight="15"/>
  <cols>
    <col min="1" max="1" width="54.42578125" style="9" customWidth="1"/>
    <col min="2" max="2" width="9.7109375" bestFit="1" customWidth="1"/>
    <col min="3" max="4" width="18.28515625" customWidth="1"/>
    <col min="6" max="6" width="0.28515625" customWidth="1"/>
  </cols>
  <sheetData>
    <row r="1" spans="1:4" ht="30" customHeight="1">
      <c r="A1" s="16" t="s">
        <v>1</v>
      </c>
      <c r="B1" s="125"/>
      <c r="C1" s="204"/>
      <c r="D1" s="204"/>
    </row>
    <row r="2" spans="1:4">
      <c r="A2" s="1"/>
      <c r="B2" s="2"/>
    </row>
    <row r="3" spans="1:4" ht="15.75" customHeight="1">
      <c r="A3" s="211" t="s">
        <v>98</v>
      </c>
      <c r="B3" s="211"/>
      <c r="C3" s="211"/>
      <c r="D3" s="211"/>
    </row>
    <row r="4" spans="1:4" ht="15.75" customHeight="1">
      <c r="A4" s="211"/>
      <c r="B4" s="211"/>
      <c r="C4" s="211"/>
      <c r="D4" s="211"/>
    </row>
    <row r="5" spans="1:4" ht="24.75" customHeight="1">
      <c r="A5" s="1" t="s">
        <v>167</v>
      </c>
    </row>
    <row r="8" spans="1:4" ht="19.5" customHeight="1" thickBot="1">
      <c r="A8" s="103"/>
      <c r="B8" s="104"/>
      <c r="C8" s="209"/>
      <c r="D8" s="209"/>
    </row>
    <row r="9" spans="1:4" ht="28.5" customHeight="1" thickBot="1">
      <c r="A9" s="39" t="s">
        <v>113</v>
      </c>
      <c r="B9" s="57" t="s">
        <v>2</v>
      </c>
      <c r="C9" s="47" t="s">
        <v>168</v>
      </c>
      <c r="D9" s="47" t="s">
        <v>145</v>
      </c>
    </row>
    <row r="10" spans="1:4" ht="17.25" customHeight="1">
      <c r="A10" s="124"/>
      <c r="B10" s="104"/>
    </row>
    <row r="11" spans="1:4">
      <c r="A11" s="50" t="s">
        <v>127</v>
      </c>
      <c r="B11" s="49">
        <v>22</v>
      </c>
      <c r="C11" s="97">
        <v>173998231</v>
      </c>
      <c r="D11" s="98">
        <v>163420577</v>
      </c>
    </row>
    <row r="12" spans="1:4">
      <c r="A12" s="170" t="s">
        <v>148</v>
      </c>
      <c r="B12" s="169">
        <v>23</v>
      </c>
      <c r="C12" s="97">
        <v>0</v>
      </c>
      <c r="D12" s="98">
        <v>2213475</v>
      </c>
    </row>
    <row r="13" spans="1:4" ht="18" customHeight="1" thickBot="1">
      <c r="A13" s="171" t="s">
        <v>135</v>
      </c>
      <c r="B13" s="53">
        <v>21</v>
      </c>
      <c r="C13" s="150">
        <v>3232697</v>
      </c>
      <c r="D13" s="151">
        <v>1843780</v>
      </c>
    </row>
    <row r="14" spans="1:4">
      <c r="A14" s="50"/>
      <c r="B14" s="51"/>
      <c r="C14" s="97">
        <f>C11+C13+C12</f>
        <v>177230928</v>
      </c>
      <c r="D14" s="98">
        <f>D11+D13+D12</f>
        <v>167477832</v>
      </c>
    </row>
    <row r="15" spans="1:4">
      <c r="A15" s="170"/>
      <c r="B15" s="51"/>
      <c r="C15" s="97"/>
      <c r="D15" s="98"/>
    </row>
    <row r="16" spans="1:4" ht="15.75" thickBot="1">
      <c r="A16" s="52" t="s">
        <v>51</v>
      </c>
      <c r="B16" s="53">
        <v>24</v>
      </c>
      <c r="C16" s="150">
        <v>-119534323</v>
      </c>
      <c r="D16" s="151">
        <v>-100834833</v>
      </c>
    </row>
    <row r="17" spans="1:4">
      <c r="A17" s="48" t="s">
        <v>52</v>
      </c>
      <c r="B17" s="55"/>
      <c r="C17" s="97">
        <f>C14+C16</f>
        <v>57696605</v>
      </c>
      <c r="D17" s="98">
        <f>D14+D16</f>
        <v>66642999</v>
      </c>
    </row>
    <row r="18" spans="1:4">
      <c r="A18" s="50" t="s">
        <v>0</v>
      </c>
      <c r="B18" s="51"/>
      <c r="C18" s="152"/>
      <c r="D18" s="149"/>
    </row>
    <row r="19" spans="1:4">
      <c r="A19" s="50" t="s">
        <v>53</v>
      </c>
      <c r="B19" s="51"/>
      <c r="C19" s="97">
        <v>-10451564</v>
      </c>
      <c r="D19" s="98">
        <v>-10928905</v>
      </c>
    </row>
    <row r="20" spans="1:4">
      <c r="A20" s="50" t="s">
        <v>54</v>
      </c>
      <c r="B20" s="51">
        <v>29</v>
      </c>
      <c r="C20" s="97">
        <v>-1018710</v>
      </c>
      <c r="D20" s="98">
        <v>-1130949</v>
      </c>
    </row>
    <row r="21" spans="1:4">
      <c r="A21" s="146" t="s">
        <v>149</v>
      </c>
      <c r="B21" s="51">
        <v>29</v>
      </c>
      <c r="C21" s="183">
        <v>7906</v>
      </c>
      <c r="D21" s="98">
        <v>126107</v>
      </c>
    </row>
    <row r="22" spans="1:4">
      <c r="A22" s="50" t="s">
        <v>55</v>
      </c>
      <c r="B22" s="51"/>
      <c r="C22" s="97">
        <v>-5011814</v>
      </c>
      <c r="D22" s="98">
        <v>-3758359</v>
      </c>
    </row>
    <row r="23" spans="1:4">
      <c r="A23" s="147" t="s">
        <v>150</v>
      </c>
      <c r="B23" s="95"/>
      <c r="C23" s="97">
        <v>-36932</v>
      </c>
      <c r="D23" s="98">
        <v>-135155</v>
      </c>
    </row>
    <row r="24" spans="1:4">
      <c r="A24" s="147" t="s">
        <v>115</v>
      </c>
      <c r="B24" s="95"/>
      <c r="C24" s="97">
        <v>2553696</v>
      </c>
      <c r="D24" s="98">
        <v>1663922</v>
      </c>
    </row>
    <row r="25" spans="1:4" ht="15.75" thickBot="1">
      <c r="A25" s="148" t="s">
        <v>116</v>
      </c>
      <c r="B25" s="53"/>
      <c r="C25" s="184">
        <v>-195363</v>
      </c>
      <c r="D25" s="151">
        <v>-179992</v>
      </c>
    </row>
    <row r="26" spans="1:4">
      <c r="A26" s="48" t="s">
        <v>56</v>
      </c>
      <c r="B26" s="55"/>
      <c r="C26" s="183">
        <f>SUM(C17:C25)</f>
        <v>43543824</v>
      </c>
      <c r="D26" s="98">
        <f>SUM(D17:D25)</f>
        <v>52299668</v>
      </c>
    </row>
    <row r="27" spans="1:4">
      <c r="A27" s="50" t="s">
        <v>0</v>
      </c>
      <c r="B27" s="51"/>
      <c r="C27" s="149"/>
      <c r="D27" s="149"/>
    </row>
    <row r="28" spans="1:4">
      <c r="A28" s="50" t="s">
        <v>57</v>
      </c>
      <c r="B28" s="51">
        <v>25</v>
      </c>
      <c r="C28" s="153">
        <v>-13116039</v>
      </c>
      <c r="D28" s="154">
        <v>-9798440</v>
      </c>
    </row>
    <row r="29" spans="1:4">
      <c r="A29" s="50" t="s">
        <v>58</v>
      </c>
      <c r="B29" s="51"/>
      <c r="C29" s="153">
        <v>1864631</v>
      </c>
      <c r="D29" s="154">
        <v>4528844</v>
      </c>
    </row>
    <row r="30" spans="1:4" ht="15.75" thickBot="1">
      <c r="A30" s="52" t="s">
        <v>151</v>
      </c>
      <c r="B30" s="53"/>
      <c r="C30" s="153">
        <v>-1116665</v>
      </c>
      <c r="D30" s="154">
        <v>-3536684</v>
      </c>
    </row>
    <row r="31" spans="1:4">
      <c r="A31" s="48" t="s">
        <v>59</v>
      </c>
      <c r="B31" s="55"/>
      <c r="C31" s="155">
        <f>SUM(C26:C30)</f>
        <v>31175751</v>
      </c>
      <c r="D31" s="156">
        <f>SUM(D26:D30)</f>
        <v>43493388</v>
      </c>
    </row>
    <row r="32" spans="1:4">
      <c r="A32" s="50" t="s">
        <v>0</v>
      </c>
      <c r="B32" s="51"/>
      <c r="C32" s="157"/>
      <c r="D32" s="157"/>
    </row>
    <row r="33" spans="1:4" ht="15.75" thickBot="1">
      <c r="A33" s="52" t="s">
        <v>60</v>
      </c>
      <c r="B33" s="53">
        <v>26</v>
      </c>
      <c r="C33" s="158">
        <v>-5615893</v>
      </c>
      <c r="D33" s="159">
        <v>-10198605</v>
      </c>
    </row>
    <row r="34" spans="1:4" ht="15.75" thickBot="1">
      <c r="A34" s="58" t="s">
        <v>107</v>
      </c>
      <c r="B34" s="100"/>
      <c r="C34" s="160">
        <f>SUM(C31:C33)</f>
        <v>25559858</v>
      </c>
      <c r="D34" s="161">
        <f>SUM(D31+D33)</f>
        <v>33294783</v>
      </c>
    </row>
    <row r="35" spans="1:4">
      <c r="A35" s="163"/>
      <c r="B35" s="164"/>
      <c r="C35" s="165"/>
      <c r="D35" s="166"/>
    </row>
    <row r="36" spans="1:4">
      <c r="A36" s="168" t="s">
        <v>152</v>
      </c>
      <c r="B36" s="169"/>
      <c r="C36" s="173"/>
      <c r="D36" s="174"/>
    </row>
    <row r="37" spans="1:4">
      <c r="A37" s="170" t="s">
        <v>61</v>
      </c>
      <c r="B37" s="169"/>
      <c r="C37" s="173">
        <v>24671939</v>
      </c>
      <c r="D37" s="174">
        <v>28278071</v>
      </c>
    </row>
    <row r="38" spans="1:4" ht="15.75" thickBot="1">
      <c r="A38" s="171" t="s">
        <v>30</v>
      </c>
      <c r="B38" s="172"/>
      <c r="C38" s="167">
        <v>887919</v>
      </c>
      <c r="D38" s="175">
        <v>5016712</v>
      </c>
    </row>
    <row r="39" spans="1:4">
      <c r="A39" s="48"/>
      <c r="B39" s="49"/>
      <c r="C39" s="157"/>
      <c r="D39" s="157"/>
    </row>
    <row r="40" spans="1:4">
      <c r="A40" s="48" t="s">
        <v>153</v>
      </c>
      <c r="B40" s="49"/>
      <c r="C40" s="157"/>
      <c r="D40" s="157"/>
    </row>
    <row r="41" spans="1:4" ht="33.75">
      <c r="A41" s="46" t="s">
        <v>158</v>
      </c>
      <c r="B41" s="49"/>
      <c r="C41" s="157"/>
      <c r="D41" s="157"/>
    </row>
    <row r="42" spans="1:4" ht="23.25" thickBot="1">
      <c r="A42" s="52" t="s">
        <v>62</v>
      </c>
      <c r="B42" s="56"/>
      <c r="C42" s="158">
        <v>-1645</v>
      </c>
      <c r="D42" s="159">
        <v>29069</v>
      </c>
    </row>
    <row r="43" spans="1:4" ht="34.5" thickBot="1">
      <c r="A43" s="58" t="s">
        <v>154</v>
      </c>
      <c r="B43" s="59"/>
      <c r="C43" s="160">
        <f>SUM(C42)</f>
        <v>-1645</v>
      </c>
      <c r="D43" s="161">
        <f>SUM(D42)</f>
        <v>29069</v>
      </c>
    </row>
    <row r="44" spans="1:4">
      <c r="A44" s="46" t="s">
        <v>0</v>
      </c>
      <c r="B44" s="49"/>
      <c r="C44" s="157"/>
      <c r="D44" s="157"/>
    </row>
    <row r="45" spans="1:4" ht="33.75">
      <c r="A45" s="46" t="s">
        <v>140</v>
      </c>
      <c r="B45" s="61"/>
      <c r="C45" s="157"/>
      <c r="D45" s="157"/>
    </row>
    <row r="46" spans="1:4" ht="23.25" thickBot="1">
      <c r="A46" s="52" t="s">
        <v>159</v>
      </c>
      <c r="B46" s="36"/>
      <c r="C46" s="158">
        <v>414333</v>
      </c>
      <c r="D46" s="159">
        <v>-375694</v>
      </c>
    </row>
    <row r="47" spans="1:4" ht="34.5" thickBot="1">
      <c r="A47" s="54" t="s">
        <v>160</v>
      </c>
      <c r="B47" s="60"/>
      <c r="C47" s="158">
        <f>SUM(C46)</f>
        <v>414333</v>
      </c>
      <c r="D47" s="159">
        <f>SUM(D46)</f>
        <v>-375694</v>
      </c>
    </row>
    <row r="48" spans="1:4" ht="23.25" thickBot="1">
      <c r="A48" s="58" t="s">
        <v>161</v>
      </c>
      <c r="B48" s="59"/>
      <c r="C48" s="185">
        <f>SUM(C43+C47)</f>
        <v>412688</v>
      </c>
      <c r="D48" s="194">
        <f>SUM(D43+D47)</f>
        <v>-346625</v>
      </c>
    </row>
    <row r="49" spans="1:4" ht="23.25" thickBot="1">
      <c r="A49" s="54" t="s">
        <v>108</v>
      </c>
      <c r="B49" s="56"/>
      <c r="C49" s="186">
        <f>C34+C48</f>
        <v>25972546</v>
      </c>
      <c r="D49" s="195">
        <f>D34+D48</f>
        <v>32948158</v>
      </c>
    </row>
    <row r="50" spans="1:4">
      <c r="A50" s="48" t="s">
        <v>0</v>
      </c>
      <c r="B50" s="49"/>
      <c r="C50" s="157"/>
      <c r="D50" s="157"/>
    </row>
    <row r="51" spans="1:4">
      <c r="A51" s="48" t="s">
        <v>63</v>
      </c>
      <c r="B51" s="49"/>
      <c r="C51" s="157"/>
      <c r="D51" s="157"/>
    </row>
    <row r="52" spans="1:4">
      <c r="A52" s="50" t="s">
        <v>61</v>
      </c>
      <c r="B52" s="49"/>
      <c r="C52" s="136">
        <v>25084627</v>
      </c>
      <c r="D52" s="154">
        <v>27931446</v>
      </c>
    </row>
    <row r="53" spans="1:4" ht="15.75" thickBot="1">
      <c r="A53" s="52" t="s">
        <v>30</v>
      </c>
      <c r="B53" s="60"/>
      <c r="C53" s="132">
        <v>887919</v>
      </c>
      <c r="D53" s="133">
        <v>5016712</v>
      </c>
    </row>
    <row r="54" spans="1:4" ht="15.75" thickBot="1">
      <c r="A54" s="52"/>
      <c r="B54" s="56"/>
      <c r="C54" s="134">
        <f>SUM(C52:C53)</f>
        <v>25972546</v>
      </c>
      <c r="D54" s="135">
        <f t="shared" ref="D54" si="0">SUM(D52:D53)</f>
        <v>32948158</v>
      </c>
    </row>
    <row r="55" spans="1:4">
      <c r="A55" s="94"/>
      <c r="B55" s="99"/>
      <c r="C55" s="136"/>
      <c r="D55" s="143"/>
    </row>
    <row r="56" spans="1:4">
      <c r="A56" s="48" t="s">
        <v>64</v>
      </c>
      <c r="B56" s="49"/>
      <c r="C56" s="137"/>
      <c r="D56" s="138"/>
    </row>
    <row r="57" spans="1:4" ht="35.25" thickBot="1">
      <c r="A57" s="199" t="s">
        <v>141</v>
      </c>
      <c r="B57" s="172">
        <v>14</v>
      </c>
      <c r="C57" s="200">
        <v>2243.96</v>
      </c>
      <c r="D57" s="201">
        <v>2571.65</v>
      </c>
    </row>
    <row r="58" spans="1:4">
      <c r="A58" s="94"/>
      <c r="B58" s="99"/>
    </row>
    <row r="59" spans="1:4">
      <c r="A59" s="210"/>
      <c r="B59" s="210"/>
    </row>
    <row r="62" spans="1:4" ht="39.75" customHeight="1"/>
    <row r="63" spans="1:4" ht="30.75" customHeight="1" thickBot="1">
      <c r="A63" s="206" t="s">
        <v>50</v>
      </c>
      <c r="B63" s="206"/>
    </row>
    <row r="64" spans="1:4">
      <c r="A64" s="206"/>
      <c r="B64" s="206"/>
      <c r="C64" s="208" t="s">
        <v>144</v>
      </c>
      <c r="D64" s="208"/>
    </row>
    <row r="65" spans="1:6">
      <c r="A65" s="206" t="s">
        <v>0</v>
      </c>
      <c r="B65" s="206"/>
    </row>
    <row r="66" spans="1:6">
      <c r="A66" s="206"/>
      <c r="B66" s="206"/>
      <c r="F66" s="87"/>
    </row>
    <row r="67" spans="1:6" ht="15.75" thickBot="1">
      <c r="A67" s="206" t="s">
        <v>133</v>
      </c>
      <c r="B67" s="206"/>
    </row>
    <row r="68" spans="1:6">
      <c r="A68" s="206"/>
      <c r="B68" s="206"/>
      <c r="C68" s="208" t="s">
        <v>134</v>
      </c>
      <c r="D68" s="208"/>
    </row>
    <row r="72" spans="1:6">
      <c r="C72" s="204"/>
      <c r="D72" s="204"/>
    </row>
  </sheetData>
  <mergeCells count="13">
    <mergeCell ref="C72:D72"/>
    <mergeCell ref="C1:D1"/>
    <mergeCell ref="C64:D64"/>
    <mergeCell ref="C68:D68"/>
    <mergeCell ref="A68:B68"/>
    <mergeCell ref="A64:B64"/>
    <mergeCell ref="A65:B65"/>
    <mergeCell ref="A66:B66"/>
    <mergeCell ref="C8:D8"/>
    <mergeCell ref="A63:B63"/>
    <mergeCell ref="A59:B59"/>
    <mergeCell ref="A67:B67"/>
    <mergeCell ref="A3:D4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zoomScaleNormal="100" workbookViewId="0">
      <selection activeCell="J68" sqref="J68"/>
    </sheetView>
  </sheetViews>
  <sheetFormatPr defaultRowHeight="15"/>
  <cols>
    <col min="1" max="1" width="56.42578125" customWidth="1"/>
    <col min="2" max="2" width="9.7109375" bestFit="1" customWidth="1"/>
    <col min="3" max="3" width="18.42578125" customWidth="1"/>
    <col min="4" max="4" width="19.28515625" customWidth="1"/>
    <col min="5" max="6" width="9.140625" customWidth="1"/>
  </cols>
  <sheetData>
    <row r="1" spans="1:4" ht="23.25" customHeight="1">
      <c r="A1" s="16" t="s">
        <v>1</v>
      </c>
      <c r="B1" s="2"/>
      <c r="C1" s="204" t="s">
        <v>97</v>
      </c>
      <c r="D1" s="204"/>
    </row>
    <row r="2" spans="1:4">
      <c r="A2" s="1"/>
      <c r="B2" s="2"/>
    </row>
    <row r="3" spans="1:4" ht="31.5" customHeight="1">
      <c r="A3" s="211" t="s">
        <v>99</v>
      </c>
      <c r="B3" s="211"/>
      <c r="C3" s="211"/>
      <c r="D3" s="211"/>
    </row>
    <row r="4" spans="1:4" ht="15.75">
      <c r="A4" s="3"/>
    </row>
    <row r="5" spans="1:4">
      <c r="A5" s="1" t="s">
        <v>167</v>
      </c>
    </row>
    <row r="6" spans="1:4" ht="26.25" customHeight="1">
      <c r="C6" s="212"/>
      <c r="D6" s="213"/>
    </row>
    <row r="7" spans="1:4" ht="30" customHeight="1" thickBot="1">
      <c r="A7" s="62" t="s">
        <v>117</v>
      </c>
      <c r="B7" s="18" t="s">
        <v>118</v>
      </c>
      <c r="C7" s="178" t="s">
        <v>165</v>
      </c>
      <c r="D7" s="177" t="s">
        <v>143</v>
      </c>
    </row>
    <row r="8" spans="1:4">
      <c r="A8" s="5" t="s">
        <v>0</v>
      </c>
      <c r="B8" s="27"/>
      <c r="C8" s="5"/>
      <c r="D8" s="4"/>
    </row>
    <row r="9" spans="1:4">
      <c r="A9" s="26" t="s">
        <v>65</v>
      </c>
      <c r="B9" s="24"/>
      <c r="C9" s="26"/>
      <c r="D9" s="13"/>
    </row>
    <row r="10" spans="1:4">
      <c r="A10" s="13" t="s">
        <v>121</v>
      </c>
      <c r="B10" s="24"/>
      <c r="C10" s="85">
        <v>31175751</v>
      </c>
      <c r="D10" s="84">
        <v>43493388</v>
      </c>
    </row>
    <row r="11" spans="1:4">
      <c r="A11" s="13" t="s">
        <v>0</v>
      </c>
      <c r="B11" s="24"/>
      <c r="C11" s="85"/>
      <c r="D11" s="84"/>
    </row>
    <row r="12" spans="1:4">
      <c r="A12" s="26" t="s">
        <v>66</v>
      </c>
      <c r="B12" s="24"/>
      <c r="C12" s="90"/>
      <c r="D12" s="91"/>
    </row>
    <row r="13" spans="1:4">
      <c r="A13" s="13" t="s">
        <v>109</v>
      </c>
      <c r="B13" s="24">
        <v>5.16</v>
      </c>
      <c r="C13" s="85">
        <v>24135380</v>
      </c>
      <c r="D13" s="84">
        <v>23917972</v>
      </c>
    </row>
    <row r="14" spans="1:4">
      <c r="A14" s="13" t="s">
        <v>67</v>
      </c>
      <c r="B14" s="24">
        <v>6</v>
      </c>
      <c r="C14" s="85">
        <v>11567098</v>
      </c>
      <c r="D14" s="84">
        <v>7377933</v>
      </c>
    </row>
    <row r="15" spans="1:4">
      <c r="A15" s="106" t="s">
        <v>149</v>
      </c>
      <c r="B15" s="24">
        <v>29</v>
      </c>
      <c r="C15" s="85">
        <v>-7906</v>
      </c>
      <c r="D15" s="84">
        <v>-126107</v>
      </c>
    </row>
    <row r="16" spans="1:4">
      <c r="A16" s="13" t="s">
        <v>68</v>
      </c>
      <c r="B16" s="24"/>
      <c r="C16" s="85">
        <v>930731</v>
      </c>
      <c r="D16" s="84">
        <v>1176225</v>
      </c>
    </row>
    <row r="17" spans="1:4">
      <c r="A17" s="96" t="s">
        <v>151</v>
      </c>
      <c r="B17" s="24"/>
      <c r="C17" s="85">
        <v>1116665</v>
      </c>
      <c r="D17" s="84">
        <v>3536684</v>
      </c>
    </row>
    <row r="18" spans="1:4">
      <c r="A18" s="13" t="s">
        <v>54</v>
      </c>
      <c r="B18" s="24">
        <v>29</v>
      </c>
      <c r="C18" s="85">
        <v>1018710</v>
      </c>
      <c r="D18" s="84">
        <v>1130949</v>
      </c>
    </row>
    <row r="19" spans="1:4" ht="24">
      <c r="A19" s="13" t="s">
        <v>69</v>
      </c>
      <c r="B19" s="24"/>
      <c r="C19" s="85">
        <v>447722</v>
      </c>
      <c r="D19" s="84">
        <v>4615</v>
      </c>
    </row>
    <row r="20" spans="1:4">
      <c r="A20" s="13" t="s">
        <v>57</v>
      </c>
      <c r="B20" s="24">
        <v>25</v>
      </c>
      <c r="C20" s="85">
        <v>13116039</v>
      </c>
      <c r="D20" s="84">
        <v>9798440</v>
      </c>
    </row>
    <row r="21" spans="1:4">
      <c r="A21" s="13" t="s">
        <v>70</v>
      </c>
      <c r="B21" s="24"/>
      <c r="C21" s="85">
        <v>-1864631</v>
      </c>
      <c r="D21" s="84">
        <v>-4528844</v>
      </c>
    </row>
    <row r="22" spans="1:4">
      <c r="A22" s="13" t="s">
        <v>135</v>
      </c>
      <c r="B22" s="24">
        <v>21</v>
      </c>
      <c r="C22" s="85">
        <v>-3232697</v>
      </c>
      <c r="D22" s="84">
        <v>-1843780</v>
      </c>
    </row>
    <row r="23" spans="1:4" ht="15.75" thickBot="1">
      <c r="A23" s="13" t="s">
        <v>157</v>
      </c>
      <c r="B23" s="24"/>
      <c r="C23" s="88">
        <v>36932</v>
      </c>
      <c r="D23" s="89">
        <v>135155</v>
      </c>
    </row>
    <row r="24" spans="1:4" ht="24">
      <c r="A24" s="25" t="s">
        <v>71</v>
      </c>
      <c r="B24" s="63"/>
      <c r="C24" s="85">
        <f>SUM(C10:C23)</f>
        <v>78439794</v>
      </c>
      <c r="D24" s="84">
        <f>SUM(D10:D23)</f>
        <v>84072630</v>
      </c>
    </row>
    <row r="25" spans="1:4">
      <c r="A25" s="13"/>
      <c r="B25" s="24"/>
      <c r="C25" s="85"/>
      <c r="D25" s="84"/>
    </row>
    <row r="26" spans="1:4">
      <c r="A26" s="26" t="s">
        <v>72</v>
      </c>
      <c r="B26" s="24"/>
      <c r="C26" s="85"/>
      <c r="D26" s="84"/>
    </row>
    <row r="27" spans="1:4">
      <c r="A27" s="13" t="s">
        <v>73</v>
      </c>
      <c r="B27" s="24"/>
      <c r="C27" s="85">
        <v>-906620</v>
      </c>
      <c r="D27" s="84">
        <v>-10068407</v>
      </c>
    </row>
    <row r="28" spans="1:4">
      <c r="A28" s="13" t="s">
        <v>74</v>
      </c>
      <c r="B28" s="24"/>
      <c r="C28" s="85">
        <v>-3000708</v>
      </c>
      <c r="D28" s="84">
        <v>-4697966</v>
      </c>
    </row>
    <row r="29" spans="1:4">
      <c r="A29" s="13" t="s">
        <v>75</v>
      </c>
      <c r="B29" s="24"/>
      <c r="C29" s="85">
        <v>-698982</v>
      </c>
      <c r="D29" s="84">
        <v>-3022198</v>
      </c>
    </row>
    <row r="30" spans="1:4">
      <c r="A30" s="13" t="s">
        <v>76</v>
      </c>
      <c r="B30" s="24"/>
      <c r="C30" s="85">
        <v>1460035</v>
      </c>
      <c r="D30" s="84">
        <v>-1670296</v>
      </c>
    </row>
    <row r="31" spans="1:4">
      <c r="A31" s="13" t="s">
        <v>77</v>
      </c>
      <c r="B31" s="24"/>
      <c r="C31" s="85">
        <v>-19699427</v>
      </c>
      <c r="D31" s="84">
        <v>-5832852</v>
      </c>
    </row>
    <row r="32" spans="1:4" ht="24">
      <c r="A32" s="13" t="s">
        <v>78</v>
      </c>
      <c r="B32" s="24"/>
      <c r="C32" s="85">
        <v>11202</v>
      </c>
      <c r="D32" s="84">
        <v>19468</v>
      </c>
    </row>
    <row r="33" spans="1:4">
      <c r="A33" s="13" t="s">
        <v>79</v>
      </c>
      <c r="B33" s="24"/>
      <c r="C33" s="85">
        <v>-2283189</v>
      </c>
      <c r="D33" s="84">
        <v>-4104977</v>
      </c>
    </row>
    <row r="34" spans="1:4" ht="15.75" thickBot="1">
      <c r="A34" s="7" t="s">
        <v>80</v>
      </c>
      <c r="B34" s="36"/>
      <c r="C34" s="88">
        <v>8896066</v>
      </c>
      <c r="D34" s="89">
        <v>10971580</v>
      </c>
    </row>
    <row r="35" spans="1:4">
      <c r="A35" s="26" t="s">
        <v>81</v>
      </c>
      <c r="B35" s="24"/>
      <c r="C35" s="85">
        <f>SUM(C24:C34)</f>
        <v>62218171</v>
      </c>
      <c r="D35" s="84">
        <f>SUM(D24:D34)</f>
        <v>65666982</v>
      </c>
    </row>
    <row r="36" spans="1:4">
      <c r="A36" s="26" t="s">
        <v>0</v>
      </c>
      <c r="B36" s="24"/>
      <c r="C36" s="85"/>
      <c r="D36" s="84"/>
    </row>
    <row r="37" spans="1:4">
      <c r="A37" s="13" t="s">
        <v>82</v>
      </c>
      <c r="B37" s="24"/>
      <c r="C37" s="85">
        <v>-9608281</v>
      </c>
      <c r="D37" s="84">
        <v>-10295688</v>
      </c>
    </row>
    <row r="38" spans="1:4">
      <c r="A38" s="13" t="s">
        <v>83</v>
      </c>
      <c r="B38" s="24"/>
      <c r="C38" s="85">
        <v>-10317368</v>
      </c>
      <c r="D38" s="84">
        <v>-6458826</v>
      </c>
    </row>
    <row r="39" spans="1:4" ht="15.75" thickBot="1">
      <c r="A39" s="7" t="s">
        <v>84</v>
      </c>
      <c r="B39" s="36"/>
      <c r="C39" s="88">
        <v>1209382</v>
      </c>
      <c r="D39" s="89">
        <v>3845210</v>
      </c>
    </row>
    <row r="40" spans="1:4" ht="15.75" thickBot="1">
      <c r="A40" s="11" t="s">
        <v>155</v>
      </c>
      <c r="B40" s="36"/>
      <c r="C40" s="88">
        <f>SUM(C35:C39)</f>
        <v>43501904</v>
      </c>
      <c r="D40" s="67">
        <f>SUM(D35:D39)</f>
        <v>52757678</v>
      </c>
    </row>
    <row r="41" spans="1:4">
      <c r="C41" s="12"/>
      <c r="D41" s="203"/>
    </row>
    <row r="42" spans="1:4">
      <c r="A42" s="26" t="s">
        <v>85</v>
      </c>
      <c r="B42" s="24"/>
      <c r="C42" s="65"/>
      <c r="D42" s="66"/>
    </row>
    <row r="43" spans="1:4">
      <c r="A43" s="13" t="s">
        <v>86</v>
      </c>
      <c r="B43" s="24"/>
      <c r="C43" s="85">
        <v>-55377750</v>
      </c>
      <c r="D43" s="84">
        <v>-64556949</v>
      </c>
    </row>
    <row r="44" spans="1:4">
      <c r="A44" s="13" t="s">
        <v>87</v>
      </c>
      <c r="B44" s="24"/>
      <c r="C44" s="85">
        <v>-8773277</v>
      </c>
      <c r="D44" s="84">
        <v>-55995157</v>
      </c>
    </row>
    <row r="45" spans="1:4" ht="15.75" customHeight="1">
      <c r="A45" s="13" t="s">
        <v>136</v>
      </c>
      <c r="B45" s="107"/>
      <c r="C45" s="85">
        <v>38049</v>
      </c>
      <c r="D45" s="84">
        <v>70398</v>
      </c>
    </row>
    <row r="46" spans="1:4" ht="15.75" customHeight="1">
      <c r="A46" s="13" t="s">
        <v>156</v>
      </c>
      <c r="B46" s="188"/>
      <c r="C46" s="85">
        <v>0</v>
      </c>
      <c r="D46" s="84">
        <v>50219</v>
      </c>
    </row>
    <row r="47" spans="1:4" ht="24">
      <c r="A47" s="13" t="s">
        <v>173</v>
      </c>
      <c r="B47" s="107">
        <v>7</v>
      </c>
      <c r="C47" s="85">
        <v>-424918</v>
      </c>
      <c r="D47" s="84"/>
    </row>
    <row r="48" spans="1:4">
      <c r="A48" s="13" t="s">
        <v>128</v>
      </c>
      <c r="B48" s="107"/>
      <c r="C48" s="85">
        <v>-96800</v>
      </c>
      <c r="D48" s="84">
        <v>-423032</v>
      </c>
    </row>
    <row r="49" spans="1:4" ht="15.75" customHeight="1">
      <c r="A49" s="13" t="s">
        <v>129</v>
      </c>
      <c r="B49" s="24">
        <v>9</v>
      </c>
      <c r="C49" s="85">
        <v>176189</v>
      </c>
      <c r="D49" s="84">
        <v>487133</v>
      </c>
    </row>
    <row r="50" spans="1:4" ht="24">
      <c r="A50" s="13" t="s">
        <v>174</v>
      </c>
      <c r="B50" s="107"/>
      <c r="C50" s="85">
        <v>1710</v>
      </c>
      <c r="D50" s="84"/>
    </row>
    <row r="51" spans="1:4" ht="15.75" customHeight="1">
      <c r="A51" s="13" t="s">
        <v>162</v>
      </c>
      <c r="B51" s="188"/>
      <c r="C51" s="85">
        <v>0</v>
      </c>
      <c r="D51" s="84">
        <v>4544676</v>
      </c>
    </row>
    <row r="52" spans="1:4" ht="30" customHeight="1">
      <c r="A52" s="13" t="s">
        <v>119</v>
      </c>
      <c r="B52" s="24">
        <v>12</v>
      </c>
      <c r="C52" s="85">
        <v>-2145393</v>
      </c>
      <c r="D52" s="84">
        <v>-34544740</v>
      </c>
    </row>
    <row r="53" spans="1:4" ht="24" customHeight="1">
      <c r="A53" s="13" t="s">
        <v>114</v>
      </c>
      <c r="B53" s="24">
        <v>12</v>
      </c>
      <c r="C53" s="187">
        <v>0</v>
      </c>
      <c r="D53" s="84">
        <v>49357750</v>
      </c>
    </row>
    <row r="54" spans="1:4" ht="24" customHeight="1">
      <c r="A54" s="13" t="s">
        <v>88</v>
      </c>
      <c r="B54" s="24"/>
      <c r="C54" s="85">
        <v>-1286064</v>
      </c>
      <c r="D54" s="84">
        <v>-2616154</v>
      </c>
    </row>
    <row r="55" spans="1:4" ht="24.75" customHeight="1" thickBot="1">
      <c r="A55" s="13" t="s">
        <v>89</v>
      </c>
      <c r="B55" s="24"/>
      <c r="C55" s="85">
        <v>105171</v>
      </c>
      <c r="D55" s="84">
        <v>103839</v>
      </c>
    </row>
    <row r="56" spans="1:4" ht="26.25" customHeight="1" thickBot="1">
      <c r="A56" s="10" t="s">
        <v>90</v>
      </c>
      <c r="B56" s="64"/>
      <c r="C56" s="101">
        <f>SUM(C43:C55)</f>
        <v>-67783083</v>
      </c>
      <c r="D56" s="102">
        <f>SUM(D43:D55)</f>
        <v>-103522017</v>
      </c>
    </row>
    <row r="57" spans="1:4" ht="15.75" customHeight="1">
      <c r="A57" s="31" t="s">
        <v>0</v>
      </c>
      <c r="B57" s="24"/>
      <c r="C57" s="65"/>
      <c r="D57" s="66"/>
    </row>
    <row r="58" spans="1:4">
      <c r="A58" s="26" t="s">
        <v>91</v>
      </c>
      <c r="B58" s="24"/>
      <c r="C58" s="42"/>
      <c r="D58" s="43"/>
    </row>
    <row r="59" spans="1:4">
      <c r="A59" s="13" t="s">
        <v>175</v>
      </c>
      <c r="B59" s="24"/>
      <c r="C59" s="42">
        <v>53338550</v>
      </c>
      <c r="D59" s="43">
        <v>0</v>
      </c>
    </row>
    <row r="60" spans="1:4">
      <c r="A60" s="13" t="s">
        <v>137</v>
      </c>
      <c r="B60" s="24">
        <v>15</v>
      </c>
      <c r="C60" s="85">
        <v>-49765504</v>
      </c>
      <c r="D60" s="91">
        <v>-3213564</v>
      </c>
    </row>
    <row r="61" spans="1:4">
      <c r="A61" s="13" t="s">
        <v>138</v>
      </c>
      <c r="B61" s="24">
        <v>16</v>
      </c>
      <c r="C61" s="196">
        <v>-2095240</v>
      </c>
      <c r="D61" s="197">
        <v>-4473583</v>
      </c>
    </row>
    <row r="62" spans="1:4" ht="15.75" customHeight="1" thickBot="1">
      <c r="A62" s="13" t="s">
        <v>176</v>
      </c>
      <c r="B62" s="24"/>
      <c r="C62" s="88">
        <v>-24819</v>
      </c>
      <c r="D62" s="89">
        <v>0</v>
      </c>
    </row>
    <row r="63" spans="1:4" ht="25.5" customHeight="1" thickBot="1">
      <c r="A63" s="10" t="s">
        <v>142</v>
      </c>
      <c r="B63" s="64"/>
      <c r="C63" s="88">
        <f>SUM(C59:C62)</f>
        <v>1452987</v>
      </c>
      <c r="D63" s="89">
        <f>SUM(D59:D62)</f>
        <v>-7687147</v>
      </c>
    </row>
    <row r="64" spans="1:4" ht="15.75" customHeight="1">
      <c r="A64" s="13" t="s">
        <v>0</v>
      </c>
      <c r="B64" s="24"/>
      <c r="C64" s="85"/>
      <c r="D64" s="66"/>
    </row>
    <row r="65" spans="1:7" ht="24">
      <c r="A65" s="13" t="s">
        <v>111</v>
      </c>
      <c r="B65" s="69"/>
      <c r="C65" s="85">
        <v>-636984</v>
      </c>
      <c r="D65" s="91">
        <v>-3516292</v>
      </c>
    </row>
    <row r="66" spans="1:7" ht="24.75" thickBot="1">
      <c r="A66" s="7" t="s">
        <v>110</v>
      </c>
      <c r="B66" s="36">
        <v>13</v>
      </c>
      <c r="C66" s="88">
        <v>1854</v>
      </c>
      <c r="D66" s="105">
        <v>2256</v>
      </c>
    </row>
    <row r="67" spans="1:7" ht="21" customHeight="1">
      <c r="A67" s="26" t="s">
        <v>92</v>
      </c>
      <c r="B67" s="24"/>
      <c r="C67" s="85">
        <f>C40+C56+C63+C65+C66</f>
        <v>-23463322</v>
      </c>
      <c r="D67" s="84">
        <f>D40+D56+D63+D65+D66</f>
        <v>-61965522</v>
      </c>
    </row>
    <row r="68" spans="1:7" ht="24.75" customHeight="1">
      <c r="A68" s="26" t="s">
        <v>0</v>
      </c>
      <c r="B68" s="28"/>
      <c r="C68" s="85"/>
      <c r="D68" s="66"/>
      <c r="G68" s="87"/>
    </row>
    <row r="69" spans="1:7" ht="15.75" thickBot="1">
      <c r="A69" s="7" t="s">
        <v>93</v>
      </c>
      <c r="B69" s="36">
        <v>13</v>
      </c>
      <c r="C69" s="88">
        <v>70984738</v>
      </c>
      <c r="D69" s="67">
        <v>242122154</v>
      </c>
    </row>
    <row r="70" spans="1:7" ht="15.75" thickBot="1">
      <c r="A70" s="10" t="s">
        <v>139</v>
      </c>
      <c r="B70" s="64">
        <v>13</v>
      </c>
      <c r="C70" s="101">
        <v>47521416</v>
      </c>
      <c r="D70" s="68">
        <v>180156632</v>
      </c>
    </row>
    <row r="72" spans="1:7">
      <c r="A72" s="123"/>
      <c r="B72" s="123"/>
      <c r="C72" s="123"/>
      <c r="D72" s="123"/>
    </row>
    <row r="73" spans="1:7" ht="33" customHeight="1">
      <c r="A73" s="96" t="s">
        <v>163</v>
      </c>
    </row>
    <row r="76" spans="1:7" ht="15.75" thickBot="1">
      <c r="A76" s="206" t="s">
        <v>50</v>
      </c>
      <c r="B76" s="206"/>
      <c r="C76" s="207"/>
      <c r="D76" s="207"/>
    </row>
    <row r="77" spans="1:7">
      <c r="A77" s="206"/>
      <c r="B77" s="206"/>
      <c r="C77" s="208" t="s">
        <v>144</v>
      </c>
      <c r="D77" s="208"/>
    </row>
    <row r="78" spans="1:7">
      <c r="A78" s="206" t="s">
        <v>0</v>
      </c>
      <c r="B78" s="206"/>
      <c r="C78" s="206"/>
      <c r="D78" s="206"/>
    </row>
    <row r="79" spans="1:7">
      <c r="A79" s="206"/>
      <c r="B79" s="206"/>
      <c r="C79" s="206"/>
      <c r="D79" s="206"/>
    </row>
    <row r="80" spans="1:7" ht="15.75" thickBot="1">
      <c r="A80" s="206" t="s">
        <v>133</v>
      </c>
      <c r="B80" s="206"/>
      <c r="C80" s="207"/>
      <c r="D80" s="207"/>
    </row>
    <row r="81" spans="1:4">
      <c r="A81" s="206"/>
      <c r="B81" s="206"/>
      <c r="C81" s="208" t="s">
        <v>134</v>
      </c>
      <c r="D81" s="208"/>
    </row>
  </sheetData>
  <mergeCells count="15">
    <mergeCell ref="A3:D3"/>
    <mergeCell ref="C1:D1"/>
    <mergeCell ref="A76:B76"/>
    <mergeCell ref="C76:D76"/>
    <mergeCell ref="A80:B80"/>
    <mergeCell ref="C80:D80"/>
    <mergeCell ref="C6:D6"/>
    <mergeCell ref="A81:B81"/>
    <mergeCell ref="C81:D81"/>
    <mergeCell ref="A77:B77"/>
    <mergeCell ref="C77:D77"/>
    <mergeCell ref="A78:B78"/>
    <mergeCell ref="C78:D78"/>
    <mergeCell ref="A79:B79"/>
    <mergeCell ref="C79:D7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tabSelected="1" zoomScaleNormal="100" workbookViewId="0">
      <selection activeCell="M17" sqref="M17"/>
    </sheetView>
  </sheetViews>
  <sheetFormatPr defaultRowHeight="15"/>
  <cols>
    <col min="1" max="1" width="44.5703125" style="14" customWidth="1"/>
    <col min="2" max="2" width="11.140625" bestFit="1" customWidth="1"/>
    <col min="3" max="3" width="11.5703125" customWidth="1"/>
    <col min="4" max="4" width="13" customWidth="1"/>
    <col min="5" max="5" width="10.42578125" customWidth="1"/>
    <col min="6" max="7" width="11.85546875" bestFit="1" customWidth="1"/>
    <col min="8" max="8" width="14.42578125" customWidth="1"/>
    <col min="9" max="9" width="13.42578125" customWidth="1"/>
  </cols>
  <sheetData>
    <row r="1" spans="1:9">
      <c r="A1" s="16" t="s">
        <v>1</v>
      </c>
      <c r="B1" s="2"/>
      <c r="I1" s="6" t="s">
        <v>97</v>
      </c>
    </row>
    <row r="2" spans="1:9">
      <c r="A2" s="1"/>
      <c r="B2" s="2"/>
    </row>
    <row r="3" spans="1:9" ht="15.75">
      <c r="A3" s="17" t="s">
        <v>100</v>
      </c>
      <c r="B3" s="15"/>
      <c r="C3" s="15"/>
      <c r="D3" s="15"/>
    </row>
    <row r="4" spans="1:9" ht="15.75">
      <c r="A4" s="3"/>
    </row>
    <row r="5" spans="1:9">
      <c r="A5" s="16" t="s">
        <v>167</v>
      </c>
    </row>
    <row r="7" spans="1:9" ht="15.75" thickBot="1">
      <c r="A7" s="118"/>
      <c r="B7" s="215" t="s">
        <v>94</v>
      </c>
      <c r="C7" s="215"/>
      <c r="D7" s="215"/>
      <c r="E7" s="215"/>
      <c r="F7" s="215"/>
      <c r="G7" s="215"/>
      <c r="H7" s="214"/>
      <c r="I7" s="214"/>
    </row>
    <row r="8" spans="1:9" ht="36.75" thickBot="1">
      <c r="A8" s="80" t="s">
        <v>113</v>
      </c>
      <c r="B8" s="19" t="s">
        <v>130</v>
      </c>
      <c r="C8" s="19" t="s">
        <v>122</v>
      </c>
      <c r="D8" s="19" t="s">
        <v>123</v>
      </c>
      <c r="E8" s="79" t="s">
        <v>124</v>
      </c>
      <c r="F8" s="79" t="s">
        <v>29</v>
      </c>
      <c r="G8" s="79" t="s">
        <v>95</v>
      </c>
      <c r="H8" s="78" t="s">
        <v>30</v>
      </c>
      <c r="I8" s="78" t="s">
        <v>31</v>
      </c>
    </row>
    <row r="9" spans="1:9" ht="15.75" thickBot="1">
      <c r="A9" s="120"/>
      <c r="B9" s="114"/>
      <c r="C9" s="114"/>
      <c r="D9" s="114"/>
      <c r="E9" s="121"/>
      <c r="F9" s="121"/>
      <c r="G9" s="121"/>
      <c r="H9" s="122"/>
      <c r="I9" s="122"/>
    </row>
    <row r="10" spans="1:9" ht="15.75" thickBot="1">
      <c r="A10" s="114" t="s">
        <v>125</v>
      </c>
      <c r="B10" s="145">
        <v>14</v>
      </c>
      <c r="C10" s="145">
        <v>14</v>
      </c>
      <c r="D10" s="145">
        <v>14</v>
      </c>
      <c r="E10" s="145">
        <v>14</v>
      </c>
      <c r="F10" s="109"/>
      <c r="G10" s="109"/>
      <c r="H10" s="109"/>
      <c r="I10" s="109"/>
    </row>
    <row r="11" spans="1:9" ht="15.75" thickBot="1">
      <c r="A11" s="114"/>
      <c r="B11" s="70"/>
      <c r="C11" s="70"/>
      <c r="D11" s="70"/>
      <c r="E11" s="70"/>
      <c r="F11" s="70"/>
      <c r="G11" s="70"/>
      <c r="H11" s="70"/>
      <c r="I11" s="70"/>
    </row>
    <row r="12" spans="1:9" ht="15.75" thickBot="1">
      <c r="A12" s="19" t="s">
        <v>169</v>
      </c>
      <c r="B12" s="113">
        <v>12136529</v>
      </c>
      <c r="C12" s="113">
        <v>-7065614</v>
      </c>
      <c r="D12" s="113">
        <v>26183</v>
      </c>
      <c r="E12" s="113">
        <v>1820479</v>
      </c>
      <c r="F12" s="113">
        <v>641236831</v>
      </c>
      <c r="G12" s="113">
        <v>648154408</v>
      </c>
      <c r="H12" s="113">
        <v>82453415</v>
      </c>
      <c r="I12" s="113">
        <v>730607823</v>
      </c>
    </row>
    <row r="13" spans="1:9">
      <c r="A13" s="20" t="s">
        <v>0</v>
      </c>
      <c r="B13" s="111"/>
      <c r="C13" s="111"/>
      <c r="D13" s="111"/>
      <c r="E13" s="111"/>
      <c r="F13" s="111"/>
      <c r="G13" s="111"/>
      <c r="H13" s="111"/>
      <c r="I13" s="111"/>
    </row>
    <row r="14" spans="1:9">
      <c r="A14" s="20" t="s">
        <v>102</v>
      </c>
      <c r="B14" s="111">
        <v>0</v>
      </c>
      <c r="C14" s="111">
        <v>0</v>
      </c>
      <c r="D14" s="111">
        <v>0</v>
      </c>
      <c r="E14" s="111">
        <v>0</v>
      </c>
      <c r="F14" s="111">
        <v>28278071</v>
      </c>
      <c r="G14" s="111">
        <v>28278071</v>
      </c>
      <c r="H14" s="111">
        <v>5016712</v>
      </c>
      <c r="I14" s="111">
        <v>33294783</v>
      </c>
    </row>
    <row r="15" spans="1:9" ht="15.75" thickBot="1">
      <c r="A15" s="72" t="s">
        <v>101</v>
      </c>
      <c r="B15" s="112">
        <v>0</v>
      </c>
      <c r="C15" s="112">
        <v>0</v>
      </c>
      <c r="D15" s="112">
        <v>29069</v>
      </c>
      <c r="E15" s="112">
        <v>0</v>
      </c>
      <c r="F15" s="112">
        <v>-375694</v>
      </c>
      <c r="G15" s="112">
        <v>-346625</v>
      </c>
      <c r="H15" s="112">
        <v>0</v>
      </c>
      <c r="I15" s="112">
        <v>-346625</v>
      </c>
    </row>
    <row r="16" spans="1:9" ht="15.75" thickBot="1">
      <c r="A16" s="19" t="s">
        <v>103</v>
      </c>
      <c r="B16" s="74">
        <f>SUM(B14:B15)</f>
        <v>0</v>
      </c>
      <c r="C16" s="74">
        <f t="shared" ref="C16:I16" si="0">SUM(C14:C15)</f>
        <v>0</v>
      </c>
      <c r="D16" s="74">
        <f t="shared" si="0"/>
        <v>29069</v>
      </c>
      <c r="E16" s="74">
        <f t="shared" si="0"/>
        <v>0</v>
      </c>
      <c r="F16" s="74">
        <f t="shared" si="0"/>
        <v>27902377</v>
      </c>
      <c r="G16" s="74">
        <f t="shared" si="0"/>
        <v>27931446</v>
      </c>
      <c r="H16" s="74">
        <f t="shared" si="0"/>
        <v>5016712</v>
      </c>
      <c r="I16" s="74">
        <f t="shared" si="0"/>
        <v>32948158</v>
      </c>
    </row>
    <row r="17" spans="1:9" ht="15.75" thickBot="1">
      <c r="A17" s="139"/>
      <c r="B17" s="140"/>
      <c r="C17" s="140"/>
      <c r="D17" s="140"/>
      <c r="E17" s="140"/>
      <c r="F17" s="140"/>
      <c r="G17" s="140"/>
      <c r="H17" s="140"/>
      <c r="I17" s="140"/>
    </row>
    <row r="18" spans="1:9" ht="15.75" thickBot="1">
      <c r="A18" s="114" t="s">
        <v>143</v>
      </c>
      <c r="B18" s="115">
        <v>12136529</v>
      </c>
      <c r="C18" s="113">
        <v>-7065614</v>
      </c>
      <c r="D18" s="113">
        <v>55252</v>
      </c>
      <c r="E18" s="141">
        <v>1820479</v>
      </c>
      <c r="F18" s="141">
        <v>669139208</v>
      </c>
      <c r="G18" s="141">
        <v>676085854</v>
      </c>
      <c r="H18" s="141">
        <v>87470127</v>
      </c>
      <c r="I18" s="141">
        <v>763555981</v>
      </c>
    </row>
    <row r="19" spans="1:9" ht="15.75" thickBot="1">
      <c r="A19" s="108" t="s">
        <v>0</v>
      </c>
      <c r="B19" s="75"/>
      <c r="C19" s="75"/>
      <c r="D19" s="75"/>
      <c r="E19" s="75"/>
      <c r="F19" s="75"/>
      <c r="G19" s="75"/>
      <c r="H19" s="75"/>
      <c r="I19" s="75"/>
    </row>
    <row r="20" spans="1:9" ht="15.75" thickBot="1">
      <c r="A20" s="71" t="s">
        <v>171</v>
      </c>
      <c r="B20" s="113">
        <v>12136529</v>
      </c>
      <c r="C20" s="113">
        <v>-7065614</v>
      </c>
      <c r="D20" s="113">
        <v>23441</v>
      </c>
      <c r="E20" s="113">
        <v>1820479</v>
      </c>
      <c r="F20" s="113">
        <v>702957922</v>
      </c>
      <c r="G20" s="113">
        <v>709872757</v>
      </c>
      <c r="H20" s="113">
        <v>93789580</v>
      </c>
      <c r="I20" s="113">
        <v>803662337</v>
      </c>
    </row>
    <row r="21" spans="1:9">
      <c r="A21" s="83"/>
      <c r="B21" s="110"/>
      <c r="C21" s="110"/>
      <c r="D21" s="110"/>
      <c r="E21" s="110"/>
      <c r="F21" s="110"/>
      <c r="G21" s="110"/>
      <c r="H21" s="110"/>
      <c r="I21" s="110"/>
    </row>
    <row r="22" spans="1:9">
      <c r="A22" s="20" t="s">
        <v>102</v>
      </c>
      <c r="B22" s="116">
        <v>0</v>
      </c>
      <c r="C22" s="116">
        <v>0</v>
      </c>
      <c r="D22" s="116">
        <v>0</v>
      </c>
      <c r="E22" s="116">
        <v>0</v>
      </c>
      <c r="F22" s="116">
        <v>24671939</v>
      </c>
      <c r="G22" s="116">
        <v>24671939</v>
      </c>
      <c r="H22" s="116">
        <v>887919</v>
      </c>
      <c r="I22" s="116">
        <v>25559858</v>
      </c>
    </row>
    <row r="23" spans="1:9" ht="15.75" thickBot="1">
      <c r="A23" s="72" t="s">
        <v>112</v>
      </c>
      <c r="B23" s="117">
        <v>0</v>
      </c>
      <c r="C23" s="117">
        <v>0</v>
      </c>
      <c r="D23" s="117">
        <v>-1645</v>
      </c>
      <c r="E23" s="117">
        <v>0</v>
      </c>
      <c r="F23" s="117">
        <v>414333</v>
      </c>
      <c r="G23" s="117">
        <v>412688</v>
      </c>
      <c r="H23" s="117">
        <v>0</v>
      </c>
      <c r="I23" s="117">
        <v>412688</v>
      </c>
    </row>
    <row r="24" spans="1:9" ht="15.75" thickBot="1">
      <c r="A24" s="19" t="s">
        <v>103</v>
      </c>
      <c r="B24" s="76">
        <f>SUM(B22:B23)</f>
        <v>0</v>
      </c>
      <c r="C24" s="76">
        <f t="shared" ref="C24:I24" si="1">SUM(C22:C23)</f>
        <v>0</v>
      </c>
      <c r="D24" s="76">
        <f t="shared" si="1"/>
        <v>-1645</v>
      </c>
      <c r="E24" s="76">
        <f t="shared" si="1"/>
        <v>0</v>
      </c>
      <c r="F24" s="76">
        <f t="shared" si="1"/>
        <v>25086272</v>
      </c>
      <c r="G24" s="76">
        <f t="shared" si="1"/>
        <v>25084627</v>
      </c>
      <c r="H24" s="76">
        <f t="shared" si="1"/>
        <v>887919</v>
      </c>
      <c r="I24" s="76">
        <f t="shared" si="1"/>
        <v>25972546</v>
      </c>
    </row>
    <row r="25" spans="1:9">
      <c r="A25" s="139"/>
      <c r="B25" s="142"/>
      <c r="C25" s="142"/>
      <c r="D25" s="142"/>
      <c r="E25" s="142"/>
      <c r="F25" s="142"/>
      <c r="G25" s="142"/>
      <c r="H25" s="142"/>
      <c r="I25" s="142"/>
    </row>
    <row r="26" spans="1:9" ht="15.75" thickBot="1">
      <c r="A26" s="73" t="s">
        <v>170</v>
      </c>
      <c r="B26" s="77">
        <f>B20+B24</f>
        <v>12136529</v>
      </c>
      <c r="C26" s="77">
        <f t="shared" ref="C26:D26" si="2">C20+C24</f>
        <v>-7065614</v>
      </c>
      <c r="D26" s="77">
        <f t="shared" si="2"/>
        <v>21796</v>
      </c>
      <c r="E26" s="77">
        <f>E20+E24</f>
        <v>1820479</v>
      </c>
      <c r="F26" s="77">
        <f>F20+F24</f>
        <v>728044194</v>
      </c>
      <c r="G26" s="77">
        <f t="shared" ref="G26:I26" si="3">G20+G24</f>
        <v>734957384</v>
      </c>
      <c r="H26" s="77">
        <f t="shared" si="3"/>
        <v>94677499</v>
      </c>
      <c r="I26" s="77">
        <f t="shared" si="3"/>
        <v>829634883</v>
      </c>
    </row>
    <row r="27" spans="1:9" ht="15.75" thickTop="1"/>
    <row r="28" spans="1:9">
      <c r="A28" s="210"/>
      <c r="B28" s="210"/>
      <c r="C28" s="210"/>
      <c r="D28" s="210"/>
      <c r="E28" s="210"/>
      <c r="F28" s="210"/>
      <c r="G28" s="210"/>
      <c r="H28" s="210"/>
      <c r="I28" s="210"/>
    </row>
    <row r="32" spans="1:9" ht="28.5" customHeight="1" thickBot="1">
      <c r="A32" s="206" t="s">
        <v>50</v>
      </c>
      <c r="B32" s="206"/>
      <c r="H32" s="207"/>
      <c r="I32" s="207"/>
    </row>
    <row r="33" spans="1:9">
      <c r="A33" s="206"/>
      <c r="B33" s="206"/>
      <c r="H33" s="208" t="s">
        <v>144</v>
      </c>
      <c r="I33" s="208"/>
    </row>
    <row r="34" spans="1:9">
      <c r="A34" s="206" t="s">
        <v>0</v>
      </c>
      <c r="B34" s="206"/>
      <c r="H34" s="206"/>
      <c r="I34" s="206"/>
    </row>
    <row r="35" spans="1:9">
      <c r="A35" s="206"/>
      <c r="B35" s="206"/>
      <c r="H35" s="206"/>
      <c r="I35" s="206"/>
    </row>
    <row r="36" spans="1:9" ht="15.75" thickBot="1">
      <c r="A36" s="206" t="s">
        <v>133</v>
      </c>
      <c r="B36" s="206"/>
      <c r="H36" s="207"/>
      <c r="I36" s="207"/>
    </row>
    <row r="37" spans="1:9">
      <c r="A37" s="206"/>
      <c r="B37" s="206"/>
      <c r="H37" s="208" t="s">
        <v>134</v>
      </c>
      <c r="I37" s="208"/>
    </row>
  </sheetData>
  <mergeCells count="15">
    <mergeCell ref="A28:I28"/>
    <mergeCell ref="H32:I32"/>
    <mergeCell ref="H33:I33"/>
    <mergeCell ref="H7:I7"/>
    <mergeCell ref="B7:G7"/>
    <mergeCell ref="A32:B32"/>
    <mergeCell ref="A33:B33"/>
    <mergeCell ref="A37:B37"/>
    <mergeCell ref="H37:I37"/>
    <mergeCell ref="A34:B34"/>
    <mergeCell ref="H34:I34"/>
    <mergeCell ref="A35:B35"/>
    <mergeCell ref="H35:I35"/>
    <mergeCell ref="A36:B36"/>
    <mergeCell ref="H36:I3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2024-05-29T10:43:47Z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 2020 года (консолидированная).xlsx</vt:lpwstr>
  </property>
</Properties>
</file>