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'Ф3'!$C$10:$D$56</definedName>
    <definedName name="WorkArea" localSheetId="3">'Ф4'!$B$12:$G$16</definedName>
    <definedName name="YEARPrev4" localSheetId="1">'[2]Hidden'!$F$21</definedName>
    <definedName name="YEARPrev4" localSheetId="2">'[3]Hidden'!$F$21</definedName>
    <definedName name="YEARPrev4">'[1]Hidden'!$F$21</definedName>
    <definedName name="Z_D5AF6042_8F5F_4C64_8D87_96F77498099A_.wvu.PrintArea" localSheetId="1" hidden="1">'Ф2'!$A$1:$D$49</definedName>
    <definedName name="Z_D5AF6042_8F5F_4C64_8D87_96F77498099A_.wvu.PrintArea" localSheetId="3" hidden="1">'Ф4'!$A$1:$I$32</definedName>
    <definedName name="Z_D5AF6042_8F5F_4C64_8D87_96F77498099A_.wvu.Rows" localSheetId="3" hidden="1">'Ф4'!#REF!,'Ф4'!#REF!</definedName>
  </definedNames>
  <calcPr fullCalcOnLoad="1"/>
</workbook>
</file>

<file path=xl/sharedStrings.xml><?xml version="1.0" encoding="utf-8"?>
<sst xmlns="http://schemas.openxmlformats.org/spreadsheetml/2006/main" count="202" uniqueCount="173">
  <si>
    <t>Основные средства</t>
  </si>
  <si>
    <t>Нематериальные активы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</si>
  <si>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</si>
  <si>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</si>
  <si>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</si>
  <si>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Главный бухгалтер -директор ДБУиО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</si>
  <si>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</si>
  <si>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</si>
  <si>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</si>
  <si>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</si>
  <si>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</si>
  <si>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</si>
  <si>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</si>
  <si>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</si>
  <si>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</si>
  <si>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</si>
  <si>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</si>
  <si>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</si>
  <si>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Неаудированная промежуточная сокращенная</t>
  </si>
  <si>
    <t xml:space="preserve"> консолидированная финансовая отчетность</t>
  </si>
  <si>
    <t>ПРОМЕЖУТОЧНЫЙ СОКРАЩЕННЫЙ КОНСОЛИДИРОВАННЫЙ ОТЧЕТ О ФИНАНСОВОМ ПОЛОЖЕНИИ</t>
  </si>
  <si>
    <t>Прим.</t>
  </si>
  <si>
    <t>Активы</t>
  </si>
  <si>
    <t>5</t>
  </si>
  <si>
    <t>6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</si>
  <si>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</si>
  <si>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</si>
  <si>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</si>
  <si>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</si>
  <si>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9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</si>
  <si>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</si>
  <si>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</si>
  <si>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</si>
  <si>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</si>
  <si>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</si>
  <si>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</si>
  <si>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</si>
  <si>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</si>
  <si>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</si>
  <si>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</si>
  <si>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</si>
  <si>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</si>
  <si>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</si>
  <si>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</si>
  <si>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</si>
  <si>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</si>
  <si>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</si>
  <si>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</si>
  <si>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</si>
  <si>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</si>
  <si>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</si>
  <si>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</si>
  <si>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</si>
  <si>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</si>
  <si>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</si>
  <si>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</si>
  <si>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</si>
  <si>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</si>
  <si>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</si>
  <si>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</si>
  <si>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</si>
  <si>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</si>
  <si>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</si>
  <si>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</si>
  <si>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</si>
  <si>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</si>
  <si>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</si>
  <si>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Чистые расходы от переоценки валютных статей</t>
  </si>
  <si>
    <t>Прибыль до налогообложения</t>
  </si>
  <si>
    <t>Расходы по подоходному налогу</t>
  </si>
  <si>
    <t>16</t>
  </si>
  <si>
    <t>Прочий совокупный доход</t>
  </si>
  <si>
    <t>Прибыль на акцию</t>
  </si>
  <si>
    <t>АО «Казахтелеком»</t>
  </si>
  <si>
    <t xml:space="preserve">Неаудированная промежуточная сокращённая </t>
  </si>
  <si>
    <t>консолидированная финансовая отчётность</t>
  </si>
  <si>
    <t>ПРОМЕЖУТОЧНЫЙ СОКРАЩЁННЫЙ КОНСОЛИДИРОВАННЫЙ ОТЧЁТ О ДВИЖЕНИИ ДЕНЕЖНЫХ СРЕДСТВ</t>
  </si>
  <si>
    <t>Капитал и обязательства</t>
  </si>
  <si>
    <t>Выпущенные акции</t>
  </si>
  <si>
    <t>Собственные выкупленные акции</t>
  </si>
  <si>
    <t>Прочие резервы</t>
  </si>
  <si>
    <t>Неаудированная промежуточная сокращённая</t>
  </si>
  <si>
    <t xml:space="preserve"> консолидированная финансовая отчётность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</si>
  <si>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</si>
  <si>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</si>
  <si>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</si>
  <si>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</si>
  <si>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</si>
  <si>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</si>
  <si>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</si>
  <si>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</si>
  <si>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</si>
  <si>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</si>
  <si>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</si>
  <si>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</si>
  <si>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</si>
  <si>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</si>
  <si>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</si>
  <si>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</si>
  <si>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</si>
  <si>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</si>
  <si>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>Итого</t>
  </si>
  <si>
    <t>Некотрольные доли участия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</si>
  <si>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</si>
  <si>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</si>
  <si>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</si>
  <si>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Возврат денежных средств с ограниченным правом использования</t>
  </si>
  <si>
    <t>Чистые денежные потоки, использованные в финансовой деятельности</t>
  </si>
  <si>
    <t>11</t>
  </si>
  <si>
    <t>Прибыль до налогообложения от продолжающейся деятельности</t>
  </si>
  <si>
    <t>Прибыль на акцию от продолжающейся деятельности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</si>
  <si>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</si>
  <si>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</si>
  <si>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</si>
  <si>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7</t>
  </si>
  <si>
    <t>Возврат финансовой помощи</t>
  </si>
  <si>
    <t>На 31 марта 2017 года (неаудировано)</t>
  </si>
  <si>
    <t>За три месяца, закончившиеся 31 марта</t>
  </si>
  <si>
    <t>На 1 января 2017 года</t>
  </si>
  <si>
    <t>2017 года (неаудировано)</t>
  </si>
  <si>
    <t>Прочий совокупный доход (неаудировано)</t>
  </si>
  <si>
    <t>В тыс. тенге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</si>
  <si>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</si>
  <si>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</si>
  <si>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</si>
  <si>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 xml:space="preserve">Доходы </t>
  </si>
  <si>
    <t>Себестоимость реализации</t>
  </si>
  <si>
    <t>Чистая прибыль за период</t>
  </si>
  <si>
    <t>Курсовые разницы при пересчёте отчётности зарубежных дочерних организаций</t>
  </si>
  <si>
    <t>Чистый прочий совокупный доход подлежащий реклассификации в состав прибыли или убытка в последующих периодах</t>
  </si>
  <si>
    <t>Денежные средства и их эквиваленты на 31 марта</t>
  </si>
  <si>
    <t>Прочий совокупный доход / (убыток), подлежащий реклассификации в состав прибыли или убытка в последующих периодах (за вычетом налогов):</t>
  </si>
  <si>
    <t>Итого совокупный доход (неаудировано)</t>
  </si>
  <si>
    <t>На 31 марта 2018 года</t>
  </si>
  <si>
    <t>На 31 марта 2018 года (неаудировано)</t>
  </si>
  <si>
    <t>На 31 декабря 2017 года (аудировано)</t>
  </si>
  <si>
    <t>Авансы, уплаченные за внеоборотные активы</t>
  </si>
  <si>
    <t>Инвестиции в ассоциированные организации</t>
  </si>
  <si>
    <t>Отложенные налоговые активы</t>
  </si>
  <si>
    <t>Прочие внеоборотные финансовые активы</t>
  </si>
  <si>
    <t>Прочие внеоборотные активы</t>
  </si>
  <si>
    <t xml:space="preserve">Прочие оборотные финансовые активы </t>
  </si>
  <si>
    <t xml:space="preserve">Прочие оборотные активы </t>
  </si>
  <si>
    <t>Резерв по пересчёту иностранной валюты</t>
  </si>
  <si>
    <t>Прочие долгосрочные финансовые обязательства</t>
  </si>
  <si>
    <t>Прочие краткосрочные финансовые обязательства</t>
  </si>
  <si>
    <t xml:space="preserve">Прочие краткосрочные обязательства </t>
  </si>
  <si>
    <t>Сулейманов Е.Э.</t>
  </si>
  <si>
    <t>За трехмесячный период, закончившийся 31 марта 2018 года</t>
  </si>
  <si>
    <t>2018 года (неаудировано)</t>
  </si>
  <si>
    <t>Доля Группы в прибыли/(убытке) ассоциированных организаций</t>
  </si>
  <si>
    <t>Доход от выбытия основных средств</t>
  </si>
  <si>
    <t xml:space="preserve">31 марта 2018 года  (неаудировано)
</t>
  </si>
  <si>
    <t xml:space="preserve">31 марта 2017 года
(неаудировано)
</t>
  </si>
  <si>
    <t>Нереализованные убытки/(доходы) от курсовой разницы</t>
  </si>
  <si>
    <t>Начисление резерва на сомнительную задолженность</t>
  </si>
  <si>
    <t>Списание стоимости товарно-материальных запасов до чистой стоимости реализации</t>
  </si>
  <si>
    <t>Доля Группы в (прибыли)/убытке ассоциированных организаций</t>
  </si>
  <si>
    <t>Убыток от выбытия основных средств</t>
  </si>
  <si>
    <t>Изменение в оборотных и внеоборотных активах</t>
  </si>
  <si>
    <t>Дивиденды выплаченные по простым и привилегированным акциям</t>
  </si>
  <si>
    <t>Внеоборотные активы</t>
  </si>
  <si>
    <t>Оборотные активы</t>
  </si>
  <si>
    <t>Денежные средства от продажи доли в дочерней организации ТОО «QazCloud»</t>
  </si>
  <si>
    <t>Чистые денежные потоки, полученные/(использованные) от инвестиционной деятельности</t>
  </si>
  <si>
    <t>Чистое изменение денежных средств и их эквивалентов</t>
  </si>
  <si>
    <t>На 1 января 2018 года</t>
  </si>
  <si>
    <t>Чистая прибыль за отчётный период  (неаудировано)</t>
  </si>
  <si>
    <t>Изменения в учетной политике (Примечание 3)</t>
  </si>
  <si>
    <t>Продолжающаяся деятельность</t>
  </si>
  <si>
    <t xml:space="preserve">Прибыль за отчётный период от продолжающейся деятельности </t>
  </si>
  <si>
    <t>Базовая и разводненная, в отношении чистой прибыли за отчетный период, в тенге</t>
  </si>
  <si>
    <t>Базовая и разводненная, в отношении прибыли от продолжающейся деятельности за отчетный период, в тенге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</si>
</sst>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  <numFmt numFmtId="181" formatCode="_-* #,##0_р_._-;\-* #,##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(* #,##0.0_);_(* \(#,##0.0\);_(* &quot;-&quot;_);_(@_)"/>
    <numFmt numFmtId="189" formatCode="_(* #,##0.00_);_(* \(#,##0.00\);_(* &quot;-&quot;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7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80" fontId="29" fillId="0" borderId="0" xfId="59" applyFont="1" applyFill="1" applyAlignment="1" applyProtection="1">
      <alignment horizontal="center"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81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0" fontId="22" fillId="0" borderId="0" xfId="59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171" fontId="35" fillId="0" borderId="0" xfId="0" applyNumberFormat="1" applyFont="1" applyFill="1" applyAlignment="1">
      <alignment wrapText="1"/>
    </xf>
    <xf numFmtId="181" fontId="35" fillId="0" borderId="0" xfId="0" applyNumberFormat="1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171" fontId="35" fillId="0" borderId="0" xfId="0" applyNumberFormat="1" applyFont="1" applyFill="1" applyAlignment="1" applyProtection="1">
      <alignment/>
      <protection locked="0"/>
    </xf>
    <xf numFmtId="3" fontId="35" fillId="0" borderId="0" xfId="0" applyNumberFormat="1" applyFont="1" applyFill="1" applyAlignment="1" applyProtection="1">
      <alignment/>
      <protection locked="0"/>
    </xf>
    <xf numFmtId="171" fontId="36" fillId="0" borderId="0" xfId="0" applyNumberFormat="1" applyFont="1" applyFill="1" applyAlignment="1">
      <alignment wrapText="1"/>
    </xf>
    <xf numFmtId="171" fontId="36" fillId="0" borderId="0" xfId="0" applyNumberFormat="1" applyFont="1" applyFill="1" applyBorder="1" applyAlignment="1">
      <alignment wrapText="1"/>
    </xf>
    <xf numFmtId="171" fontId="22" fillId="0" borderId="12" xfId="70" applyNumberFormat="1" applyFont="1" applyFill="1" applyBorder="1" applyAlignment="1" applyProtection="1">
      <alignment horizontal="center" vertical="center" wrapText="1"/>
      <protection/>
    </xf>
    <xf numFmtId="171" fontId="0" fillId="0" borderId="13" xfId="7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71" fontId="22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71" fontId="22" fillId="0" borderId="0" xfId="0" applyNumberFormat="1" applyFont="1" applyFill="1" applyAlignment="1" applyProtection="1">
      <alignment horizontal="right" vertical="center"/>
      <protection locked="0"/>
    </xf>
    <xf numFmtId="171" fontId="0" fillId="0" borderId="0" xfId="0" applyNumberFormat="1" applyFont="1" applyFill="1" applyAlignment="1" applyProtection="1">
      <alignment horizontal="right" vertical="center"/>
      <protection locked="0"/>
    </xf>
    <xf numFmtId="171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171" fontId="22" fillId="0" borderId="0" xfId="0" applyNumberFormat="1" applyFont="1" applyFill="1" applyAlignment="1">
      <alignment wrapText="1"/>
    </xf>
    <xf numFmtId="171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171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171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1" fontId="22" fillId="0" borderId="0" xfId="0" applyNumberFormat="1" applyFont="1" applyFill="1" applyBorder="1" applyAlignment="1" applyProtection="1">
      <alignment vertical="center"/>
      <protection locked="0"/>
    </xf>
    <xf numFmtId="171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2" fillId="0" borderId="0" xfId="0" applyNumberFormat="1" applyFont="1" applyFill="1" applyBorder="1" applyAlignment="1">
      <alignment wrapText="1"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left"/>
      <protection locked="0"/>
    </xf>
    <xf numFmtId="49" fontId="0" fillId="0" borderId="18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171" fontId="33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wrapText="1"/>
      <protection/>
    </xf>
    <xf numFmtId="0" fontId="22" fillId="0" borderId="14" xfId="0" applyFont="1" applyFill="1" applyBorder="1" applyAlignment="1" applyProtection="1">
      <alignment horizontal="left"/>
      <protection/>
    </xf>
    <xf numFmtId="177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/>
      <protection locked="0"/>
    </xf>
    <xf numFmtId="49" fontId="32" fillId="0" borderId="10" xfId="59" applyNumberFormat="1" applyFont="1" applyFill="1" applyBorder="1" applyAlignment="1" applyProtection="1">
      <alignment wrapText="1"/>
      <protection locked="0"/>
    </xf>
    <xf numFmtId="49" fontId="22" fillId="0" borderId="10" xfId="59" applyNumberFormat="1" applyFont="1" applyFill="1" applyBorder="1" applyAlignment="1" applyProtection="1">
      <alignment vertical="center" wrapText="1"/>
      <protection locked="0"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left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33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182" fontId="22" fillId="24" borderId="10" xfId="0" applyNumberFormat="1" applyFont="1" applyFill="1" applyBorder="1" applyAlignment="1">
      <alignment horizontal="left" wrapText="1"/>
    </xf>
    <xf numFmtId="182" fontId="0" fillId="24" borderId="10" xfId="0" applyNumberFormat="1" applyFont="1" applyFill="1" applyBorder="1" applyAlignment="1">
      <alignment horizontal="left" wrapText="1"/>
    </xf>
    <xf numFmtId="181" fontId="0" fillId="24" borderId="10" xfId="69" applyNumberFormat="1" applyFont="1" applyFill="1" applyBorder="1" applyAlignment="1" applyProtection="1">
      <alignment horizontal="center" vertical="center" wrapText="1"/>
      <protection/>
    </xf>
    <xf numFmtId="181" fontId="0" fillId="24" borderId="10" xfId="69" applyNumberFormat="1" applyFont="1" applyFill="1" applyBorder="1" applyAlignment="1" applyProtection="1">
      <alignment horizontal="center" vertical="center" wrapText="1"/>
      <protection/>
    </xf>
    <xf numFmtId="177" fontId="22" fillId="24" borderId="0" xfId="69" applyNumberFormat="1" applyFon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 applyProtection="1">
      <alignment horizontal="center" vertical="center" wrapText="1"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182" fontId="22" fillId="24" borderId="10" xfId="0" applyNumberFormat="1" applyFont="1" applyFill="1" applyBorder="1" applyAlignment="1">
      <alignment horizontal="left" wrapText="1"/>
    </xf>
    <xf numFmtId="181" fontId="22" fillId="24" borderId="10" xfId="69" applyNumberFormat="1" applyFont="1" applyFill="1" applyBorder="1" applyAlignment="1" applyProtection="1">
      <alignment horizontal="center" wrapText="1"/>
      <protection/>
    </xf>
    <xf numFmtId="181" fontId="0" fillId="24" borderId="10" xfId="69" applyNumberFormat="1" applyFont="1" applyFill="1" applyBorder="1" applyAlignment="1" applyProtection="1">
      <alignment horizontal="center" wrapText="1"/>
      <protection/>
    </xf>
    <xf numFmtId="177" fontId="22" fillId="24" borderId="10" xfId="0" applyNumberFormat="1" applyFont="1" applyFill="1" applyBorder="1" applyAlignment="1" applyProtection="1">
      <alignment horizontal="center" vertical="center" wrapText="1"/>
      <protection/>
    </xf>
    <xf numFmtId="177" fontId="0" fillId="24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69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>
      <alignment horizontal="left" wrapText="1"/>
    </xf>
    <xf numFmtId="182" fontId="22" fillId="0" borderId="10" xfId="0" applyNumberFormat="1" applyFont="1" applyFill="1" applyBorder="1" applyAlignment="1">
      <alignment horizontal="left" wrapText="1"/>
    </xf>
    <xf numFmtId="182" fontId="0" fillId="0" borderId="20" xfId="0" applyNumberFormat="1" applyFont="1" applyFill="1" applyBorder="1" applyAlignment="1">
      <alignment horizontal="right" wrapText="1"/>
    </xf>
    <xf numFmtId="171" fontId="22" fillId="24" borderId="16" xfId="0" applyNumberFormat="1" applyFont="1" applyFill="1" applyBorder="1" applyAlignment="1" applyProtection="1">
      <alignment/>
      <protection/>
    </xf>
    <xf numFmtId="171" fontId="0" fillId="24" borderId="21" xfId="0" applyNumberFormat="1" applyFont="1" applyFill="1" applyBorder="1" applyAlignment="1" applyProtection="1">
      <alignment/>
      <protection/>
    </xf>
    <xf numFmtId="182" fontId="0" fillId="24" borderId="20" xfId="0" applyNumberFormat="1" applyFont="1" applyFill="1" applyBorder="1" applyAlignment="1">
      <alignment horizontal="left" wrapText="1"/>
    </xf>
    <xf numFmtId="169" fontId="0" fillId="24" borderId="20" xfId="69" applyNumberFormat="1" applyFont="1" applyFill="1" applyBorder="1" applyAlignment="1" applyProtection="1">
      <alignment horizontal="center" vertical="center" wrapText="1"/>
      <protection/>
    </xf>
    <xf numFmtId="182" fontId="0" fillId="24" borderId="20" xfId="0" applyNumberFormat="1" applyFont="1" applyFill="1" applyBorder="1" applyAlignment="1">
      <alignment horizontal="right" wrapText="1"/>
    </xf>
    <xf numFmtId="169" fontId="22" fillId="24" borderId="10" xfId="0" applyNumberFormat="1" applyFont="1" applyFill="1" applyBorder="1" applyAlignment="1">
      <alignment horizontal="center"/>
    </xf>
    <xf numFmtId="169" fontId="0" fillId="24" borderId="20" xfId="0" applyNumberFormat="1" applyFont="1" applyFill="1" applyBorder="1" applyAlignment="1">
      <alignment horizontal="center"/>
    </xf>
    <xf numFmtId="182" fontId="22" fillId="24" borderId="12" xfId="0" applyNumberFormat="1" applyFont="1" applyFill="1" applyBorder="1" applyAlignment="1">
      <alignment horizontal="left" wrapText="1"/>
    </xf>
    <xf numFmtId="182" fontId="0" fillId="24" borderId="13" xfId="0" applyNumberFormat="1" applyFont="1" applyFill="1" applyBorder="1" applyAlignment="1">
      <alignment horizontal="left" wrapText="1"/>
    </xf>
    <xf numFmtId="169" fontId="22" fillId="24" borderId="16" xfId="69" applyNumberFormat="1" applyFont="1" applyFill="1" applyBorder="1" applyAlignment="1" applyProtection="1">
      <alignment horizontal="center" vertical="center" wrapText="1"/>
      <protection/>
    </xf>
    <xf numFmtId="169" fontId="0" fillId="24" borderId="21" xfId="69" applyNumberFormat="1" applyFont="1" applyFill="1" applyBorder="1" applyAlignment="1" applyProtection="1">
      <alignment horizontal="center" vertical="center" wrapText="1"/>
      <protection/>
    </xf>
    <xf numFmtId="182" fontId="22" fillId="24" borderId="18" xfId="0" applyNumberFormat="1" applyFont="1" applyFill="1" applyBorder="1" applyAlignment="1">
      <alignment horizontal="left" wrapText="1"/>
    </xf>
    <xf numFmtId="169" fontId="22" fillId="24" borderId="10" xfId="0" applyNumberFormat="1" applyFont="1" applyFill="1" applyBorder="1" applyAlignment="1">
      <alignment horizontal="center" vertical="center" wrapText="1"/>
    </xf>
    <xf numFmtId="169" fontId="0" fillId="24" borderId="20" xfId="0" applyNumberFormat="1" applyFont="1" applyFill="1" applyBorder="1" applyAlignment="1">
      <alignment horizontal="center" vertical="center" wrapText="1"/>
    </xf>
    <xf numFmtId="169" fontId="22" fillId="0" borderId="16" xfId="69" applyNumberFormat="1" applyFont="1" applyFill="1" applyBorder="1" applyAlignment="1" applyProtection="1">
      <alignment horizontal="right" wrapText="1"/>
      <protection/>
    </xf>
    <xf numFmtId="169" fontId="0" fillId="0" borderId="21" xfId="69" applyNumberFormat="1" applyFont="1" applyFill="1" applyBorder="1" applyAlignment="1" applyProtection="1">
      <alignment horizontal="right" wrapText="1"/>
      <protection/>
    </xf>
    <xf numFmtId="169" fontId="22" fillId="0" borderId="10" xfId="0" applyNumberFormat="1" applyFont="1" applyBorder="1" applyAlignment="1">
      <alignment horizontal="right" wrapText="1"/>
    </xf>
    <xf numFmtId="169" fontId="0" fillId="0" borderId="20" xfId="0" applyNumberFormat="1" applyFont="1" applyBorder="1" applyAlignment="1">
      <alignment horizontal="right" wrapText="1"/>
    </xf>
    <xf numFmtId="169" fontId="22" fillId="24" borderId="16" xfId="69" applyNumberFormat="1" applyFont="1" applyFill="1" applyBorder="1" applyAlignment="1" applyProtection="1">
      <alignment horizontal="right" wrapText="1"/>
      <protection/>
    </xf>
    <xf numFmtId="169" fontId="0" fillId="24" borderId="21" xfId="69" applyNumberFormat="1" applyFont="1" applyFill="1" applyBorder="1" applyAlignment="1" applyProtection="1">
      <alignment horizontal="right" wrapText="1"/>
      <protection/>
    </xf>
    <xf numFmtId="182" fontId="22" fillId="24" borderId="10" xfId="0" applyNumberFormat="1" applyFont="1" applyFill="1" applyBorder="1" applyAlignment="1">
      <alignment horizontal="right"/>
    </xf>
    <xf numFmtId="182" fontId="0" fillId="24" borderId="20" xfId="0" applyNumberFormat="1" applyFont="1" applyFill="1" applyBorder="1" applyAlignment="1">
      <alignment horizontal="right"/>
    </xf>
    <xf numFmtId="182" fontId="0" fillId="24" borderId="22" xfId="0" applyNumberFormat="1" applyFont="1" applyFill="1" applyBorder="1" applyAlignment="1">
      <alignment horizontal="left" wrapText="1"/>
    </xf>
    <xf numFmtId="182" fontId="22" fillId="24" borderId="10" xfId="0" applyNumberFormat="1" applyFont="1" applyFill="1" applyBorder="1" applyAlignment="1">
      <alignment horizontal="right" wrapText="1"/>
    </xf>
    <xf numFmtId="182" fontId="0" fillId="24" borderId="10" xfId="0" applyNumberFormat="1" applyFont="1" applyFill="1" applyBorder="1" applyAlignment="1">
      <alignment horizontal="right" wrapText="1"/>
    </xf>
    <xf numFmtId="189" fontId="0" fillId="24" borderId="10" xfId="0" applyNumberFormat="1" applyFont="1" applyFill="1" applyBorder="1" applyAlignment="1">
      <alignment horizontal="right" wrapText="1"/>
    </xf>
    <xf numFmtId="189" fontId="22" fillId="24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182" fontId="39" fillId="0" borderId="10" xfId="0" applyNumberFormat="1" applyFont="1" applyFill="1" applyBorder="1" applyAlignment="1">
      <alignment horizontal="left" wrapText="1"/>
    </xf>
    <xf numFmtId="177" fontId="0" fillId="0" borderId="0" xfId="69" applyNumberFormat="1" applyFont="1" applyFill="1" applyBorder="1" applyAlignment="1" applyProtection="1">
      <alignment horizontal="center" vertical="center" wrapText="1"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182" fontId="0" fillId="24" borderId="10" xfId="0" applyNumberFormat="1" applyFill="1" applyBorder="1" applyAlignment="1">
      <alignment horizontal="left" wrapText="1"/>
    </xf>
    <xf numFmtId="182" fontId="22" fillId="24" borderId="13" xfId="0" applyNumberFormat="1" applyFont="1" applyFill="1" applyBorder="1" applyAlignment="1">
      <alignment horizontal="left" wrapText="1"/>
    </xf>
    <xf numFmtId="182" fontId="0" fillId="0" borderId="20" xfId="0" applyNumberFormat="1" applyFont="1" applyFill="1" applyBorder="1" applyAlignment="1">
      <alignment horizontal="left" wrapText="1"/>
    </xf>
    <xf numFmtId="182" fontId="0" fillId="24" borderId="20" xfId="0" applyNumberFormat="1" applyFill="1" applyBorder="1" applyAlignment="1">
      <alignment horizontal="left" wrapText="1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wrapText="1"/>
      <protection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/>
    </xf>
    <xf numFmtId="3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33" customWidth="1"/>
    <col min="2" max="2" width="11.125" style="33" customWidth="1"/>
    <col min="3" max="3" width="24.375" style="21" customWidth="1"/>
    <col min="4" max="4" width="24.375" style="34" customWidth="1"/>
    <col min="5" max="5" width="9.00390625" style="17" customWidth="1"/>
    <col min="6" max="6" width="12.25390625" style="17" customWidth="1"/>
    <col min="7" max="16384" width="33.25390625" style="17" customWidth="1"/>
  </cols>
  <sheetData>
    <row r="1" spans="1:4" ht="12">
      <c r="A1" s="168" t="s">
        <v>17</v>
      </c>
      <c r="B1" s="16"/>
      <c r="C1" s="240" t="s">
        <v>18</v>
      </c>
      <c r="D1" s="240"/>
    </row>
    <row r="2" spans="1:4" ht="10.5" customHeight="1">
      <c r="A2" s="18"/>
      <c r="B2" s="16"/>
      <c r="C2" s="241" t="s">
        <v>19</v>
      </c>
      <c r="D2" s="241"/>
    </row>
    <row r="3" spans="1:4" ht="11.25">
      <c r="A3" s="18"/>
      <c r="B3" s="16"/>
      <c r="D3" s="19"/>
    </row>
    <row r="4" spans="2:4" ht="11.25">
      <c r="B4" s="17"/>
      <c r="D4" s="19"/>
    </row>
    <row r="5" spans="1:4" ht="15.75">
      <c r="A5" s="56" t="s">
        <v>20</v>
      </c>
      <c r="B5" s="17"/>
      <c r="C5" s="19"/>
      <c r="D5" s="20"/>
    </row>
    <row r="6" spans="1:4" ht="12" customHeight="1">
      <c r="A6" s="56"/>
      <c r="B6" s="17"/>
      <c r="C6" s="19"/>
      <c r="D6" s="20"/>
    </row>
    <row r="7" spans="1:4" ht="11.25">
      <c r="A7" s="57"/>
      <c r="B7" s="58"/>
      <c r="C7" s="59"/>
      <c r="D7" s="61"/>
    </row>
    <row r="8" spans="1:4" ht="12.75">
      <c r="A8" s="62" t="s">
        <v>133</v>
      </c>
      <c r="B8" s="63"/>
      <c r="C8" s="60"/>
      <c r="D8" s="64"/>
    </row>
    <row r="9" spans="1:4" ht="43.5" customHeight="1">
      <c r="A9" s="129" t="s">
        <v>121</v>
      </c>
      <c r="B9" s="130" t="s">
        <v>21</v>
      </c>
      <c r="C9" s="131" t="s">
        <v>134</v>
      </c>
      <c r="D9" s="230" t="s">
        <v>135</v>
      </c>
    </row>
    <row r="10" spans="1:4" ht="12.75">
      <c r="A10" s="132" t="s">
        <v>22</v>
      </c>
      <c r="B10" s="133"/>
      <c r="C10" s="134"/>
      <c r="D10" s="135"/>
    </row>
    <row r="11" spans="1:4" ht="12.75">
      <c r="A11" s="132" t="s">
        <v>161</v>
      </c>
      <c r="B11" s="133"/>
      <c r="C11" s="134"/>
      <c r="D11" s="135"/>
    </row>
    <row r="12" spans="1:6" ht="12.75">
      <c r="A12" s="136" t="s">
        <v>0</v>
      </c>
      <c r="B12" s="133" t="s">
        <v>23</v>
      </c>
      <c r="C12" s="187">
        <v>251123057</v>
      </c>
      <c r="D12" s="188">
        <v>259021612</v>
      </c>
      <c r="E12" s="55"/>
      <c r="F12" s="55"/>
    </row>
    <row r="13" spans="1:6" ht="12.75">
      <c r="A13" s="136" t="s">
        <v>1</v>
      </c>
      <c r="B13" s="133" t="s">
        <v>24</v>
      </c>
      <c r="C13" s="187">
        <v>14879096</v>
      </c>
      <c r="D13" s="234">
        <v>15592544</v>
      </c>
      <c r="E13" s="55"/>
      <c r="F13" s="55"/>
    </row>
    <row r="14" spans="1:6" ht="12.75">
      <c r="A14" s="137" t="s">
        <v>136</v>
      </c>
      <c r="B14" s="133"/>
      <c r="C14" s="187">
        <v>174353</v>
      </c>
      <c r="D14" s="188">
        <v>39678</v>
      </c>
      <c r="E14" s="55"/>
      <c r="F14" s="55"/>
    </row>
    <row r="15" spans="1:6" ht="12.75">
      <c r="A15" s="136" t="s">
        <v>137</v>
      </c>
      <c r="B15" s="133" t="s">
        <v>114</v>
      </c>
      <c r="C15" s="187">
        <v>70065203</v>
      </c>
      <c r="D15" s="234">
        <v>69246140</v>
      </c>
      <c r="E15" s="55"/>
      <c r="F15" s="55"/>
    </row>
    <row r="16" spans="1:6" ht="12.75">
      <c r="A16" s="136" t="s">
        <v>138</v>
      </c>
      <c r="B16" s="133"/>
      <c r="C16" s="187">
        <v>139737</v>
      </c>
      <c r="D16" s="234">
        <v>104614</v>
      </c>
      <c r="E16" s="55"/>
      <c r="F16" s="55"/>
    </row>
    <row r="17" spans="1:6" ht="12.75">
      <c r="A17" s="136" t="s">
        <v>139</v>
      </c>
      <c r="B17" s="133"/>
      <c r="C17" s="187">
        <v>8849150</v>
      </c>
      <c r="D17" s="188">
        <v>9457306</v>
      </c>
      <c r="E17" s="55"/>
      <c r="F17" s="55"/>
    </row>
    <row r="18" spans="1:6" ht="12.75">
      <c r="A18" s="136" t="s">
        <v>140</v>
      </c>
      <c r="B18" s="133"/>
      <c r="C18" s="187">
        <v>2472374</v>
      </c>
      <c r="D18" s="188">
        <v>2453521</v>
      </c>
      <c r="E18" s="55"/>
      <c r="F18" s="55"/>
    </row>
    <row r="19" spans="1:6" ht="12.75">
      <c r="A19" s="137"/>
      <c r="B19" s="133"/>
      <c r="C19" s="187">
        <f>SUM(C12:C18)</f>
        <v>347702970</v>
      </c>
      <c r="D19" s="188">
        <f>SUM(D12:D18)</f>
        <v>355915415</v>
      </c>
      <c r="E19" s="55"/>
      <c r="F19" s="55"/>
    </row>
    <row r="20" spans="1:6" ht="12.75">
      <c r="A20" s="132" t="s">
        <v>162</v>
      </c>
      <c r="B20" s="133"/>
      <c r="C20" s="189"/>
      <c r="D20" s="190"/>
      <c r="E20" s="55"/>
      <c r="F20" s="55"/>
    </row>
    <row r="21" spans="1:6" ht="12.75">
      <c r="A21" s="137" t="s">
        <v>25</v>
      </c>
      <c r="B21" s="133"/>
      <c r="C21" s="187">
        <v>3021725</v>
      </c>
      <c r="D21" s="234">
        <v>3014872</v>
      </c>
      <c r="E21" s="55"/>
      <c r="F21" s="55"/>
    </row>
    <row r="22" spans="1:6" ht="12.75">
      <c r="A22" s="137" t="s">
        <v>26</v>
      </c>
      <c r="B22" s="133" t="s">
        <v>29</v>
      </c>
      <c r="C22" s="187">
        <v>32338024</v>
      </c>
      <c r="D22" s="188">
        <v>32094228</v>
      </c>
      <c r="E22" s="55"/>
      <c r="F22" s="55"/>
    </row>
    <row r="23" spans="1:6" ht="12.75">
      <c r="A23" s="137" t="s">
        <v>27</v>
      </c>
      <c r="B23" s="133"/>
      <c r="C23" s="187">
        <v>450381</v>
      </c>
      <c r="D23" s="188">
        <v>538756</v>
      </c>
      <c r="E23" s="55"/>
      <c r="F23" s="55"/>
    </row>
    <row r="24" spans="1:6" ht="12.75">
      <c r="A24" s="137" t="s">
        <v>28</v>
      </c>
      <c r="B24" s="133"/>
      <c r="C24" s="187">
        <v>19748</v>
      </c>
      <c r="D24" s="188">
        <v>7269</v>
      </c>
      <c r="E24" s="55"/>
      <c r="F24" s="55"/>
    </row>
    <row r="25" spans="1:6" ht="12.75">
      <c r="A25" s="137" t="s">
        <v>141</v>
      </c>
      <c r="B25" s="133" t="s">
        <v>12</v>
      </c>
      <c r="C25" s="187">
        <v>49527328</v>
      </c>
      <c r="D25" s="188">
        <v>62133687</v>
      </c>
      <c r="E25" s="55"/>
      <c r="F25" s="55"/>
    </row>
    <row r="26" spans="1:6" ht="12.75">
      <c r="A26" s="137" t="s">
        <v>142</v>
      </c>
      <c r="B26" s="133"/>
      <c r="C26" s="231">
        <v>1646957</v>
      </c>
      <c r="D26" s="188">
        <v>1624022</v>
      </c>
      <c r="E26" s="55"/>
      <c r="F26" s="55"/>
    </row>
    <row r="27" spans="1:6" ht="12.75">
      <c r="A27" s="137" t="s">
        <v>104</v>
      </c>
      <c r="B27" s="133" t="s">
        <v>108</v>
      </c>
      <c r="C27" s="187">
        <v>42776286</v>
      </c>
      <c r="D27" s="188">
        <v>15985943</v>
      </c>
      <c r="E27" s="55"/>
      <c r="F27" s="55"/>
    </row>
    <row r="28" spans="1:6" ht="12.75">
      <c r="A28" s="137"/>
      <c r="B28" s="133"/>
      <c r="C28" s="187">
        <f>SUM(C21:C27)</f>
        <v>129780449</v>
      </c>
      <c r="D28" s="188">
        <f>SUM(D21:D27)</f>
        <v>115398777</v>
      </c>
      <c r="E28" s="55"/>
      <c r="F28" s="55"/>
    </row>
    <row r="29" spans="1:6" ht="25.5" customHeight="1">
      <c r="A29" s="138" t="s">
        <v>60</v>
      </c>
      <c r="B29" s="139"/>
      <c r="C29" s="187">
        <f>C19+C28</f>
        <v>477483419</v>
      </c>
      <c r="D29" s="187">
        <f>D19+D28</f>
        <v>471314192</v>
      </c>
      <c r="E29" s="55"/>
      <c r="F29" s="55"/>
    </row>
    <row r="30" spans="1:6" ht="12.75">
      <c r="A30" s="24"/>
      <c r="B30" s="25"/>
      <c r="C30" s="191"/>
      <c r="D30" s="191"/>
      <c r="E30" s="55"/>
      <c r="F30" s="55"/>
    </row>
    <row r="31" spans="1:6" ht="30" customHeight="1">
      <c r="A31" s="138" t="s">
        <v>77</v>
      </c>
      <c r="B31" s="130" t="str">
        <f>B9</f>
        <v>Прим.</v>
      </c>
      <c r="C31" s="197" t="str">
        <f>C9</f>
        <v>На 31 марта 2018 года (неаудировано)</v>
      </c>
      <c r="D31" s="198" t="str">
        <f>D9</f>
        <v>На 31 декабря 2017 года (аудировано)</v>
      </c>
      <c r="E31" s="55"/>
      <c r="F31" s="55"/>
    </row>
    <row r="32" spans="1:6" ht="12.75">
      <c r="A32" s="141" t="s">
        <v>78</v>
      </c>
      <c r="B32" s="140"/>
      <c r="C32" s="187">
        <v>12136529</v>
      </c>
      <c r="D32" s="234">
        <v>12136529</v>
      </c>
      <c r="E32" s="55"/>
      <c r="F32" s="55"/>
    </row>
    <row r="33" spans="1:6" ht="12.75">
      <c r="A33" s="141" t="s">
        <v>79</v>
      </c>
      <c r="B33" s="140"/>
      <c r="C33" s="187">
        <v>-6464374</v>
      </c>
      <c r="D33" s="234">
        <v>-6464374</v>
      </c>
      <c r="E33" s="55"/>
      <c r="F33" s="55"/>
    </row>
    <row r="34" spans="1:6" ht="12.75">
      <c r="A34" s="141" t="s">
        <v>143</v>
      </c>
      <c r="B34" s="140"/>
      <c r="C34" s="187">
        <v>-250</v>
      </c>
      <c r="D34" s="234">
        <v>-6354</v>
      </c>
      <c r="E34" s="55"/>
      <c r="F34" s="55"/>
    </row>
    <row r="35" spans="1:6" ht="12.75">
      <c r="A35" s="141" t="s">
        <v>80</v>
      </c>
      <c r="B35" s="140"/>
      <c r="C35" s="187">
        <v>1820479</v>
      </c>
      <c r="D35" s="234">
        <v>1820479</v>
      </c>
      <c r="E35" s="55"/>
      <c r="F35" s="55"/>
    </row>
    <row r="36" spans="1:6" s="27" customFormat="1" ht="12.75">
      <c r="A36" s="141" t="s">
        <v>15</v>
      </c>
      <c r="B36" s="140"/>
      <c r="C36" s="187">
        <v>358820392</v>
      </c>
      <c r="D36" s="234">
        <v>351621657</v>
      </c>
      <c r="E36" s="55"/>
      <c r="F36" s="55"/>
    </row>
    <row r="37" spans="1:6" s="27" customFormat="1" ht="12.75">
      <c r="A37" s="132" t="s">
        <v>14</v>
      </c>
      <c r="B37" s="142"/>
      <c r="C37" s="187">
        <f>SUM(C32:C36)</f>
        <v>366312776</v>
      </c>
      <c r="D37" s="187">
        <f>SUM(D32:D36)</f>
        <v>359107937</v>
      </c>
      <c r="E37" s="55"/>
      <c r="F37" s="55"/>
    </row>
    <row r="38" spans="1:6" s="27" customFormat="1" ht="12.75">
      <c r="A38" s="143"/>
      <c r="B38" s="144"/>
      <c r="C38" s="189"/>
      <c r="D38" s="190"/>
      <c r="E38" s="55"/>
      <c r="F38" s="55"/>
    </row>
    <row r="39" spans="1:6" s="27" customFormat="1" ht="12.75">
      <c r="A39" s="132" t="s">
        <v>84</v>
      </c>
      <c r="B39" s="140"/>
      <c r="C39" s="189"/>
      <c r="D39" s="190"/>
      <c r="E39" s="55"/>
      <c r="F39" s="55"/>
    </row>
    <row r="40" spans="1:6" s="27" customFormat="1" ht="12.75">
      <c r="A40" s="141" t="s">
        <v>122</v>
      </c>
      <c r="B40" s="133" t="s">
        <v>85</v>
      </c>
      <c r="C40" s="187">
        <v>24361175</v>
      </c>
      <c r="D40" s="234">
        <v>24967690</v>
      </c>
      <c r="E40" s="55"/>
      <c r="F40" s="55"/>
    </row>
    <row r="41" spans="1:6" s="27" customFormat="1" ht="12.75">
      <c r="A41" s="141" t="s">
        <v>86</v>
      </c>
      <c r="B41" s="133"/>
      <c r="C41" s="187">
        <v>6992703</v>
      </c>
      <c r="D41" s="234">
        <v>7681118</v>
      </c>
      <c r="E41" s="55"/>
      <c r="F41" s="55"/>
    </row>
    <row r="42" spans="1:6" s="27" customFormat="1" ht="12.75">
      <c r="A42" s="141" t="s">
        <v>2</v>
      </c>
      <c r="B42" s="133"/>
      <c r="C42" s="187">
        <v>19003775</v>
      </c>
      <c r="D42" s="234">
        <v>19040850</v>
      </c>
      <c r="E42" s="55"/>
      <c r="F42" s="55"/>
    </row>
    <row r="43" spans="1:6" s="27" customFormat="1" ht="12.75">
      <c r="A43" s="136" t="s">
        <v>87</v>
      </c>
      <c r="B43" s="133"/>
      <c r="C43" s="187">
        <v>11940014</v>
      </c>
      <c r="D43" s="234">
        <v>11940014</v>
      </c>
      <c r="E43" s="55"/>
      <c r="F43" s="55"/>
    </row>
    <row r="44" spans="1:6" s="23" customFormat="1" ht="12.75">
      <c r="A44" s="141" t="s">
        <v>105</v>
      </c>
      <c r="B44" s="133"/>
      <c r="C44" s="187">
        <v>874244</v>
      </c>
      <c r="D44" s="234">
        <v>874244</v>
      </c>
      <c r="E44" s="55"/>
      <c r="F44" s="55"/>
    </row>
    <row r="45" spans="1:6" s="23" customFormat="1" ht="12.75">
      <c r="A45" s="141" t="s">
        <v>144</v>
      </c>
      <c r="B45" s="133"/>
      <c r="C45" s="187">
        <v>947305</v>
      </c>
      <c r="D45" s="234">
        <v>260431</v>
      </c>
      <c r="E45" s="55"/>
      <c r="F45" s="55"/>
    </row>
    <row r="46" spans="1:6" s="23" customFormat="1" ht="12.75" customHeight="1">
      <c r="A46" s="141" t="s">
        <v>3</v>
      </c>
      <c r="B46" s="133" t="s">
        <v>88</v>
      </c>
      <c r="C46" s="187">
        <v>5955058</v>
      </c>
      <c r="D46" s="234">
        <v>5361847</v>
      </c>
      <c r="E46" s="55"/>
      <c r="F46" s="55"/>
    </row>
    <row r="47" spans="1:6" s="23" customFormat="1" ht="12.75">
      <c r="A47" s="132"/>
      <c r="B47" s="145"/>
      <c r="C47" s="187">
        <f>SUM(C40:C46)</f>
        <v>70074274</v>
      </c>
      <c r="D47" s="188">
        <f>SUM(D40:D46)</f>
        <v>70126194</v>
      </c>
      <c r="E47" s="55"/>
      <c r="F47" s="55"/>
    </row>
    <row r="48" spans="1:6" ht="12.75">
      <c r="A48" s="132" t="s">
        <v>89</v>
      </c>
      <c r="B48" s="145"/>
      <c r="C48" s="189"/>
      <c r="D48" s="190"/>
      <c r="E48" s="55"/>
      <c r="F48" s="55"/>
    </row>
    <row r="49" spans="1:6" ht="12.75">
      <c r="A49" s="141" t="s">
        <v>123</v>
      </c>
      <c r="B49" s="133" t="s">
        <v>85</v>
      </c>
      <c r="C49" s="187">
        <v>3097190</v>
      </c>
      <c r="D49" s="234">
        <v>2357864</v>
      </c>
      <c r="E49" s="55"/>
      <c r="F49" s="55"/>
    </row>
    <row r="50" spans="1:6" ht="12.75">
      <c r="A50" s="136" t="s">
        <v>90</v>
      </c>
      <c r="B50" s="133"/>
      <c r="C50" s="187">
        <v>3586925</v>
      </c>
      <c r="D50" s="234">
        <v>3920719</v>
      </c>
      <c r="E50" s="55"/>
      <c r="F50" s="55"/>
    </row>
    <row r="51" spans="1:6" ht="12.75">
      <c r="A51" s="136" t="s">
        <v>91</v>
      </c>
      <c r="B51" s="133"/>
      <c r="C51" s="187">
        <v>992170</v>
      </c>
      <c r="D51" s="234">
        <v>992170</v>
      </c>
      <c r="E51" s="55"/>
      <c r="F51" s="55"/>
    </row>
    <row r="52" spans="1:6" s="28" customFormat="1" ht="12.75">
      <c r="A52" s="136" t="s">
        <v>92</v>
      </c>
      <c r="B52" s="133"/>
      <c r="C52" s="187">
        <v>11394710</v>
      </c>
      <c r="D52" s="234">
        <v>13506545</v>
      </c>
      <c r="E52" s="55"/>
      <c r="F52" s="55"/>
    </row>
    <row r="53" spans="1:6" s="28" customFormat="1" ht="12.75">
      <c r="A53" s="136" t="s">
        <v>93</v>
      </c>
      <c r="B53" s="133"/>
      <c r="C53" s="187">
        <v>2880105</v>
      </c>
      <c r="D53" s="234">
        <v>3033151</v>
      </c>
      <c r="E53" s="55"/>
      <c r="F53" s="55"/>
    </row>
    <row r="54" spans="1:6" s="28" customFormat="1" ht="12.75">
      <c r="A54" s="136" t="s">
        <v>124</v>
      </c>
      <c r="B54" s="133"/>
      <c r="C54" s="187">
        <v>678555</v>
      </c>
      <c r="D54" s="234">
        <v>91891</v>
      </c>
      <c r="E54" s="55"/>
      <c r="F54" s="55"/>
    </row>
    <row r="55" spans="1:6" s="28" customFormat="1" ht="12.75">
      <c r="A55" s="136" t="s">
        <v>145</v>
      </c>
      <c r="B55" s="133" t="s">
        <v>88</v>
      </c>
      <c r="C55" s="187">
        <v>11032018</v>
      </c>
      <c r="D55" s="234">
        <v>13356061</v>
      </c>
      <c r="E55" s="55"/>
      <c r="F55" s="55"/>
    </row>
    <row r="56" spans="1:6" s="28" customFormat="1" ht="12.75">
      <c r="A56" s="141" t="s">
        <v>146</v>
      </c>
      <c r="B56" s="133" t="s">
        <v>88</v>
      </c>
      <c r="C56" s="187">
        <v>7434696</v>
      </c>
      <c r="D56" s="234">
        <v>4821660</v>
      </c>
      <c r="E56" s="55"/>
      <c r="F56" s="55"/>
    </row>
    <row r="57" spans="1:6" ht="12.75">
      <c r="A57" s="136"/>
      <c r="B57" s="133"/>
      <c r="C57" s="187">
        <f>SUM(C49:C56)</f>
        <v>41096369</v>
      </c>
      <c r="D57" s="188">
        <f>SUM(D49:D56)</f>
        <v>42080061</v>
      </c>
      <c r="E57" s="55"/>
      <c r="F57" s="55"/>
    </row>
    <row r="58" spans="1:6" ht="12.75">
      <c r="A58" s="146" t="s">
        <v>94</v>
      </c>
      <c r="B58" s="133"/>
      <c r="C58" s="187">
        <f>C47+C57</f>
        <v>111170643</v>
      </c>
      <c r="D58" s="187">
        <f>D47+D57</f>
        <v>112206255</v>
      </c>
      <c r="E58" s="55"/>
      <c r="F58" s="55"/>
    </row>
    <row r="59" spans="1:6" ht="12.75">
      <c r="A59" s="138" t="s">
        <v>95</v>
      </c>
      <c r="B59" s="139"/>
      <c r="C59" s="187">
        <f>C37+C58</f>
        <v>477483419</v>
      </c>
      <c r="D59" s="188">
        <f>D37+D58</f>
        <v>471314192</v>
      </c>
      <c r="E59" s="55"/>
      <c r="F59" s="55"/>
    </row>
    <row r="60" spans="1:4" ht="12.75">
      <c r="A60" s="24"/>
      <c r="B60" s="25"/>
      <c r="C60" s="26">
        <f>C29-C37-C58</f>
        <v>0</v>
      </c>
      <c r="D60" s="199">
        <f>D29-D37-D58</f>
        <v>0</v>
      </c>
    </row>
    <row r="61" spans="1:4" ht="12.75">
      <c r="A61" s="76" t="s">
        <v>96</v>
      </c>
      <c r="B61" s="25"/>
      <c r="C61" s="26">
        <v>32791</v>
      </c>
      <c r="D61" s="232">
        <v>32052</v>
      </c>
    </row>
    <row r="62" spans="1:4" ht="12.75">
      <c r="A62" s="76"/>
      <c r="B62" s="25"/>
      <c r="D62" s="199"/>
    </row>
    <row r="63" spans="1:4" ht="12.75">
      <c r="A63" s="76" t="s">
        <v>97</v>
      </c>
      <c r="B63" s="25"/>
      <c r="C63" s="26">
        <v>8576</v>
      </c>
      <c r="D63" s="232">
        <v>8538</v>
      </c>
    </row>
    <row r="64" spans="1:4" ht="12.75">
      <c r="A64" s="76" t="s">
        <v>98</v>
      </c>
      <c r="B64" s="25"/>
      <c r="C64" s="26"/>
      <c r="D64" s="26"/>
    </row>
    <row r="65" spans="1:4" ht="12.75">
      <c r="A65" s="24"/>
      <c r="B65" s="25"/>
      <c r="C65" s="26"/>
      <c r="D65" s="26"/>
    </row>
    <row r="66" spans="1:4" ht="12.75">
      <c r="A66" s="24"/>
      <c r="B66" s="25"/>
      <c r="C66" s="26"/>
      <c r="D66" s="26"/>
    </row>
    <row r="67" spans="1:4" s="28" customFormat="1" ht="12.75">
      <c r="A67" s="29" t="s">
        <v>4</v>
      </c>
      <c r="B67" s="30"/>
      <c r="C67" s="31" t="s">
        <v>113</v>
      </c>
      <c r="D67" s="31"/>
    </row>
    <row r="68" spans="1:4" ht="12.75">
      <c r="A68" s="73"/>
      <c r="B68" s="18"/>
      <c r="C68" s="22"/>
      <c r="D68" s="22"/>
    </row>
    <row r="69" spans="1:4" ht="12.75">
      <c r="A69" s="74"/>
      <c r="B69" s="32"/>
      <c r="C69" s="22"/>
      <c r="D69" s="22"/>
    </row>
    <row r="70" spans="1:4" s="28" customFormat="1" ht="12.75">
      <c r="A70" s="29" t="s">
        <v>5</v>
      </c>
      <c r="B70" s="30"/>
      <c r="C70" s="31" t="s">
        <v>147</v>
      </c>
      <c r="D70" s="31"/>
    </row>
    <row r="71" ht="11.25">
      <c r="A71" s="75"/>
    </row>
    <row r="72" ht="11.25">
      <c r="A72" s="17"/>
    </row>
  </sheetData>
  <sheetProtection/>
  <mergeCells count="2">
    <mergeCell ref="C1:D1"/>
    <mergeCell ref="C2:D2"/>
  </mergeCells>
  <printOptions/>
  <pageMargins left="0.7480314960629921" right="0.6692913385826772" top="0.6692913385826772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75" zoomScalePageLayoutView="0" workbookViewId="0" topLeftCell="A1">
      <selection activeCell="A1" sqref="A1"/>
    </sheetView>
  </sheetViews>
  <sheetFormatPr defaultColWidth="31.25390625" defaultRowHeight="12.75"/>
  <cols>
    <col min="1" max="1" width="67.625" style="27" customWidth="1"/>
    <col min="2" max="2" width="8.125" style="27" customWidth="1"/>
    <col min="3" max="4" width="19.75390625" style="36" customWidth="1"/>
    <col min="5" max="5" width="15.625" style="2" bestFit="1" customWidth="1"/>
    <col min="6" max="6" width="15.00390625" style="1" bestFit="1" customWidth="1"/>
    <col min="7" max="7" width="15.625" style="2" customWidth="1"/>
    <col min="8" max="16384" width="31.25390625" style="27" customWidth="1"/>
  </cols>
  <sheetData>
    <row r="1" spans="1:4" ht="12.75">
      <c r="A1" s="169" t="s">
        <v>17</v>
      </c>
      <c r="B1" s="35"/>
      <c r="C1" s="176"/>
      <c r="D1" s="167" t="s">
        <v>81</v>
      </c>
    </row>
    <row r="2" spans="2:4" ht="12.75" customHeight="1">
      <c r="B2" s="35"/>
      <c r="C2" s="180"/>
      <c r="D2" s="167" t="s">
        <v>82</v>
      </c>
    </row>
    <row r="3" spans="2:4" ht="12" customHeight="1">
      <c r="B3" s="35"/>
      <c r="C3" s="19"/>
      <c r="D3" s="19"/>
    </row>
    <row r="4" spans="1:4" ht="13.5" customHeight="1">
      <c r="A4" s="37"/>
      <c r="B4" s="37"/>
      <c r="C4" s="38"/>
      <c r="D4" s="38"/>
    </row>
    <row r="5" spans="1:11" s="17" customFormat="1" ht="15.75">
      <c r="A5" s="164"/>
      <c r="B5" s="37"/>
      <c r="C5" s="38"/>
      <c r="D5" s="38"/>
      <c r="E5" s="2"/>
      <c r="F5" s="1"/>
      <c r="G5" s="2"/>
      <c r="H5" s="27"/>
      <c r="I5" s="27"/>
      <c r="J5" s="27"/>
      <c r="K5" s="27"/>
    </row>
    <row r="6" spans="1:11" s="17" customFormat="1" ht="15.75">
      <c r="A6" s="164" t="s">
        <v>83</v>
      </c>
      <c r="B6" s="69"/>
      <c r="C6" s="69"/>
      <c r="D6" s="69"/>
      <c r="E6" s="2"/>
      <c r="F6" s="1"/>
      <c r="G6" s="2"/>
      <c r="H6" s="27"/>
      <c r="I6" s="27"/>
      <c r="J6" s="27"/>
      <c r="K6" s="27"/>
    </row>
    <row r="7" spans="1:11" s="17" customFormat="1" ht="12.75">
      <c r="A7" s="54"/>
      <c r="B7" s="54"/>
      <c r="C7" s="54"/>
      <c r="D7" s="54"/>
      <c r="E7" s="2"/>
      <c r="F7" s="1"/>
      <c r="G7" s="2"/>
      <c r="H7" s="27"/>
      <c r="I7" s="27"/>
      <c r="J7" s="27"/>
      <c r="K7" s="27"/>
    </row>
    <row r="8" spans="1:2" ht="12.75">
      <c r="A8" s="67" t="s">
        <v>148</v>
      </c>
      <c r="B8" s="39"/>
    </row>
    <row r="9" spans="1:4" ht="39" customHeight="1">
      <c r="A9" s="177" t="s">
        <v>121</v>
      </c>
      <c r="B9" s="178" t="s">
        <v>21</v>
      </c>
      <c r="C9" s="242" t="s">
        <v>117</v>
      </c>
      <c r="D9" s="243"/>
    </row>
    <row r="10" spans="1:4" ht="28.5" customHeight="1">
      <c r="A10" s="177"/>
      <c r="B10" s="178"/>
      <c r="C10" s="192" t="s">
        <v>149</v>
      </c>
      <c r="D10" s="233" t="s">
        <v>119</v>
      </c>
    </row>
    <row r="11" spans="1:4" ht="12.75">
      <c r="A11" s="152" t="s">
        <v>169</v>
      </c>
      <c r="B11" s="179"/>
      <c r="C11" s="192"/>
      <c r="D11" s="193"/>
    </row>
    <row r="12" spans="1:8" ht="12.75">
      <c r="A12" s="148" t="s">
        <v>125</v>
      </c>
      <c r="B12" s="4" t="s">
        <v>61</v>
      </c>
      <c r="C12" s="194">
        <v>51468123</v>
      </c>
      <c r="D12" s="234">
        <v>50060896</v>
      </c>
      <c r="E12" s="5"/>
      <c r="F12" s="5"/>
      <c r="G12" s="5"/>
      <c r="H12" s="5"/>
    </row>
    <row r="13" spans="1:7" ht="12.75">
      <c r="A13" s="148" t="s">
        <v>126</v>
      </c>
      <c r="B13" s="4" t="s">
        <v>62</v>
      </c>
      <c r="C13" s="194">
        <v>-31673905</v>
      </c>
      <c r="D13" s="234">
        <v>-31336015</v>
      </c>
      <c r="E13" s="5"/>
      <c r="F13" s="5"/>
      <c r="G13" s="5"/>
    </row>
    <row r="14" spans="1:7" ht="12.75">
      <c r="A14" s="151" t="s">
        <v>63</v>
      </c>
      <c r="B14" s="4"/>
      <c r="C14" s="187">
        <f>SUM(C12:C13)</f>
        <v>19794218</v>
      </c>
      <c r="D14" s="188">
        <f>SUM(D12:D13)</f>
        <v>18724881</v>
      </c>
      <c r="E14" s="5"/>
      <c r="F14" s="5"/>
      <c r="G14" s="5"/>
    </row>
    <row r="15" spans="1:7" ht="12.75">
      <c r="A15" s="148" t="s">
        <v>64</v>
      </c>
      <c r="B15" s="4"/>
      <c r="C15" s="194">
        <v>-5399274</v>
      </c>
      <c r="D15" s="234">
        <v>-3938245</v>
      </c>
      <c r="E15" s="5"/>
      <c r="F15" s="5"/>
      <c r="G15" s="5"/>
    </row>
    <row r="16" spans="1:7" ht="12.75">
      <c r="A16" s="148" t="s">
        <v>6</v>
      </c>
      <c r="B16" s="4"/>
      <c r="C16" s="194">
        <v>-696673</v>
      </c>
      <c r="D16" s="234">
        <v>-591735</v>
      </c>
      <c r="E16" s="5"/>
      <c r="F16" s="5"/>
      <c r="G16" s="5"/>
    </row>
    <row r="17" spans="1:7" ht="12.75">
      <c r="A17" s="152" t="s">
        <v>65</v>
      </c>
      <c r="B17" s="40"/>
      <c r="C17" s="187">
        <f>SUM(C14:C16)</f>
        <v>13698271</v>
      </c>
      <c r="D17" s="188">
        <f>SUM(D14:D16)</f>
        <v>14194901</v>
      </c>
      <c r="E17" s="5"/>
      <c r="F17" s="5"/>
      <c r="G17" s="5"/>
    </row>
    <row r="18" spans="1:7" ht="12.75">
      <c r="A18" s="148" t="s">
        <v>150</v>
      </c>
      <c r="B18" s="65"/>
      <c r="C18" s="194">
        <v>837744</v>
      </c>
      <c r="D18" s="234">
        <v>-1942580</v>
      </c>
      <c r="E18" s="5"/>
      <c r="F18" s="5"/>
      <c r="G18" s="5"/>
    </row>
    <row r="19" spans="1:7" ht="12.75">
      <c r="A19" s="148" t="s">
        <v>9</v>
      </c>
      <c r="B19" s="4"/>
      <c r="C19" s="194">
        <v>-1096814</v>
      </c>
      <c r="D19" s="234">
        <v>-1315860</v>
      </c>
      <c r="E19" s="5"/>
      <c r="F19" s="5"/>
      <c r="G19" s="5"/>
    </row>
    <row r="20" spans="1:7" ht="12.75">
      <c r="A20" s="153" t="s">
        <v>66</v>
      </c>
      <c r="B20" s="4"/>
      <c r="C20" s="194">
        <v>792903</v>
      </c>
      <c r="D20" s="234">
        <v>780407</v>
      </c>
      <c r="E20" s="5"/>
      <c r="F20" s="5"/>
      <c r="G20" s="5"/>
    </row>
    <row r="21" spans="1:7" ht="12.75">
      <c r="A21" s="153" t="s">
        <v>67</v>
      </c>
      <c r="B21" s="4"/>
      <c r="C21" s="194">
        <v>-2987927</v>
      </c>
      <c r="D21" s="234">
        <v>-2326761</v>
      </c>
      <c r="E21" s="5"/>
      <c r="F21" s="5"/>
      <c r="G21" s="5"/>
    </row>
    <row r="22" spans="1:7" ht="12.75">
      <c r="A22" s="148" t="s">
        <v>151</v>
      </c>
      <c r="B22" s="4"/>
      <c r="C22" s="194">
        <v>37163</v>
      </c>
      <c r="D22" s="234">
        <v>250796</v>
      </c>
      <c r="E22" s="5"/>
      <c r="F22" s="5"/>
      <c r="G22" s="5"/>
    </row>
    <row r="23" spans="1:7" ht="12.75">
      <c r="A23" s="149" t="s">
        <v>8</v>
      </c>
      <c r="B23" s="4"/>
      <c r="C23" s="194">
        <v>947962</v>
      </c>
      <c r="D23" s="234">
        <v>1100986</v>
      </c>
      <c r="E23" s="5"/>
      <c r="F23" s="5"/>
      <c r="G23" s="5"/>
    </row>
    <row r="24" spans="1:7" ht="12.75">
      <c r="A24" s="154" t="s">
        <v>7</v>
      </c>
      <c r="B24" s="40"/>
      <c r="C24" s="194">
        <v>-182228</v>
      </c>
      <c r="D24" s="234">
        <v>-169350</v>
      </c>
      <c r="E24" s="5"/>
      <c r="F24" s="5"/>
      <c r="G24" s="5"/>
    </row>
    <row r="25" spans="1:7" ht="12.75">
      <c r="A25" s="181" t="s">
        <v>109</v>
      </c>
      <c r="B25" s="4"/>
      <c r="C25" s="187">
        <f>SUM(C17:C24)</f>
        <v>12047074</v>
      </c>
      <c r="D25" s="188">
        <f>SUM(D17:D24)</f>
        <v>10572539</v>
      </c>
      <c r="E25" s="5"/>
      <c r="F25" s="5"/>
      <c r="G25" s="5"/>
    </row>
    <row r="26" spans="1:7" ht="12.75">
      <c r="A26" s="150" t="s">
        <v>69</v>
      </c>
      <c r="B26" s="65" t="s">
        <v>70</v>
      </c>
      <c r="C26" s="194">
        <v>-2661095</v>
      </c>
      <c r="D26" s="234">
        <v>-2428060</v>
      </c>
      <c r="E26" s="5"/>
      <c r="F26" s="5"/>
      <c r="G26" s="5"/>
    </row>
    <row r="27" spans="1:7" ht="12.75">
      <c r="A27" s="151" t="s">
        <v>170</v>
      </c>
      <c r="B27" s="4"/>
      <c r="C27" s="187">
        <f>SUM(C25:C26)</f>
        <v>9385979</v>
      </c>
      <c r="D27" s="188">
        <f>SUM(D25:D26)</f>
        <v>8144479</v>
      </c>
      <c r="E27" s="5"/>
      <c r="F27" s="5"/>
      <c r="G27" s="5"/>
    </row>
    <row r="28" spans="1:7" ht="12.75">
      <c r="A28" s="151" t="s">
        <v>127</v>
      </c>
      <c r="B28" s="4"/>
      <c r="C28" s="187">
        <f>C27</f>
        <v>9385979</v>
      </c>
      <c r="D28" s="188">
        <f>D27</f>
        <v>8144479</v>
      </c>
      <c r="E28" s="5"/>
      <c r="F28" s="5"/>
      <c r="G28" s="5"/>
    </row>
    <row r="29" spans="1:7" ht="12.75">
      <c r="A29" s="152" t="s">
        <v>71</v>
      </c>
      <c r="B29" s="40"/>
      <c r="C29" s="187"/>
      <c r="D29" s="188"/>
      <c r="E29" s="5"/>
      <c r="F29" s="5"/>
      <c r="G29" s="5"/>
    </row>
    <row r="30" spans="1:11" s="14" customFormat="1" ht="38.25">
      <c r="A30" s="148" t="s">
        <v>131</v>
      </c>
      <c r="B30" s="4"/>
      <c r="C30" s="187"/>
      <c r="D30" s="188"/>
      <c r="E30" s="5"/>
      <c r="F30" s="5"/>
      <c r="G30" s="5"/>
      <c r="H30" s="41"/>
      <c r="I30" s="41"/>
      <c r="J30" s="41"/>
      <c r="K30" s="41"/>
    </row>
    <row r="31" spans="1:11" s="14" customFormat="1" ht="25.5">
      <c r="A31" s="148" t="s">
        <v>128</v>
      </c>
      <c r="B31" s="4"/>
      <c r="C31" s="194">
        <v>6104</v>
      </c>
      <c r="D31" s="234">
        <v>12523</v>
      </c>
      <c r="E31" s="5"/>
      <c r="F31" s="5"/>
      <c r="G31" s="5"/>
      <c r="H31" s="41"/>
      <c r="I31" s="41"/>
      <c r="J31" s="41"/>
      <c r="K31" s="41"/>
    </row>
    <row r="32" spans="1:11" s="14" customFormat="1" ht="25.5">
      <c r="A32" s="151" t="s">
        <v>129</v>
      </c>
      <c r="B32" s="4"/>
      <c r="C32" s="187">
        <f>C31</f>
        <v>6104</v>
      </c>
      <c r="D32" s="187">
        <f>D31</f>
        <v>12523</v>
      </c>
      <c r="E32" s="5"/>
      <c r="F32" s="5"/>
      <c r="G32" s="5"/>
      <c r="H32" s="41"/>
      <c r="I32" s="41"/>
      <c r="J32" s="41"/>
      <c r="K32" s="41"/>
    </row>
    <row r="33" spans="1:11" s="14" customFormat="1" ht="26.25" customHeight="1">
      <c r="A33" s="151" t="s">
        <v>112</v>
      </c>
      <c r="B33" s="4"/>
      <c r="C33" s="194">
        <f>C28+C32</f>
        <v>9392083</v>
      </c>
      <c r="D33" s="194">
        <f>D28+D32</f>
        <v>8157002</v>
      </c>
      <c r="E33" s="5"/>
      <c r="F33" s="5"/>
      <c r="G33" s="5"/>
      <c r="H33" s="41"/>
      <c r="I33" s="41"/>
      <c r="J33" s="41"/>
      <c r="K33" s="41"/>
    </row>
    <row r="34" spans="1:7" ht="12.75">
      <c r="A34" s="151" t="s">
        <v>72</v>
      </c>
      <c r="B34" s="4"/>
      <c r="C34" s="195"/>
      <c r="D34" s="196"/>
      <c r="E34" s="5"/>
      <c r="F34" s="5"/>
      <c r="G34" s="5"/>
    </row>
    <row r="35" spans="1:7" ht="25.5">
      <c r="A35" s="148" t="s">
        <v>171</v>
      </c>
      <c r="B35" s="4"/>
      <c r="C35" s="229">
        <v>853.29</v>
      </c>
      <c r="D35" s="228">
        <v>740.72</v>
      </c>
      <c r="E35" s="5"/>
      <c r="F35" s="5"/>
      <c r="G35" s="5"/>
    </row>
    <row r="36" spans="1:7" ht="12.75">
      <c r="A36" s="151" t="s">
        <v>110</v>
      </c>
      <c r="B36" s="4"/>
      <c r="C36" s="226"/>
      <c r="D36" s="227"/>
      <c r="E36" s="5"/>
      <c r="F36" s="5"/>
      <c r="G36" s="5"/>
    </row>
    <row r="37" spans="1:7" ht="38.25" customHeight="1">
      <c r="A37" s="148" t="s">
        <v>172</v>
      </c>
      <c r="B37" s="4"/>
      <c r="C37" s="229">
        <v>853.29</v>
      </c>
      <c r="D37" s="228">
        <v>740.72</v>
      </c>
      <c r="E37" s="5"/>
      <c r="F37" s="5"/>
      <c r="G37" s="5"/>
    </row>
    <row r="41" spans="1:7" s="41" customFormat="1" ht="12.75">
      <c r="A41" s="42" t="s">
        <v>10</v>
      </c>
      <c r="B41" s="43"/>
      <c r="C41" s="66" t="str">
        <f>'Ф1'!C67</f>
        <v>Узбеков А.А.</v>
      </c>
      <c r="D41" s="66"/>
      <c r="E41" s="7"/>
      <c r="F41" s="8"/>
      <c r="G41" s="9"/>
    </row>
    <row r="42" spans="1:7" s="41" customFormat="1" ht="12.75">
      <c r="A42" s="27"/>
      <c r="B42" s="18"/>
      <c r="C42" s="46"/>
      <c r="D42" s="46"/>
      <c r="E42" s="11"/>
      <c r="F42" s="8"/>
      <c r="G42" s="9"/>
    </row>
    <row r="43" spans="1:7" s="41" customFormat="1" ht="12.75">
      <c r="A43" s="1"/>
      <c r="B43" s="32"/>
      <c r="C43" s="46"/>
      <c r="D43" s="46"/>
      <c r="E43" s="11"/>
      <c r="F43" s="8"/>
      <c r="G43" s="9"/>
    </row>
    <row r="44" spans="1:7" s="41" customFormat="1" ht="12.75" customHeight="1">
      <c r="A44" s="42" t="s">
        <v>11</v>
      </c>
      <c r="B44" s="43"/>
      <c r="C44" s="66" t="s">
        <v>147</v>
      </c>
      <c r="D44" s="66"/>
      <c r="E44" s="11"/>
      <c r="F44" s="8"/>
      <c r="G44" s="9"/>
    </row>
    <row r="45" spans="1:7" s="41" customFormat="1" ht="12.75">
      <c r="A45" s="27"/>
      <c r="B45" s="18"/>
      <c r="C45" s="46"/>
      <c r="D45" s="46"/>
      <c r="E45" s="11"/>
      <c r="F45" s="8"/>
      <c r="G45" s="9"/>
    </row>
    <row r="46" spans="1:7" s="41" customFormat="1" ht="12.75">
      <c r="A46" s="27"/>
      <c r="B46" s="47"/>
      <c r="C46" s="45"/>
      <c r="D46" s="45"/>
      <c r="E46" s="11"/>
      <c r="F46" s="8"/>
      <c r="G46" s="9"/>
    </row>
    <row r="47" spans="1:7" s="41" customFormat="1" ht="12.75">
      <c r="A47" s="18"/>
      <c r="B47" s="47"/>
      <c r="C47" s="44"/>
      <c r="D47" s="44"/>
      <c r="E47" s="11"/>
      <c r="F47" s="8"/>
      <c r="G47" s="9"/>
    </row>
  </sheetData>
  <sheetProtection/>
  <mergeCells count="1">
    <mergeCell ref="C9:D9"/>
  </mergeCells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1.625" style="78" customWidth="1"/>
    <col min="2" max="2" width="11.875" style="78" customWidth="1"/>
    <col min="3" max="3" width="21.25390625" style="92" customWidth="1"/>
    <col min="4" max="4" width="21.25390625" style="80" customWidth="1"/>
    <col min="5" max="16384" width="9.125" style="78" customWidth="1"/>
  </cols>
  <sheetData>
    <row r="1" spans="1:4" ht="12.75">
      <c r="A1" s="182" t="s">
        <v>73</v>
      </c>
      <c r="B1" s="96"/>
      <c r="C1" s="97"/>
      <c r="D1" s="166" t="s">
        <v>74</v>
      </c>
    </row>
    <row r="2" spans="1:4" ht="13.5" customHeight="1">
      <c r="A2" s="96"/>
      <c r="B2" s="98"/>
      <c r="C2" s="97"/>
      <c r="D2" s="166" t="s">
        <v>75</v>
      </c>
    </row>
    <row r="3" spans="1:4" ht="14.25" customHeight="1">
      <c r="A3" s="99"/>
      <c r="B3" s="98"/>
      <c r="C3" s="100"/>
      <c r="D3" s="101"/>
    </row>
    <row r="4" spans="1:4" ht="14.25" customHeight="1">
      <c r="A4" s="99"/>
      <c r="B4" s="98"/>
      <c r="C4" s="100"/>
      <c r="D4" s="102"/>
    </row>
    <row r="5" spans="1:4" ht="15.75">
      <c r="A5" s="165" t="s">
        <v>76</v>
      </c>
      <c r="B5" s="103"/>
      <c r="C5" s="103"/>
      <c r="D5" s="104"/>
    </row>
    <row r="6" spans="1:4" ht="12.75">
      <c r="A6" s="96"/>
      <c r="B6" s="96"/>
      <c r="C6" s="105"/>
      <c r="D6" s="106"/>
    </row>
    <row r="7" spans="1:4" ht="12.75">
      <c r="A7" s="96"/>
      <c r="B7" s="96"/>
      <c r="C7" s="105"/>
      <c r="D7" s="106"/>
    </row>
    <row r="8" spans="1:4" ht="13.5" thickBot="1">
      <c r="A8" s="107" t="str">
        <f>'Ф2'!A8</f>
        <v>За трехмесячный период, закончившийся 31 марта 2018 года</v>
      </c>
      <c r="B8" s="96"/>
      <c r="C8" s="105"/>
      <c r="D8" s="108"/>
    </row>
    <row r="9" spans="1:4" s="79" customFormat="1" ht="39" thickBot="1">
      <c r="A9" s="157" t="s">
        <v>121</v>
      </c>
      <c r="B9" s="109" t="s">
        <v>21</v>
      </c>
      <c r="C9" s="94" t="s">
        <v>152</v>
      </c>
      <c r="D9" s="95" t="s">
        <v>153</v>
      </c>
    </row>
    <row r="10" spans="1:5" s="79" customFormat="1" ht="12.75">
      <c r="A10" s="155" t="s">
        <v>59</v>
      </c>
      <c r="B10" s="156"/>
      <c r="C10" s="203"/>
      <c r="D10" s="204"/>
      <c r="E10" s="81"/>
    </row>
    <row r="11" spans="1:5" s="79" customFormat="1" ht="12.75">
      <c r="A11" s="175" t="s">
        <v>109</v>
      </c>
      <c r="B11" s="114"/>
      <c r="C11" s="187">
        <v>12047074</v>
      </c>
      <c r="D11" s="205">
        <v>10572539</v>
      </c>
      <c r="E11" s="81"/>
    </row>
    <row r="12" spans="1:5" s="79" customFormat="1" ht="12.75">
      <c r="A12" s="110" t="s">
        <v>68</v>
      </c>
      <c r="B12" s="114"/>
      <c r="C12" s="187">
        <f>C11</f>
        <v>12047074</v>
      </c>
      <c r="D12" s="205">
        <f>SUM(D11:D11)</f>
        <v>10572539</v>
      </c>
      <c r="E12" s="81"/>
    </row>
    <row r="13" spans="1:5" s="79" customFormat="1" ht="12.75">
      <c r="A13" s="172" t="s">
        <v>103</v>
      </c>
      <c r="B13" s="114"/>
      <c r="C13" s="187"/>
      <c r="D13" s="206"/>
      <c r="E13" s="81"/>
    </row>
    <row r="14" spans="1:5" s="79" customFormat="1" ht="12.75">
      <c r="A14" s="111" t="s">
        <v>30</v>
      </c>
      <c r="B14" s="112"/>
      <c r="C14" s="187">
        <v>8794421</v>
      </c>
      <c r="D14" s="205">
        <v>7099989</v>
      </c>
      <c r="E14" s="81"/>
    </row>
    <row r="15" spans="1:5" s="79" customFormat="1" ht="12.75">
      <c r="A15" s="111" t="s">
        <v>31</v>
      </c>
      <c r="B15" s="112"/>
      <c r="C15" s="187">
        <v>726925</v>
      </c>
      <c r="D15" s="205">
        <v>771915</v>
      </c>
      <c r="E15" s="81"/>
    </row>
    <row r="16" spans="1:5" s="79" customFormat="1" ht="12.75">
      <c r="A16" s="111" t="s">
        <v>32</v>
      </c>
      <c r="B16" s="112"/>
      <c r="C16" s="187">
        <v>345741</v>
      </c>
      <c r="D16" s="205">
        <v>31460</v>
      </c>
      <c r="E16" s="81"/>
    </row>
    <row r="17" spans="1:5" s="79" customFormat="1" ht="12.75">
      <c r="A17" s="111" t="s">
        <v>154</v>
      </c>
      <c r="B17" s="112"/>
      <c r="C17" s="187">
        <v>511316</v>
      </c>
      <c r="D17" s="205">
        <v>-702283</v>
      </c>
      <c r="E17" s="81"/>
    </row>
    <row r="18" spans="1:5" s="79" customFormat="1" ht="12.75">
      <c r="A18" s="111" t="s">
        <v>155</v>
      </c>
      <c r="B18" s="112"/>
      <c r="C18" s="187">
        <v>1067225</v>
      </c>
      <c r="D18" s="205">
        <v>97902</v>
      </c>
      <c r="E18" s="81"/>
    </row>
    <row r="19" spans="1:5" s="79" customFormat="1" ht="25.5">
      <c r="A19" s="111" t="s">
        <v>156</v>
      </c>
      <c r="B19" s="112"/>
      <c r="C19" s="187">
        <v>56507</v>
      </c>
      <c r="D19" s="205">
        <v>4149</v>
      </c>
      <c r="E19" s="81"/>
    </row>
    <row r="20" spans="1:5" s="79" customFormat="1" ht="12.75">
      <c r="A20" s="111" t="s">
        <v>157</v>
      </c>
      <c r="B20" s="112"/>
      <c r="C20" s="187">
        <v>-837744</v>
      </c>
      <c r="D20" s="236">
        <v>1942580</v>
      </c>
      <c r="E20" s="81"/>
    </row>
    <row r="21" spans="1:5" s="79" customFormat="1" ht="12.75">
      <c r="A21" s="183" t="s">
        <v>33</v>
      </c>
      <c r="B21" s="113"/>
      <c r="C21" s="187">
        <v>1096814</v>
      </c>
      <c r="D21" s="205">
        <v>1315860</v>
      </c>
      <c r="E21" s="81"/>
    </row>
    <row r="22" spans="1:5" s="79" customFormat="1" ht="12.75">
      <c r="A22" s="183" t="s">
        <v>34</v>
      </c>
      <c r="B22" s="113"/>
      <c r="C22" s="187">
        <v>-792903</v>
      </c>
      <c r="D22" s="205">
        <v>-780407</v>
      </c>
      <c r="E22" s="81"/>
    </row>
    <row r="23" spans="1:5" s="79" customFormat="1" ht="12.75">
      <c r="A23" s="183" t="s">
        <v>158</v>
      </c>
      <c r="B23" s="113"/>
      <c r="C23" s="187">
        <v>-37163</v>
      </c>
      <c r="D23" s="207">
        <v>-250796</v>
      </c>
      <c r="E23" s="81"/>
    </row>
    <row r="24" spans="1:5" s="79" customFormat="1" ht="12.75">
      <c r="A24" s="183"/>
      <c r="B24" s="113"/>
      <c r="C24" s="208"/>
      <c r="D24" s="209"/>
      <c r="E24" s="81"/>
    </row>
    <row r="25" spans="1:5" s="79" customFormat="1" ht="12.75">
      <c r="A25" s="184" t="s">
        <v>41</v>
      </c>
      <c r="B25" s="147"/>
      <c r="C25" s="208"/>
      <c r="D25" s="209"/>
      <c r="E25" s="81"/>
    </row>
    <row r="26" spans="1:5" s="79" customFormat="1" ht="12.75">
      <c r="A26" s="183" t="s">
        <v>35</v>
      </c>
      <c r="B26" s="113"/>
      <c r="C26" s="187">
        <v>-1567524</v>
      </c>
      <c r="D26" s="205">
        <v>-3395502</v>
      </c>
      <c r="E26" s="81"/>
    </row>
    <row r="27" spans="1:5" s="79" customFormat="1" ht="12.75">
      <c r="A27" s="183" t="s">
        <v>36</v>
      </c>
      <c r="B27" s="113"/>
      <c r="C27" s="187">
        <v>-63360</v>
      </c>
      <c r="D27" s="205">
        <v>278862</v>
      </c>
      <c r="E27" s="81"/>
    </row>
    <row r="28" spans="1:5" s="79" customFormat="1" ht="12.75">
      <c r="A28" s="183" t="s">
        <v>159</v>
      </c>
      <c r="B28" s="113"/>
      <c r="C28" s="208">
        <v>3702687</v>
      </c>
      <c r="D28" s="205">
        <v>2843255</v>
      </c>
      <c r="E28" s="81"/>
    </row>
    <row r="29" spans="1:5" s="79" customFormat="1" ht="12.75">
      <c r="A29" s="183" t="s">
        <v>37</v>
      </c>
      <c r="B29" s="113"/>
      <c r="C29" s="208">
        <v>141396</v>
      </c>
      <c r="D29" s="237">
        <v>-29819</v>
      </c>
      <c r="E29" s="81"/>
    </row>
    <row r="30" spans="1:5" s="79" customFormat="1" ht="12.75">
      <c r="A30" s="183" t="s">
        <v>38</v>
      </c>
      <c r="B30" s="113"/>
      <c r="C30" s="208">
        <v>1557404</v>
      </c>
      <c r="D30" s="237">
        <v>-1557227</v>
      </c>
      <c r="E30" s="81"/>
    </row>
    <row r="31" spans="1:5" s="79" customFormat="1" ht="12.75">
      <c r="A31" s="183" t="s">
        <v>39</v>
      </c>
      <c r="B31" s="113"/>
      <c r="C31" s="187">
        <v>-153046</v>
      </c>
      <c r="D31" s="205">
        <v>-191224</v>
      </c>
      <c r="E31" s="81"/>
    </row>
    <row r="32" spans="1:5" s="79" customFormat="1" ht="13.5" thickBot="1">
      <c r="A32" s="185" t="s">
        <v>40</v>
      </c>
      <c r="B32" s="158"/>
      <c r="C32" s="187">
        <v>-1704102</v>
      </c>
      <c r="D32" s="205">
        <v>-373780</v>
      </c>
      <c r="E32" s="81"/>
    </row>
    <row r="33" spans="1:5" s="79" customFormat="1" ht="14.25" customHeight="1" thickBot="1">
      <c r="A33" s="186" t="s">
        <v>42</v>
      </c>
      <c r="B33" s="159"/>
      <c r="C33" s="210">
        <f>SUM(C12:C32)</f>
        <v>24891668</v>
      </c>
      <c r="D33" s="211">
        <f>SUM(D12:D32)</f>
        <v>17677473</v>
      </c>
      <c r="E33" s="81"/>
    </row>
    <row r="34" spans="1:5" s="79" customFormat="1" ht="12.75">
      <c r="A34" s="155"/>
      <c r="B34" s="156"/>
      <c r="C34" s="212"/>
      <c r="D34" s="213"/>
      <c r="E34" s="81"/>
    </row>
    <row r="35" spans="1:5" s="79" customFormat="1" ht="12.75">
      <c r="A35" s="183" t="s">
        <v>160</v>
      </c>
      <c r="B35" s="113"/>
      <c r="C35" s="187">
        <v>-11673</v>
      </c>
      <c r="D35" s="205">
        <v>-10020</v>
      </c>
      <c r="E35" s="81"/>
    </row>
    <row r="36" spans="1:5" s="79" customFormat="1" ht="12.75">
      <c r="A36" s="183" t="s">
        <v>43</v>
      </c>
      <c r="B36" s="113"/>
      <c r="C36" s="187">
        <v>-2159108</v>
      </c>
      <c r="D36" s="205">
        <v>-2035867</v>
      </c>
      <c r="E36" s="81"/>
    </row>
    <row r="37" spans="1:5" s="79" customFormat="1" ht="12.75">
      <c r="A37" s="183" t="s">
        <v>44</v>
      </c>
      <c r="B37" s="113"/>
      <c r="C37" s="187">
        <v>-857600</v>
      </c>
      <c r="D37" s="205">
        <v>-1669022</v>
      </c>
      <c r="E37" s="81"/>
    </row>
    <row r="38" spans="1:5" s="79" customFormat="1" ht="15.75" customHeight="1" thickBot="1">
      <c r="A38" s="185" t="s">
        <v>45</v>
      </c>
      <c r="B38" s="158"/>
      <c r="C38" s="214">
        <v>479504</v>
      </c>
      <c r="D38" s="205">
        <v>168272</v>
      </c>
      <c r="E38" s="81"/>
    </row>
    <row r="39" spans="1:5" s="79" customFormat="1" ht="13.5" thickBot="1">
      <c r="A39" s="186" t="s">
        <v>111</v>
      </c>
      <c r="B39" s="159"/>
      <c r="C39" s="210">
        <f>SUM(C33:C38)</f>
        <v>22342791</v>
      </c>
      <c r="D39" s="211">
        <f>SUM(D33:D38)</f>
        <v>14130836</v>
      </c>
      <c r="E39" s="81"/>
    </row>
    <row r="40" spans="1:5" s="79" customFormat="1" ht="12.75">
      <c r="A40" s="160"/>
      <c r="B40" s="161"/>
      <c r="C40" s="212"/>
      <c r="D40" s="213"/>
      <c r="E40" s="81"/>
    </row>
    <row r="41" spans="1:5" s="79" customFormat="1" ht="12.75">
      <c r="A41" s="184" t="s">
        <v>46</v>
      </c>
      <c r="B41" s="147"/>
      <c r="C41" s="215"/>
      <c r="D41" s="216"/>
      <c r="E41" s="81"/>
    </row>
    <row r="42" spans="1:5" s="79" customFormat="1" ht="12.75">
      <c r="A42" s="183" t="s">
        <v>47</v>
      </c>
      <c r="B42" s="113"/>
      <c r="C42" s="187">
        <v>-4498059</v>
      </c>
      <c r="D42" s="207">
        <v>-5115593</v>
      </c>
      <c r="E42" s="81"/>
    </row>
    <row r="43" spans="1:5" s="79" customFormat="1" ht="12.75">
      <c r="A43" s="183" t="s">
        <v>48</v>
      </c>
      <c r="B43" s="113"/>
      <c r="C43" s="187">
        <v>-221377</v>
      </c>
      <c r="D43" s="207">
        <v>-7339</v>
      </c>
      <c r="E43" s="81"/>
    </row>
    <row r="44" spans="1:5" s="79" customFormat="1" ht="12.75">
      <c r="A44" s="183" t="s">
        <v>49</v>
      </c>
      <c r="B44" s="113"/>
      <c r="C44" s="187">
        <v>65071</v>
      </c>
      <c r="D44" s="207">
        <v>94572</v>
      </c>
      <c r="E44" s="81"/>
    </row>
    <row r="45" spans="1:5" s="79" customFormat="1" ht="12.75">
      <c r="A45" s="183" t="s">
        <v>50</v>
      </c>
      <c r="B45" s="113"/>
      <c r="C45" s="187">
        <v>-6000000</v>
      </c>
      <c r="D45" s="207">
        <v>-11329352</v>
      </c>
      <c r="E45" s="81"/>
    </row>
    <row r="46" spans="1:5" s="79" customFormat="1" ht="12.75">
      <c r="A46" s="183" t="s">
        <v>51</v>
      </c>
      <c r="B46" s="113"/>
      <c r="C46" s="187">
        <v>16689130</v>
      </c>
      <c r="D46" s="207">
        <v>5725493</v>
      </c>
      <c r="E46" s="81"/>
    </row>
    <row r="47" spans="1:5" s="79" customFormat="1" ht="25.5">
      <c r="A47" s="185" t="s">
        <v>163</v>
      </c>
      <c r="B47" s="113"/>
      <c r="C47" s="187">
        <v>0</v>
      </c>
      <c r="D47" s="207">
        <v>30170</v>
      </c>
      <c r="E47" s="81"/>
    </row>
    <row r="48" spans="1:5" s="79" customFormat="1" ht="12.75">
      <c r="A48" s="183" t="s">
        <v>52</v>
      </c>
      <c r="B48" s="113"/>
      <c r="C48" s="187">
        <v>-235303</v>
      </c>
      <c r="D48" s="207">
        <v>-398702</v>
      </c>
      <c r="E48" s="81"/>
    </row>
    <row r="49" spans="1:5" s="79" customFormat="1" ht="12.75">
      <c r="A49" s="183" t="s">
        <v>53</v>
      </c>
      <c r="B49" s="113"/>
      <c r="C49" s="187">
        <v>85074</v>
      </c>
      <c r="D49" s="207">
        <v>100438</v>
      </c>
      <c r="E49" s="81"/>
    </row>
    <row r="50" spans="1:5" s="79" customFormat="1" ht="12.75">
      <c r="A50" s="183" t="s">
        <v>106</v>
      </c>
      <c r="B50" s="158"/>
      <c r="C50" s="214">
        <v>0</v>
      </c>
      <c r="D50" s="207">
        <v>50</v>
      </c>
      <c r="E50" s="81"/>
    </row>
    <row r="51" spans="1:5" s="79" customFormat="1" ht="13.5" thickBot="1">
      <c r="A51" s="185" t="s">
        <v>115</v>
      </c>
      <c r="B51" s="158"/>
      <c r="C51" s="214">
        <v>0</v>
      </c>
      <c r="D51" s="207">
        <v>2000</v>
      </c>
      <c r="E51" s="81"/>
    </row>
    <row r="52" spans="1:5" s="79" customFormat="1" ht="26.25" thickBot="1">
      <c r="A52" s="186" t="s">
        <v>164</v>
      </c>
      <c r="B52" s="159"/>
      <c r="C52" s="210">
        <f>SUM(C42:C51)</f>
        <v>5884536</v>
      </c>
      <c r="D52" s="211">
        <f>SUM(D42:D51)</f>
        <v>-10898263</v>
      </c>
      <c r="E52" s="81"/>
    </row>
    <row r="53" spans="1:5" s="79" customFormat="1" ht="12.75">
      <c r="A53" s="160"/>
      <c r="B53" s="161"/>
      <c r="C53" s="217"/>
      <c r="D53" s="218"/>
      <c r="E53" s="81"/>
    </row>
    <row r="54" spans="1:5" s="79" customFormat="1" ht="12.75">
      <c r="A54" s="184" t="s">
        <v>54</v>
      </c>
      <c r="B54" s="147"/>
      <c r="C54" s="219"/>
      <c r="D54" s="220"/>
      <c r="E54" s="81"/>
    </row>
    <row r="55" spans="1:5" s="79" customFormat="1" ht="12.75">
      <c r="A55" s="183" t="s">
        <v>55</v>
      </c>
      <c r="B55" s="113"/>
      <c r="C55" s="201">
        <v>0</v>
      </c>
      <c r="D55" s="202">
        <v>-600000</v>
      </c>
      <c r="E55" s="81"/>
    </row>
    <row r="56" spans="1:5" s="79" customFormat="1" ht="13.5" thickBot="1">
      <c r="A56" s="183" t="s">
        <v>56</v>
      </c>
      <c r="B56" s="113"/>
      <c r="C56" s="201">
        <v>-931772</v>
      </c>
      <c r="D56" s="202">
        <v>-947325</v>
      </c>
      <c r="E56" s="81"/>
    </row>
    <row r="57" spans="1:5" s="79" customFormat="1" ht="28.5" customHeight="1" thickBot="1">
      <c r="A57" s="186" t="s">
        <v>107</v>
      </c>
      <c r="B57" s="159"/>
      <c r="C57" s="210">
        <f>SUM(C55:C56)</f>
        <v>-931772</v>
      </c>
      <c r="D57" s="211">
        <f>SUM(D55:D56)</f>
        <v>-1547325</v>
      </c>
      <c r="E57" s="81"/>
    </row>
    <row r="58" spans="1:5" ht="12.75">
      <c r="A58" s="160"/>
      <c r="B58" s="161"/>
      <c r="C58" s="221"/>
      <c r="D58" s="222"/>
      <c r="E58" s="81"/>
    </row>
    <row r="59" spans="1:66" s="79" customFormat="1" ht="12.75">
      <c r="A59" s="183" t="s">
        <v>57</v>
      </c>
      <c r="B59" s="113"/>
      <c r="C59" s="187">
        <v>-505212</v>
      </c>
      <c r="D59" s="205">
        <v>-829476</v>
      </c>
      <c r="E59" s="81"/>
      <c r="BD59" s="84"/>
      <c r="BE59" s="84"/>
      <c r="BL59" s="85"/>
      <c r="BM59" s="85"/>
      <c r="BN59" s="85"/>
    </row>
    <row r="60" spans="1:66" s="79" customFormat="1" ht="12.75">
      <c r="A60" s="238" t="s">
        <v>165</v>
      </c>
      <c r="B60" s="115"/>
      <c r="C60" s="223">
        <f>C39+C52+C57+C59</f>
        <v>26790343</v>
      </c>
      <c r="D60" s="224">
        <f>D39+D52+D57+D59</f>
        <v>855772</v>
      </c>
      <c r="E60" s="81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83"/>
      <c r="R60" s="82"/>
      <c r="S60" s="83"/>
      <c r="T60" s="82"/>
      <c r="U60" s="83"/>
      <c r="V60" s="82"/>
      <c r="W60" s="83"/>
      <c r="X60" s="82"/>
      <c r="Y60" s="83"/>
      <c r="Z60" s="82"/>
      <c r="AA60" s="83"/>
      <c r="AB60" s="82"/>
      <c r="AC60" s="83"/>
      <c r="AD60" s="82"/>
      <c r="AE60" s="83"/>
      <c r="AF60" s="82"/>
      <c r="AG60" s="83"/>
      <c r="AH60" s="82"/>
      <c r="AI60" s="83"/>
      <c r="AJ60" s="82"/>
      <c r="AK60" s="83"/>
      <c r="AL60" s="82"/>
      <c r="AM60" s="83"/>
      <c r="AN60" s="82"/>
      <c r="AO60" s="83"/>
      <c r="AP60" s="82"/>
      <c r="AQ60" s="83"/>
      <c r="AR60" s="82"/>
      <c r="AS60" s="83"/>
      <c r="AT60" s="82"/>
      <c r="AU60" s="83"/>
      <c r="AV60" s="82"/>
      <c r="AW60" s="83"/>
      <c r="AX60" s="82"/>
      <c r="AY60" s="83"/>
      <c r="AZ60" s="82"/>
      <c r="BD60" s="84"/>
      <c r="BE60" s="84"/>
      <c r="BL60" s="85"/>
      <c r="BM60" s="85"/>
      <c r="BN60" s="85"/>
    </row>
    <row r="61" spans="1:66" s="79" customFormat="1" ht="13.5" thickBot="1">
      <c r="A61" s="185" t="s">
        <v>58</v>
      </c>
      <c r="B61" s="158"/>
      <c r="C61" s="214">
        <v>15985943</v>
      </c>
      <c r="D61" s="225">
        <v>24320942</v>
      </c>
      <c r="E61" s="81"/>
      <c r="BD61" s="84"/>
      <c r="BE61" s="84"/>
      <c r="BL61" s="85"/>
      <c r="BM61" s="85"/>
      <c r="BN61" s="85"/>
    </row>
    <row r="62" spans="1:66" s="79" customFormat="1" ht="13.5" thickBot="1">
      <c r="A62" s="186" t="s">
        <v>130</v>
      </c>
      <c r="B62" s="159" t="s">
        <v>108</v>
      </c>
      <c r="C62" s="235">
        <f>SUM(C60:C61)</f>
        <v>42776286</v>
      </c>
      <c r="D62" s="211">
        <f>SUM(D60:D61)</f>
        <v>25176714</v>
      </c>
      <c r="E62" s="81"/>
      <c r="BD62" s="84"/>
      <c r="BE62" s="84"/>
      <c r="BL62" s="85"/>
      <c r="BM62" s="85"/>
      <c r="BN62" s="85"/>
    </row>
    <row r="63" spans="1:4" ht="12" customHeight="1">
      <c r="A63" s="96"/>
      <c r="B63" s="96"/>
      <c r="C63" s="105"/>
      <c r="D63" s="106"/>
    </row>
    <row r="64" spans="1:4" ht="12" customHeight="1">
      <c r="A64" s="96"/>
      <c r="B64" s="96"/>
      <c r="C64" s="105"/>
      <c r="D64" s="106"/>
    </row>
    <row r="65" spans="1:4" ht="12" customHeight="1">
      <c r="A65" s="96"/>
      <c r="B65" s="96"/>
      <c r="C65" s="105"/>
      <c r="D65" s="106"/>
    </row>
    <row r="66" spans="1:67" ht="12.75">
      <c r="A66" s="162" t="s">
        <v>10</v>
      </c>
      <c r="B66" s="163"/>
      <c r="C66" s="117" t="str">
        <f>'Ф1'!C67</f>
        <v>Узбеков А.А.</v>
      </c>
      <c r="D66" s="106"/>
      <c r="E66" s="86"/>
      <c r="F66" s="86"/>
      <c r="G66" s="87"/>
      <c r="H66" s="86"/>
      <c r="I66" s="87"/>
      <c r="J66" s="86"/>
      <c r="K66" s="87"/>
      <c r="L66" s="86"/>
      <c r="M66" s="87"/>
      <c r="N66" s="86"/>
      <c r="O66" s="87"/>
      <c r="P66" s="86"/>
      <c r="Q66" s="87"/>
      <c r="R66" s="86"/>
      <c r="S66" s="87"/>
      <c r="T66" s="86"/>
      <c r="U66" s="87"/>
      <c r="V66" s="86"/>
      <c r="W66" s="87"/>
      <c r="X66" s="86"/>
      <c r="Y66" s="87"/>
      <c r="Z66" s="86"/>
      <c r="AA66" s="87"/>
      <c r="AB66" s="86"/>
      <c r="AC66" s="87"/>
      <c r="AD66" s="86"/>
      <c r="AE66" s="87"/>
      <c r="AF66" s="86"/>
      <c r="AG66" s="87"/>
      <c r="AH66" s="86"/>
      <c r="AI66" s="87"/>
      <c r="AJ66" s="86"/>
      <c r="AK66" s="87"/>
      <c r="AL66" s="86"/>
      <c r="AM66" s="87"/>
      <c r="AN66" s="86"/>
      <c r="AO66" s="87"/>
      <c r="AP66" s="86"/>
      <c r="AQ66" s="87"/>
      <c r="AR66" s="86"/>
      <c r="AS66" s="87"/>
      <c r="AT66" s="86"/>
      <c r="AU66" s="87"/>
      <c r="AV66" s="86"/>
      <c r="AW66" s="87"/>
      <c r="AX66" s="86"/>
      <c r="AY66" s="87"/>
      <c r="AZ66" s="86"/>
      <c r="BA66" s="87"/>
      <c r="BE66" s="88"/>
      <c r="BF66" s="88"/>
      <c r="BM66" s="89"/>
      <c r="BN66" s="89"/>
      <c r="BO66" s="89"/>
    </row>
    <row r="67" spans="1:67" s="79" customFormat="1" ht="12.75">
      <c r="A67" s="118"/>
      <c r="B67" s="116"/>
      <c r="C67" s="119"/>
      <c r="D67" s="120"/>
      <c r="BE67" s="91"/>
      <c r="BF67" s="91"/>
      <c r="BM67" s="85"/>
      <c r="BN67" s="85"/>
      <c r="BO67" s="85"/>
    </row>
    <row r="68" spans="1:67" s="79" customFormat="1" ht="12.75">
      <c r="A68" s="118"/>
      <c r="B68" s="116"/>
      <c r="C68" s="119"/>
      <c r="D68" s="120"/>
      <c r="BE68" s="91"/>
      <c r="BF68" s="91"/>
      <c r="BM68" s="85"/>
      <c r="BN68" s="85"/>
      <c r="BO68" s="85"/>
    </row>
    <row r="69" spans="1:67" s="79" customFormat="1" ht="12.75">
      <c r="A69" s="162" t="s">
        <v>13</v>
      </c>
      <c r="B69" s="163"/>
      <c r="C69" s="119" t="s">
        <v>147</v>
      </c>
      <c r="D69" s="120"/>
      <c r="BE69" s="91"/>
      <c r="BF69" s="91"/>
      <c r="BM69" s="85"/>
      <c r="BN69" s="85"/>
      <c r="BO69" s="85"/>
    </row>
    <row r="70" spans="1:67" s="79" customFormat="1" ht="12.75">
      <c r="A70" s="121"/>
      <c r="B70" s="118"/>
      <c r="C70" s="122"/>
      <c r="D70" s="120"/>
      <c r="BE70" s="91"/>
      <c r="BF70" s="91"/>
      <c r="BM70" s="85"/>
      <c r="BN70" s="85"/>
      <c r="BO70" s="85"/>
    </row>
    <row r="71" spans="1:67" s="79" customFormat="1" ht="12.75">
      <c r="A71" s="85"/>
      <c r="B71" s="85"/>
      <c r="C71" s="93"/>
      <c r="D71" s="90"/>
      <c r="BE71" s="91"/>
      <c r="BF71" s="91"/>
      <c r="BM71" s="85"/>
      <c r="BN71" s="85"/>
      <c r="BO71" s="85"/>
    </row>
    <row r="72" spans="1:3" ht="12.75">
      <c r="A72" s="89"/>
      <c r="B72" s="89"/>
      <c r="C72" s="93"/>
    </row>
  </sheetData>
  <sheetProtection/>
  <printOptions/>
  <pageMargins left="0.9448818897637796" right="0.5511811023622047" top="0.44" bottom="0" header="0.5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SheetLayoutView="65" zoomScalePageLayoutView="0" workbookViewId="0" topLeftCell="A1">
      <selection activeCell="A1" sqref="A1"/>
    </sheetView>
  </sheetViews>
  <sheetFormatPr defaultColWidth="38.00390625" defaultRowHeight="12.75"/>
  <cols>
    <col min="1" max="1" width="64.625" style="14" customWidth="1"/>
    <col min="2" max="2" width="14.625" style="48" customWidth="1"/>
    <col min="3" max="3" width="15.125" style="48" customWidth="1"/>
    <col min="4" max="4" width="16.125" style="48" customWidth="1"/>
    <col min="5" max="5" width="11.625" style="48" customWidth="1"/>
    <col min="6" max="6" width="20.125" style="48" customWidth="1"/>
    <col min="7" max="7" width="14.00390625" style="48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168" t="s">
        <v>17</v>
      </c>
      <c r="C1" s="68"/>
      <c r="G1" s="49"/>
      <c r="I1" s="71" t="s">
        <v>18</v>
      </c>
    </row>
    <row r="2" spans="1:9" ht="12">
      <c r="A2" s="18"/>
      <c r="C2" s="19"/>
      <c r="G2" s="49"/>
      <c r="I2" s="72" t="s">
        <v>19</v>
      </c>
    </row>
    <row r="3" spans="1:9" ht="15">
      <c r="A3" s="18"/>
      <c r="B3" s="21"/>
      <c r="C3" s="19"/>
      <c r="D3" s="12"/>
      <c r="E3" s="12"/>
      <c r="G3" s="19"/>
      <c r="I3" s="19"/>
    </row>
    <row r="4" spans="1:9" s="17" customFormat="1" ht="12.75">
      <c r="A4" s="33"/>
      <c r="B4" s="21"/>
      <c r="C4" s="19"/>
      <c r="D4" s="3"/>
      <c r="E4" s="3"/>
      <c r="G4" s="19"/>
      <c r="I4" s="19"/>
    </row>
    <row r="5" spans="1:9" s="17" customFormat="1" ht="15.75">
      <c r="A5" s="56" t="s">
        <v>99</v>
      </c>
      <c r="B5" s="19"/>
      <c r="C5" s="20"/>
      <c r="D5" s="3"/>
      <c r="E5" s="3"/>
      <c r="G5" s="19"/>
      <c r="I5" s="19"/>
    </row>
    <row r="6" spans="1:7" s="17" customFormat="1" ht="15">
      <c r="A6" s="70"/>
      <c r="B6" s="70"/>
      <c r="C6" s="70"/>
      <c r="D6" s="70"/>
      <c r="E6" s="70"/>
      <c r="F6" s="70"/>
      <c r="G6" s="50"/>
    </row>
    <row r="7" spans="1:7" s="17" customFormat="1" ht="15">
      <c r="A7" s="126"/>
      <c r="B7" s="12"/>
      <c r="C7" s="12"/>
      <c r="D7" s="12"/>
      <c r="E7" s="12"/>
      <c r="F7" s="12"/>
      <c r="G7" s="50"/>
    </row>
    <row r="8" spans="1:9" ht="12.75">
      <c r="A8" s="13" t="str">
        <f>'Ф2'!A8</f>
        <v>За трехмесячный период, закончившийся 31 марта 2018 года</v>
      </c>
      <c r="B8" s="10"/>
      <c r="C8" s="10"/>
      <c r="D8" s="10"/>
      <c r="E8" s="10"/>
      <c r="F8" s="10"/>
      <c r="I8" s="176"/>
    </row>
    <row r="9" spans="1:9" ht="11.25" customHeight="1">
      <c r="A9" s="248" t="s">
        <v>121</v>
      </c>
      <c r="B9" s="250" t="s">
        <v>100</v>
      </c>
      <c r="C9" s="250"/>
      <c r="D9" s="250"/>
      <c r="E9" s="250"/>
      <c r="F9" s="250"/>
      <c r="G9" s="250"/>
      <c r="H9" s="244" t="s">
        <v>102</v>
      </c>
      <c r="I9" s="245" t="s">
        <v>14</v>
      </c>
    </row>
    <row r="10" spans="1:9" ht="11.25" customHeight="1">
      <c r="A10" s="249"/>
      <c r="B10" s="250"/>
      <c r="C10" s="250"/>
      <c r="D10" s="250"/>
      <c r="E10" s="250"/>
      <c r="F10" s="250"/>
      <c r="G10" s="250"/>
      <c r="H10" s="244"/>
      <c r="I10" s="246"/>
    </row>
    <row r="11" spans="1:9" ht="51">
      <c r="A11" s="249"/>
      <c r="B11" s="127" t="s">
        <v>78</v>
      </c>
      <c r="C11" s="127" t="s">
        <v>79</v>
      </c>
      <c r="D11" s="127" t="s">
        <v>143</v>
      </c>
      <c r="E11" s="127" t="s">
        <v>80</v>
      </c>
      <c r="F11" s="127" t="s">
        <v>15</v>
      </c>
      <c r="G11" s="127" t="s">
        <v>101</v>
      </c>
      <c r="H11" s="244"/>
      <c r="I11" s="247"/>
    </row>
    <row r="12" spans="1:20" s="124" customFormat="1" ht="21.75" customHeight="1">
      <c r="A12" s="170" t="s">
        <v>118</v>
      </c>
      <c r="B12" s="200">
        <v>12136529</v>
      </c>
      <c r="C12" s="200">
        <v>-6464374</v>
      </c>
      <c r="D12" s="200">
        <v>-1957</v>
      </c>
      <c r="E12" s="200">
        <v>1820479</v>
      </c>
      <c r="F12" s="200">
        <v>336306933</v>
      </c>
      <c r="G12" s="200">
        <f aca="true" t="shared" si="0" ref="G12:G21">SUM(B12:F12)</f>
        <v>343797610</v>
      </c>
      <c r="H12" s="200">
        <v>0</v>
      </c>
      <c r="I12" s="200">
        <f aca="true" t="shared" si="1" ref="I12:I21">G12+H12</f>
        <v>343797610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17" s="125" customFormat="1" ht="21.75" customHeight="1">
      <c r="A13" s="171" t="s">
        <v>167</v>
      </c>
      <c r="B13" s="200">
        <v>0</v>
      </c>
      <c r="C13" s="200">
        <v>0</v>
      </c>
      <c r="D13" s="200">
        <v>0</v>
      </c>
      <c r="E13" s="200">
        <v>0</v>
      </c>
      <c r="F13" s="200">
        <v>8144479</v>
      </c>
      <c r="G13" s="200">
        <f t="shared" si="0"/>
        <v>8144479</v>
      </c>
      <c r="H13" s="200">
        <v>0</v>
      </c>
      <c r="I13" s="200">
        <f t="shared" si="1"/>
        <v>8144479</v>
      </c>
      <c r="J13" s="123"/>
      <c r="K13" s="123"/>
      <c r="L13" s="123"/>
      <c r="M13" s="123"/>
      <c r="N13" s="123"/>
      <c r="O13" s="123"/>
      <c r="P13" s="123"/>
      <c r="Q13" s="123"/>
    </row>
    <row r="14" spans="1:17" s="125" customFormat="1" ht="21.75" customHeight="1">
      <c r="A14" s="171" t="s">
        <v>120</v>
      </c>
      <c r="B14" s="200">
        <v>0</v>
      </c>
      <c r="C14" s="200">
        <v>0</v>
      </c>
      <c r="D14" s="200">
        <v>12523</v>
      </c>
      <c r="E14" s="200">
        <v>0</v>
      </c>
      <c r="F14" s="200">
        <v>0</v>
      </c>
      <c r="G14" s="200">
        <f t="shared" si="0"/>
        <v>12523</v>
      </c>
      <c r="H14" s="200">
        <v>0</v>
      </c>
      <c r="I14" s="200">
        <f t="shared" si="1"/>
        <v>12523</v>
      </c>
      <c r="J14" s="123"/>
      <c r="K14" s="123"/>
      <c r="L14" s="123"/>
      <c r="M14" s="123"/>
      <c r="N14" s="123"/>
      <c r="O14" s="123"/>
      <c r="P14" s="123"/>
      <c r="Q14" s="123"/>
    </row>
    <row r="15" spans="1:17" s="125" customFormat="1" ht="21.75" customHeight="1">
      <c r="A15" s="128" t="s">
        <v>132</v>
      </c>
      <c r="B15" s="200">
        <v>0</v>
      </c>
      <c r="C15" s="200">
        <v>0</v>
      </c>
      <c r="D15" s="200">
        <v>12523</v>
      </c>
      <c r="E15" s="200">
        <v>0</v>
      </c>
      <c r="F15" s="200">
        <v>8144479</v>
      </c>
      <c r="G15" s="200">
        <f t="shared" si="0"/>
        <v>8157002</v>
      </c>
      <c r="H15" s="200">
        <v>0</v>
      </c>
      <c r="I15" s="200">
        <f t="shared" si="1"/>
        <v>8157002</v>
      </c>
      <c r="J15" s="123"/>
      <c r="K15" s="123"/>
      <c r="L15" s="123"/>
      <c r="M15" s="123"/>
      <c r="N15" s="123"/>
      <c r="O15" s="123"/>
      <c r="P15" s="123"/>
      <c r="Q15" s="123"/>
    </row>
    <row r="16" spans="1:17" s="125" customFormat="1" ht="21.75" customHeight="1">
      <c r="A16" s="128" t="s">
        <v>116</v>
      </c>
      <c r="B16" s="200">
        <f>B12+B15</f>
        <v>12136529</v>
      </c>
      <c r="C16" s="200">
        <f>C12+C15</f>
        <v>-6464374</v>
      </c>
      <c r="D16" s="200">
        <f>D12+D15</f>
        <v>10566</v>
      </c>
      <c r="E16" s="200">
        <f>E12+E15</f>
        <v>1820479</v>
      </c>
      <c r="F16" s="200">
        <f>F12+F15</f>
        <v>344451412</v>
      </c>
      <c r="G16" s="200">
        <f t="shared" si="0"/>
        <v>351954612</v>
      </c>
      <c r="H16" s="200">
        <f>H12+H15</f>
        <v>0</v>
      </c>
      <c r="I16" s="200">
        <f t="shared" si="1"/>
        <v>351954612</v>
      </c>
      <c r="J16" s="123"/>
      <c r="K16" s="123"/>
      <c r="L16" s="123"/>
      <c r="M16" s="123"/>
      <c r="N16" s="123"/>
      <c r="O16" s="123"/>
      <c r="P16" s="123"/>
      <c r="Q16" s="123"/>
    </row>
    <row r="17" spans="1:17" s="124" customFormat="1" ht="21.75" customHeight="1">
      <c r="A17" s="170" t="s">
        <v>166</v>
      </c>
      <c r="B17" s="201">
        <v>12136529</v>
      </c>
      <c r="C17" s="201">
        <v>-6464374</v>
      </c>
      <c r="D17" s="201">
        <v>-6354</v>
      </c>
      <c r="E17" s="201">
        <v>1820479</v>
      </c>
      <c r="F17" s="201">
        <v>351621657</v>
      </c>
      <c r="G17" s="201">
        <f t="shared" si="0"/>
        <v>359107937</v>
      </c>
      <c r="H17" s="201">
        <v>0</v>
      </c>
      <c r="I17" s="201">
        <f t="shared" si="1"/>
        <v>359107937</v>
      </c>
      <c r="J17" s="123"/>
      <c r="K17" s="123"/>
      <c r="L17" s="123"/>
      <c r="M17" s="123"/>
      <c r="N17" s="123"/>
      <c r="O17" s="123"/>
      <c r="P17" s="123"/>
      <c r="Q17" s="123"/>
    </row>
    <row r="18" spans="1:17" s="124" customFormat="1" ht="21.75" customHeight="1">
      <c r="A18" s="239" t="s">
        <v>168</v>
      </c>
      <c r="B18" s="201">
        <v>0</v>
      </c>
      <c r="C18" s="201">
        <v>0</v>
      </c>
      <c r="D18" s="201">
        <v>0</v>
      </c>
      <c r="E18" s="201">
        <v>0</v>
      </c>
      <c r="F18" s="201">
        <v>-2187244</v>
      </c>
      <c r="G18" s="201">
        <f t="shared" si="0"/>
        <v>-2187244</v>
      </c>
      <c r="H18" s="201">
        <v>0</v>
      </c>
      <c r="I18" s="201">
        <f t="shared" si="1"/>
        <v>-2187244</v>
      </c>
      <c r="J18" s="123"/>
      <c r="K18" s="123"/>
      <c r="L18" s="123"/>
      <c r="M18" s="123"/>
      <c r="N18" s="123"/>
      <c r="O18" s="123"/>
      <c r="P18" s="123"/>
      <c r="Q18" s="123"/>
    </row>
    <row r="19" spans="1:17" s="125" customFormat="1" ht="21.75" customHeight="1">
      <c r="A19" s="171" t="s">
        <v>167</v>
      </c>
      <c r="B19" s="201">
        <v>0</v>
      </c>
      <c r="C19" s="201">
        <v>0</v>
      </c>
      <c r="D19" s="201">
        <v>0</v>
      </c>
      <c r="E19" s="201">
        <v>0</v>
      </c>
      <c r="F19" s="201">
        <v>9385979</v>
      </c>
      <c r="G19" s="201">
        <f t="shared" si="0"/>
        <v>9385979</v>
      </c>
      <c r="H19" s="201">
        <v>0</v>
      </c>
      <c r="I19" s="201">
        <f t="shared" si="1"/>
        <v>9385979</v>
      </c>
      <c r="J19" s="123"/>
      <c r="K19" s="123"/>
      <c r="L19" s="123"/>
      <c r="M19" s="123"/>
      <c r="N19" s="123"/>
      <c r="O19" s="123"/>
      <c r="P19" s="123"/>
      <c r="Q19" s="123"/>
    </row>
    <row r="20" spans="1:17" s="125" customFormat="1" ht="21.75" customHeight="1">
      <c r="A20" s="171" t="s">
        <v>120</v>
      </c>
      <c r="B20" s="201">
        <v>0</v>
      </c>
      <c r="C20" s="201">
        <v>0</v>
      </c>
      <c r="D20" s="201">
        <v>6104</v>
      </c>
      <c r="E20" s="201">
        <v>0</v>
      </c>
      <c r="F20" s="201">
        <v>0</v>
      </c>
      <c r="G20" s="201">
        <f t="shared" si="0"/>
        <v>6104</v>
      </c>
      <c r="H20" s="201">
        <v>0</v>
      </c>
      <c r="I20" s="201">
        <f t="shared" si="1"/>
        <v>6104</v>
      </c>
      <c r="J20" s="123"/>
      <c r="K20" s="123"/>
      <c r="L20" s="123"/>
      <c r="M20" s="123"/>
      <c r="N20" s="123"/>
      <c r="O20" s="123"/>
      <c r="P20" s="123"/>
      <c r="Q20" s="123"/>
    </row>
    <row r="21" spans="1:17" s="125" customFormat="1" ht="21.75" customHeight="1">
      <c r="A21" s="128" t="s">
        <v>132</v>
      </c>
      <c r="B21" s="201">
        <f>SUM(B19:B20)</f>
        <v>0</v>
      </c>
      <c r="C21" s="201">
        <f>SUM(C19:C20)</f>
        <v>0</v>
      </c>
      <c r="D21" s="201">
        <f>SUM(D19:D20)</f>
        <v>6104</v>
      </c>
      <c r="E21" s="201">
        <f>SUM(E19:E20)</f>
        <v>0</v>
      </c>
      <c r="F21" s="201">
        <f>SUM(F19:F20)</f>
        <v>9385979</v>
      </c>
      <c r="G21" s="201">
        <f t="shared" si="0"/>
        <v>9392083</v>
      </c>
      <c r="H21" s="201">
        <f>SUM(H19:H20)</f>
        <v>0</v>
      </c>
      <c r="I21" s="201">
        <f t="shared" si="1"/>
        <v>9392083</v>
      </c>
      <c r="J21" s="123"/>
      <c r="K21" s="123"/>
      <c r="L21" s="123"/>
      <c r="M21" s="123"/>
      <c r="N21" s="123"/>
      <c r="O21" s="123"/>
      <c r="P21" s="123"/>
      <c r="Q21" s="123"/>
    </row>
    <row r="22" spans="1:17" s="124" customFormat="1" ht="21.75" customHeight="1">
      <c r="A22" s="170" t="s">
        <v>134</v>
      </c>
      <c r="B22" s="201">
        <f>B17+B21</f>
        <v>12136529</v>
      </c>
      <c r="C22" s="201">
        <f>C17+C21</f>
        <v>-6464374</v>
      </c>
      <c r="D22" s="201">
        <f>D17+D21</f>
        <v>-250</v>
      </c>
      <c r="E22" s="201">
        <f>E17+E21</f>
        <v>1820479</v>
      </c>
      <c r="F22" s="201">
        <f>F17+F21+F18</f>
        <v>358820392</v>
      </c>
      <c r="G22" s="201">
        <f>G17+G21+G18</f>
        <v>366312776</v>
      </c>
      <c r="H22" s="201">
        <f>H17+H21+H18</f>
        <v>0</v>
      </c>
      <c r="I22" s="201">
        <f>I17+I21+I18</f>
        <v>366312776</v>
      </c>
      <c r="J22" s="123"/>
      <c r="K22" s="123"/>
      <c r="L22" s="123"/>
      <c r="M22" s="123"/>
      <c r="N22" s="123"/>
      <c r="O22" s="123"/>
      <c r="P22" s="123"/>
      <c r="Q22" s="123"/>
    </row>
    <row r="23" spans="1:7" ht="12.75">
      <c r="A23" s="8"/>
      <c r="B23" s="10"/>
      <c r="C23" s="10"/>
      <c r="D23" s="10"/>
      <c r="E23" s="10"/>
      <c r="F23" s="10"/>
      <c r="G23" s="10"/>
    </row>
    <row r="24" spans="1:7" ht="12.75">
      <c r="A24" s="8"/>
      <c r="B24" s="10"/>
      <c r="C24" s="10"/>
      <c r="D24" s="10"/>
      <c r="E24" s="10"/>
      <c r="F24" s="10"/>
      <c r="G24" s="10"/>
    </row>
    <row r="25" spans="1:7" ht="12.75">
      <c r="A25" s="8"/>
      <c r="B25" s="10"/>
      <c r="C25" s="10"/>
      <c r="D25" s="10"/>
      <c r="E25" s="10"/>
      <c r="F25" s="10"/>
      <c r="G25" s="10"/>
    </row>
    <row r="26" spans="1:7" ht="12.75">
      <c r="A26" s="42" t="s">
        <v>4</v>
      </c>
      <c r="B26" s="77"/>
      <c r="C26" s="173" t="str">
        <f>'Ф1'!C67</f>
        <v>Узбеков А.А.</v>
      </c>
      <c r="D26" s="51"/>
      <c r="E26" s="15"/>
      <c r="F26" s="6"/>
      <c r="G26" s="15"/>
    </row>
    <row r="27" spans="1:7" ht="12.75">
      <c r="A27" s="73"/>
      <c r="B27" s="6"/>
      <c r="C27" s="10"/>
      <c r="D27" s="10"/>
      <c r="E27" s="10"/>
      <c r="F27" s="10"/>
      <c r="G27" s="10"/>
    </row>
    <row r="28" spans="1:7" ht="12.75">
      <c r="A28" s="74"/>
      <c r="B28" s="6"/>
      <c r="C28" s="10"/>
      <c r="D28" s="10"/>
      <c r="E28" s="10"/>
      <c r="F28" s="10"/>
      <c r="G28" s="10"/>
    </row>
    <row r="29" spans="1:7" ht="12.75">
      <c r="A29" s="42" t="s">
        <v>16</v>
      </c>
      <c r="B29" s="77"/>
      <c r="C29" s="174" t="s">
        <v>147</v>
      </c>
      <c r="D29" s="52"/>
      <c r="E29" s="10"/>
      <c r="F29" s="10"/>
      <c r="G29" s="10"/>
    </row>
    <row r="30" spans="1:7" ht="12.75">
      <c r="A30" s="75"/>
      <c r="B30" s="53"/>
      <c r="C30" s="10"/>
      <c r="D30" s="10"/>
      <c r="E30" s="10"/>
      <c r="F30" s="10"/>
      <c r="G30" s="10"/>
    </row>
    <row r="31" spans="1:7" ht="12.75">
      <c r="A31" s="1"/>
      <c r="B31" s="6"/>
      <c r="C31" s="10"/>
      <c r="D31" s="10"/>
      <c r="E31" s="10"/>
      <c r="F31" s="10"/>
      <c r="G31" s="10"/>
    </row>
    <row r="32" spans="1:7" ht="12.75">
      <c r="A32" s="1"/>
      <c r="B32" s="10"/>
      <c r="C32" s="10"/>
      <c r="D32" s="10"/>
      <c r="E32" s="10"/>
      <c r="F32" s="10"/>
      <c r="G32" s="10"/>
    </row>
    <row r="33" spans="1:7" ht="12.75">
      <c r="A33" s="1"/>
      <c r="B33" s="10"/>
      <c r="C33" s="10"/>
      <c r="D33" s="10"/>
      <c r="E33" s="10"/>
      <c r="F33" s="10"/>
      <c r="G33" s="10"/>
    </row>
    <row r="34" spans="1:7" ht="12.75">
      <c r="A34" s="8"/>
      <c r="B34" s="10"/>
      <c r="C34" s="10"/>
      <c r="D34" s="10"/>
      <c r="E34" s="10"/>
      <c r="F34" s="10"/>
      <c r="G34" s="10"/>
    </row>
    <row r="35" spans="1:7" ht="12.75">
      <c r="A35" s="8"/>
      <c r="B35" s="10"/>
      <c r="C35" s="10"/>
      <c r="D35" s="10"/>
      <c r="E35" s="10"/>
      <c r="F35" s="10"/>
      <c r="G35" s="10"/>
    </row>
    <row r="36" spans="1:7" ht="12.75">
      <c r="A36" s="8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Khusainov.N</cp:lastModifiedBy>
  <cp:lastPrinted>2018-05-30T03:42:24Z</cp:lastPrinted>
  <dcterms:created xsi:type="dcterms:W3CDTF">2015-05-27T03:16:19Z</dcterms:created>
  <dcterms:modified xsi:type="dcterms:W3CDTF">2018-05-30T04:32:40Z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2015 (консолидированная).xls</vt:lpwstr>
  </property>
</Properties>
</file>