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'Ф3'!$C$10:$D$59</definedName>
    <definedName name="WorkArea" localSheetId="3">'Ф4'!$B$12:$G$18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'Ф2'!$A$1:$D$60</definedName>
    <definedName name="Z_EE6732EE_644E_43C7_942D_7451E7E830D4_.wvu.PrintArea" localSheetId="3" hidden="1">'Ф4'!$A$1:$I$35</definedName>
    <definedName name="Z_EE6732EE_644E_43C7_942D_7451E7E830D4_.wvu.Rows" localSheetId="0" hidden="1">'Ф1'!#REF!,'Ф1'!#REF!</definedName>
    <definedName name="_xlnm.Print_Area" localSheetId="1">'Ф2'!$A$1:$D$60</definedName>
    <definedName name="_xlnm.Print_Area" localSheetId="3">'Ф4'!$A$1:$I$35</definedName>
  </definedNames>
  <calcPr fullCalcOnLoad="1"/>
</workbook>
</file>

<file path=xl/sharedStrings.xml><?xml version="1.0" encoding="utf-8"?>
<sst xmlns="http://schemas.openxmlformats.org/spreadsheetml/2006/main" count="222" uniqueCount="186">
  <si>
    <t>Прочие долгосрочные финансовые активы</t>
  </si>
  <si>
    <t>Основные средства</t>
  </si>
  <si>
    <t>Нематериальные активы</t>
  </si>
  <si>
    <t>Прочие долгосрочные активы</t>
  </si>
  <si>
    <t>Займы</t>
  </si>
  <si>
    <t>Отложенные налоговые обязательства</t>
  </si>
  <si>
    <t>Прочие долгосрочные обязательства</t>
  </si>
  <si>
    <t xml:space="preserve">Главный финансовый директор </t>
  </si>
  <si>
    <t>Нуркеева А.Н.</t>
  </si>
  <si>
    <t>Главный бухгалтер -директор ДБУиО</t>
  </si>
  <si>
    <t>Жуманова М.А.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</si>
  <si>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</si>
  <si>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</si>
  <si>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</si>
  <si>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</si>
  <si>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</si>
  <si>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 xml:space="preserve">Главный бухгалтер - директор ДБУиО </t>
  </si>
  <si>
    <t>10</t>
  </si>
  <si>
    <t xml:space="preserve">Главный бухгалтер - Директор ДБУиО                                                            </t>
  </si>
  <si>
    <t>Итого капитал</t>
  </si>
  <si>
    <t>Нераспределенная прибыль</t>
  </si>
  <si>
    <t xml:space="preserve">Главный бухгалтер-директор ДБУиО                    </t>
  </si>
  <si>
    <t>АО "Казахтелеком"</t>
  </si>
  <si>
    <t>Неаудированная промежуточная сокращенная</t>
  </si>
  <si>
    <t xml:space="preserve"> консолидированная финансовая отчетность</t>
  </si>
  <si>
    <t>ПРОМЕЖУТОЧНЫЙ СОКРАЩЕННЫЙ КОНСОЛИДИРОВАННЫЙ ОТЧЕТ О ФИНАНСОВОМ ПОЛОЖЕНИИ</t>
  </si>
  <si>
    <t>Прим.</t>
  </si>
  <si>
    <t>Активы</t>
  </si>
  <si>
    <t>Долгосрочные активы</t>
  </si>
  <si>
    <t>Авансы, уплаченные за долгосрочные активы</t>
  </si>
  <si>
    <t>Отложенный налоговый актив</t>
  </si>
  <si>
    <t>5</t>
  </si>
  <si>
    <t>6</t>
  </si>
  <si>
    <t>Товарно-материальные запасы</t>
  </si>
  <si>
    <t>Торговая дебиторская задолженность</t>
  </si>
  <si>
    <t>8</t>
  </si>
  <si>
    <t>Авансовые платежи</t>
  </si>
  <si>
    <t>Предоплата по корпоративному подоходному налогу</t>
  </si>
  <si>
    <t>Прочие финансовые активы</t>
  </si>
  <si>
    <t>9</t>
  </si>
  <si>
    <t xml:space="preserve">Износ основных средств </t>
  </si>
  <si>
    <t xml:space="preserve">Амортизацию нематериальных активов </t>
  </si>
  <si>
    <t>Изменения в доходах будущих периодов</t>
  </si>
  <si>
    <t>Расходы на покрытие безнадежной задолженности</t>
  </si>
  <si>
    <t>Корректировка чистой стоимости реализации неликвидных товарно−материальных запасов</t>
  </si>
  <si>
    <t xml:space="preserve">Начисление расходов по финансированию </t>
  </si>
  <si>
    <t xml:space="preserve">Начисление доходов от финансирования </t>
  </si>
  <si>
    <t>Изменение в торговой дебиторской задолженности</t>
  </si>
  <si>
    <t>Изменение в товарно-материальных запасах</t>
  </si>
  <si>
    <t>Изменение в краткосрочных и долгосрочных активах</t>
  </si>
  <si>
    <t>Изменение в авансах выданных</t>
  </si>
  <si>
    <t>Изменение в кредиторской задолженности</t>
  </si>
  <si>
    <t>Изменение в авансах полученных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</si>
  <si>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</si>
  <si>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</si>
  <si>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</si>
  <si>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Дивиденды выплаченные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</si>
  <si>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</si>
  <si>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</si>
  <si>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</si>
  <si>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</si>
  <si>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</si>
  <si>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</si>
  <si>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</si>
  <si>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</si>
  <si>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</si>
  <si>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</si>
  <si>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</si>
  <si>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Возврат финансовой помощи</t>
  </si>
  <si>
    <t>Финансовая деятельность</t>
  </si>
  <si>
    <t>Погашение займов</t>
  </si>
  <si>
    <t>Выкуп собственных акций</t>
  </si>
  <si>
    <t>Погашение обязательств по финансовой аренде</t>
  </si>
  <si>
    <t>Эффект от курсовой разницы на денежные средства и их эквиваленты</t>
  </si>
  <si>
    <t>Денежные средства и их эквиваленты на 1 января</t>
  </si>
  <si>
    <t>Операционная деятельность</t>
  </si>
  <si>
    <t>Активы, классифицированные как предназначенные для продажи</t>
  </si>
  <si>
    <t>Итого активы</t>
  </si>
  <si>
    <t>14</t>
  </si>
  <si>
    <t>Компенсация за оказание универсальных услуг в сельских пунктах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</si>
  <si>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</si>
  <si>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</si>
  <si>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</si>
  <si>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</si>
  <si>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</si>
  <si>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Чистые расходы от переоценки валютных статей</t>
  </si>
  <si>
    <t>Убыток от выбытия основных средств</t>
  </si>
  <si>
    <t>Прибыль до налогообложения</t>
  </si>
  <si>
    <t>Расходы по подоходному налогу</t>
  </si>
  <si>
    <t>16</t>
  </si>
  <si>
    <t>17</t>
  </si>
  <si>
    <t>Прибыль, приходящаяся на:</t>
  </si>
  <si>
    <t>Собственников материнской компании</t>
  </si>
  <si>
    <t>Неконтролирующие доли участия</t>
  </si>
  <si>
    <t>Прочий совокупный доход</t>
  </si>
  <si>
    <t xml:space="preserve">Приходящийся на: </t>
  </si>
  <si>
    <t>Прибыль на акцию</t>
  </si>
  <si>
    <t>АО «Казахтелеком»</t>
  </si>
  <si>
    <t xml:space="preserve">Неаудированная промежуточная сокращённая </t>
  </si>
  <si>
    <t>консолидированная финансовая отчётность</t>
  </si>
  <si>
    <t>ПРОМЕЖУТОЧНЫЙ СОКРАЩЁННЫЙ КОНСОЛИДИРОВАННЫЙ ОТЧЁТ О ДВИЖЕНИИ ДЕНЕЖНЫХ СРЕДСТВ</t>
  </si>
  <si>
    <t>Капитал и обязательства</t>
  </si>
  <si>
    <t>Капитал, приходящийся на собственников материнской компании</t>
  </si>
  <si>
    <t>Выпущенные акции</t>
  </si>
  <si>
    <t>Собственные выкупленные акции</t>
  </si>
  <si>
    <t>Фонд пересчета иностранной валюты</t>
  </si>
  <si>
    <t>Прочие резервы</t>
  </si>
  <si>
    <t>Неаудированная промежуточная сокращённая</t>
  </si>
  <si>
    <t xml:space="preserve"> консолидированная финансовая отчётность</t>
  </si>
  <si>
    <t xml:space="preserve">ПРОМЕЖУТОЧНЫЙ СОКРАЩЁННЫЙ КОНСОЛИДИРОВАННЫЙ ОТЧЁТ О СОВОКУПНОМ ДОХОДЕ </t>
  </si>
  <si>
    <t>Неконтрольные доли участия</t>
  </si>
  <si>
    <t>Долгосрочные обязательства</t>
  </si>
  <si>
    <t>12</t>
  </si>
  <si>
    <t>Обязательства по финансовой аренде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</si>
  <si>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</si>
  <si>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</si>
  <si>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</si>
  <si>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финансовой аренде</t>
  </si>
  <si>
    <t>Краткосрочная часть обязательств по вознаграждениям работникам</t>
  </si>
  <si>
    <t>Торговая кредиторская задолженность</t>
  </si>
  <si>
    <t>Авансы полученные</t>
  </si>
  <si>
    <t>Текущий подоходный налог к уплате</t>
  </si>
  <si>
    <t>Прочие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</si>
  <si>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</si>
  <si>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</si>
  <si>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</si>
  <si>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Балансовая стоимость одной привилегированной акции</t>
  </si>
  <si>
    <t>первой группы, тенге</t>
  </si>
  <si>
    <t>ПРОМЕЖУТОЧНЫЙ СОКРАЩЕННЫЙ КОНСОЛИДИРОВАННЫЙ ОТЧЕТ ОБ ИЗМЕНЕНИЯХ В КАПИТАЛЕ</t>
  </si>
  <si>
    <t>Приходится на собственников материнской компании</t>
  </si>
  <si>
    <t>Итого</t>
  </si>
  <si>
    <t>Некотрольные доли участия</t>
  </si>
  <si>
    <t>Итого совокупный доход / (убыток) (неаудировано)</t>
  </si>
  <si>
    <t>Собственные выкупленные акции (неаудировано)</t>
  </si>
  <si>
    <t xml:space="preserve">Корректировки на:
</t>
  </si>
  <si>
    <t>Денежные средства и их эквиваленты</t>
  </si>
  <si>
    <t>Долговая составляющая привилегированных акций</t>
  </si>
  <si>
    <t>На 1 января 2015 года</t>
  </si>
  <si>
    <t>В тысячах тенге</t>
  </si>
  <si>
    <t>Возврат денежных средств с ограниченным правом использования</t>
  </si>
  <si>
    <t>Чистые денежные потоки, использованные в финансовой деятельности</t>
  </si>
  <si>
    <t>Изменение доли участия в дочерних организациях (неаудировано)</t>
  </si>
  <si>
    <t>На 31 марта 2016 года (неаудировано)</t>
  </si>
  <si>
    <t>На 31 декабря 2015 года (аудировано)</t>
  </si>
  <si>
    <t>Инвестиции в ассоцированную компанию</t>
  </si>
  <si>
    <t>Прочие краткосрочные активы</t>
  </si>
  <si>
    <t>Краткосрочные активы</t>
  </si>
  <si>
    <t>11</t>
  </si>
  <si>
    <t>На 31 марта 2016 года</t>
  </si>
  <si>
    <t>За трехмесячный период, закончившийся 31 марта 2016 года</t>
  </si>
  <si>
    <t>Доля в убытке ассоциированной компании</t>
  </si>
  <si>
    <t>Прибыль до налогообложения от продолжающейся деятельности</t>
  </si>
  <si>
    <t>Прибыль за отчётный период от продолжающейся деятельности</t>
  </si>
  <si>
    <t>Прекращенная деятельность</t>
  </si>
  <si>
    <t>Прибыль/ (убыток) после налогооблажения за период от прекращенной деятельности</t>
  </si>
  <si>
    <t>Прибыль за период</t>
  </si>
  <si>
    <t>Доля в прочей совокупной прибыли ассоциированной компании</t>
  </si>
  <si>
    <t>Чистый прочий совокупный доход/ (убыток), подлежащий реклассификации в состав прибыли или убытка в последующих периодах</t>
  </si>
  <si>
    <t>Курсовые разницы при пересчёте отчётности зарубежных дочерних компаний</t>
  </si>
  <si>
    <t>Базовая и разводненная, в отношении прибыли за период, приходящейся на собственников материнской компании, в тенге</t>
  </si>
  <si>
    <t>Прибыль на акцию от продолжающейся деятельности</t>
  </si>
  <si>
    <t>Базовая и разводненная, в отношении прибыли от продолжающейся деятельности за период, приходящейся на собственников материнской компании, в тенге</t>
  </si>
  <si>
    <t xml:space="preserve">31 марта 2015 года
(неаудировано)
</t>
  </si>
  <si>
    <t>Прибыль/ (убыток) до налогообложения от прекращенной деятельности</t>
  </si>
  <si>
    <t>Доля в чистой прибыли ассоциированной компании</t>
  </si>
  <si>
    <t>Прибыль от выбытия прекращенной деятельности</t>
  </si>
  <si>
    <t>Нереализованные убытки от отрицательной курсовой разницы</t>
  </si>
  <si>
    <t>Денежные средства и их эквиваленты на 31 марта</t>
  </si>
  <si>
    <t>Прочий совокупный доход/ (убыток) (неаудировано)</t>
  </si>
  <si>
    <t>На 1 января 2016 года</t>
  </si>
  <si>
    <t>На 31 марта 2015 года (неаудировано)</t>
  </si>
  <si>
    <t xml:space="preserve">31 марта 2016 года  (неаудировано)
</t>
  </si>
  <si>
    <t>Чистые денежные потоки, полученные от операционной деятельности</t>
  </si>
  <si>
    <t>Обязательства, непосредственно связанные с активами, классифицированными как предназначенные для продажи</t>
  </si>
  <si>
    <t>Продолжающая деятельность</t>
  </si>
  <si>
    <t>31 марта 2016 года (неаудировано)</t>
  </si>
  <si>
    <t>31 марта 2015 года (неаудировано)</t>
  </si>
  <si>
    <t xml:space="preserve">Доходы </t>
  </si>
  <si>
    <t xml:space="preserve">Себестоимость </t>
  </si>
  <si>
    <t>Прибыль / (убыток) за период (неаудировано)</t>
  </si>
  <si>
    <t>Прочий совокупный (убыток)/доход , подлежащий реклассификации в состав прибыли или убытка в последующих периодах (за вычетом налогов):</t>
  </si>
  <si>
    <t>Итого совокупный доход за период, за вычетом подоходного налога</t>
  </si>
  <si>
    <t>Чистые денежные потоки, (использованные в) / полученные от инвестиционной деятельности</t>
  </si>
  <si>
    <t>Приобретение неконтролирующих долей участия в дочерней компании</t>
  </si>
  <si>
    <t>Чистое (уменьшение) / увеличение денежных средств и их эквивалентов</t>
  </si>
  <si>
    <t xml:space="preserve">Изменение доли участия в дочерних организациях, не приводящей к потере контроля </t>
  </si>
</sst>
</file>

<file path=xl/styles.xml><?xml version="1.0" encoding="utf-8"?>
<styleSheet xmlns="http://schemas.openxmlformats.org/spreadsheetml/2006/main">
  <numFmts count="1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_ ;[Red]\-#,##0.00\ "/>
    <numFmt numFmtId="169" formatCode="_-* #,##0_р_._-;\-* #,##0_р_._-;_-* &quot;-&quot;??_р_._-;_-@_-"/>
    <numFmt numFmtId="170" formatCode="_(* #,##0_);_(* \(#,##0\);_(* &quot;-&quot;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5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168" fontId="29" fillId="0" borderId="0" xfId="59" applyFont="1" applyFill="1" applyAlignment="1" applyProtection="1">
      <alignment horizontal="center"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16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169" fontId="20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169" fontId="22" fillId="0" borderId="10" xfId="69" applyNumberFormat="1" applyFont="1" applyFill="1" applyBorder="1" applyAlignment="1" applyProtection="1">
      <alignment horizontal="center" wrapText="1"/>
      <protection/>
    </xf>
    <xf numFmtId="3" fontId="22" fillId="0" borderId="0" xfId="0" applyNumberFormat="1" applyFont="1" applyFill="1" applyAlignment="1">
      <alignment wrapText="1"/>
    </xf>
    <xf numFmtId="0" fontId="22" fillId="0" borderId="0" xfId="59" applyNumberFormat="1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165" fontId="0" fillId="0" borderId="0" xfId="69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 locked="0"/>
    </xf>
    <xf numFmtId="43" fontId="35" fillId="0" borderId="0" xfId="0" applyNumberFormat="1" applyFont="1" applyFill="1" applyAlignment="1">
      <alignment wrapText="1"/>
    </xf>
    <xf numFmtId="169" fontId="35" fillId="0" borderId="0" xfId="0" applyNumberFormat="1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>
      <alignment wrapText="1"/>
    </xf>
    <xf numFmtId="49" fontId="35" fillId="0" borderId="0" xfId="0" applyNumberFormat="1" applyFont="1" applyFill="1" applyAlignment="1">
      <alignment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43" fontId="35" fillId="0" borderId="0" xfId="0" applyNumberFormat="1" applyFont="1" applyFill="1" applyAlignment="1" applyProtection="1">
      <alignment/>
      <protection locked="0"/>
    </xf>
    <xf numFmtId="3" fontId="35" fillId="0" borderId="0" xfId="0" applyNumberFormat="1" applyFont="1" applyFill="1" applyAlignment="1" applyProtection="1">
      <alignment/>
      <protection locked="0"/>
    </xf>
    <xf numFmtId="43" fontId="36" fillId="0" borderId="0" xfId="0" applyNumberFormat="1" applyFont="1" applyFill="1" applyAlignment="1">
      <alignment wrapText="1"/>
    </xf>
    <xf numFmtId="43" fontId="36" fillId="0" borderId="0" xfId="0" applyNumberFormat="1" applyFont="1" applyFill="1" applyBorder="1" applyAlignment="1">
      <alignment wrapText="1"/>
    </xf>
    <xf numFmtId="43" fontId="22" fillId="0" borderId="12" xfId="70" applyNumberFormat="1" applyFont="1" applyFill="1" applyBorder="1" applyAlignment="1" applyProtection="1">
      <alignment horizontal="center" vertical="center" wrapText="1"/>
      <protection/>
    </xf>
    <xf numFmtId="43" fontId="0" fillId="0" borderId="13" xfId="70" applyNumberFormat="1" applyFont="1" applyFill="1" applyBorder="1" applyAlignment="1" applyProtection="1">
      <alignment horizontal="center" vertical="center" wrapText="1"/>
      <protection/>
    </xf>
    <xf numFmtId="41" fontId="22" fillId="0" borderId="10" xfId="69" applyNumberFormat="1" applyFont="1" applyFill="1" applyBorder="1" applyAlignment="1" applyProtection="1">
      <alignment horizontal="center" vertical="center" wrapText="1"/>
      <protection/>
    </xf>
    <xf numFmtId="41" fontId="0" fillId="0" borderId="14" xfId="69" applyNumberFormat="1" applyFont="1" applyFill="1" applyBorder="1" applyAlignment="1" applyProtection="1">
      <alignment horizontal="center" vertical="center" wrapText="1"/>
      <protection/>
    </xf>
    <xf numFmtId="41" fontId="0" fillId="0" borderId="14" xfId="0" applyNumberFormat="1" applyFont="1" applyBorder="1" applyAlignment="1">
      <alignment horizontal="center"/>
    </xf>
    <xf numFmtId="41" fontId="22" fillId="0" borderId="10" xfId="0" applyNumberFormat="1" applyFont="1" applyBorder="1" applyAlignment="1">
      <alignment horizontal="center"/>
    </xf>
    <xf numFmtId="41" fontId="2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43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4" fillId="0" borderId="10" xfId="0" applyNumberFormat="1" applyFont="1" applyFill="1" applyBorder="1" applyAlignment="1" applyProtection="1">
      <alignment wrapText="1"/>
      <protection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69" fontId="0" fillId="0" borderId="10" xfId="6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169" fontId="0" fillId="0" borderId="10" xfId="69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165" fontId="22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3" fontId="22" fillId="0" borderId="10" xfId="69" applyNumberFormat="1" applyFont="1" applyFill="1" applyBorder="1" applyAlignment="1" applyProtection="1">
      <alignment horizontal="center" wrapText="1"/>
      <protection/>
    </xf>
    <xf numFmtId="41" fontId="0" fillId="0" borderId="14" xfId="0" applyNumberFormat="1" applyFont="1" applyBorder="1" applyAlignment="1">
      <alignment horizontal="center" vertical="center" wrapText="1"/>
    </xf>
    <xf numFmtId="0" fontId="22" fillId="0" borderId="16" xfId="0" applyFont="1" applyFill="1" applyBorder="1" applyAlignment="1" applyProtection="1">
      <alignment horizontal="left" vertical="center" wrapText="1"/>
      <protection/>
    </xf>
    <xf numFmtId="49" fontId="22" fillId="0" borderId="17" xfId="0" applyNumberFormat="1" applyFont="1" applyFill="1" applyBorder="1" applyAlignment="1" applyProtection="1">
      <alignment horizontal="center" vertical="center"/>
      <protection/>
    </xf>
    <xf numFmtId="43" fontId="22" fillId="0" borderId="17" xfId="0" applyNumberFormat="1" applyFont="1" applyBorder="1" applyAlignment="1" applyProtection="1">
      <alignment/>
      <protection/>
    </xf>
    <xf numFmtId="43" fontId="0" fillId="0" borderId="18" xfId="0" applyNumberFormat="1" applyFont="1" applyBorder="1" applyAlignment="1" applyProtection="1">
      <alignment/>
      <protection/>
    </xf>
    <xf numFmtId="0" fontId="34" fillId="0" borderId="19" xfId="0" applyFont="1" applyFill="1" applyBorder="1" applyAlignment="1" applyProtection="1">
      <alignment horizontal="left"/>
      <protection locked="0"/>
    </xf>
    <xf numFmtId="49" fontId="0" fillId="0" borderId="20" xfId="0" applyNumberFormat="1" applyFont="1" applyBorder="1" applyAlignment="1">
      <alignment horizontal="center" vertical="center"/>
    </xf>
    <xf numFmtId="41" fontId="22" fillId="0" borderId="17" xfId="69" applyNumberFormat="1" applyFont="1" applyFill="1" applyBorder="1" applyAlignment="1" applyProtection="1">
      <alignment horizontal="center" vertical="center" wrapText="1"/>
      <protection/>
    </xf>
    <xf numFmtId="41" fontId="0" fillId="0" borderId="18" xfId="69" applyNumberFormat="1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43" fontId="33" fillId="0" borderId="0" xfId="0" applyNumberFormat="1" applyFont="1" applyAlignment="1">
      <alignment horizontal="right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170" fontId="22" fillId="0" borderId="10" xfId="0" applyNumberFormat="1" applyFont="1" applyFill="1" applyBorder="1" applyAlignment="1">
      <alignment horizontal="left" wrapText="1"/>
    </xf>
    <xf numFmtId="170" fontId="0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wrapText="1"/>
      <protection/>
    </xf>
    <xf numFmtId="170" fontId="0" fillId="0" borderId="14" xfId="0" applyNumberFormat="1" applyFont="1" applyFill="1" applyBorder="1" applyAlignment="1">
      <alignment horizontal="left" wrapText="1"/>
    </xf>
    <xf numFmtId="170" fontId="22" fillId="0" borderId="20" xfId="0" applyNumberFormat="1" applyFont="1" applyFill="1" applyBorder="1" applyAlignment="1">
      <alignment horizontal="left" wrapText="1"/>
    </xf>
    <xf numFmtId="170" fontId="0" fillId="0" borderId="21" xfId="0" applyNumberFormat="1" applyFont="1" applyFill="1" applyBorder="1" applyAlignment="1">
      <alignment horizontal="left" wrapText="1"/>
    </xf>
    <xf numFmtId="170" fontId="22" fillId="0" borderId="12" xfId="0" applyNumberFormat="1" applyFont="1" applyFill="1" applyBorder="1" applyAlignment="1">
      <alignment horizontal="left" wrapText="1"/>
    </xf>
    <xf numFmtId="170" fontId="0" fillId="0" borderId="13" xfId="0" applyNumberFormat="1" applyFont="1" applyFill="1" applyBorder="1" applyAlignment="1">
      <alignment horizontal="left" wrapText="1"/>
    </xf>
    <xf numFmtId="0" fontId="22" fillId="0" borderId="15" xfId="0" applyFont="1" applyFill="1" applyBorder="1" applyAlignment="1" applyProtection="1">
      <alignment horizontal="left"/>
      <protection/>
    </xf>
    <xf numFmtId="165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170" fontId="22" fillId="0" borderId="20" xfId="0" applyNumberFormat="1" applyFont="1" applyFill="1" applyBorder="1" applyAlignment="1">
      <alignment horizontal="right" wrapText="1"/>
    </xf>
    <xf numFmtId="169" fontId="0" fillId="0" borderId="10" xfId="69" applyNumberFormat="1" applyFont="1" applyFill="1" applyBorder="1" applyAlignment="1" applyProtection="1">
      <alignment horizontal="center" wrapText="1"/>
      <protection/>
    </xf>
    <xf numFmtId="43" fontId="0" fillId="0" borderId="10" xfId="69" applyNumberFormat="1" applyFont="1" applyFill="1" applyBorder="1" applyAlignment="1" applyProtection="1">
      <alignment horizontal="center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wrapText="1"/>
      <protection/>
    </xf>
    <xf numFmtId="170" fontId="0" fillId="24" borderId="10" xfId="0" applyNumberFormat="1" applyFont="1" applyFill="1" applyBorder="1" applyAlignment="1">
      <alignment horizontal="left" wrapText="1"/>
    </xf>
    <xf numFmtId="165" fontId="22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70" fontId="22" fillId="24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 applyProtection="1">
      <alignment horizontal="left"/>
      <protection locked="0"/>
    </xf>
    <xf numFmtId="49" fontId="32" fillId="0" borderId="10" xfId="59" applyNumberFormat="1" applyFont="1" applyFill="1" applyBorder="1" applyAlignment="1" applyProtection="1">
      <alignment wrapText="1"/>
      <protection locked="0"/>
    </xf>
    <xf numFmtId="49" fontId="22" fillId="0" borderId="10" xfId="59" applyNumberFormat="1" applyFont="1" applyFill="1" applyBorder="1" applyAlignment="1" applyProtection="1">
      <alignment vertical="center" wrapText="1"/>
      <protection locked="0"/>
    </xf>
    <xf numFmtId="49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 horizontal="left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0" fontId="33" fillId="0" borderId="0" xfId="0" applyFon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34" fillId="0" borderId="10" xfId="0" applyFont="1" applyFill="1" applyBorder="1" applyAlignment="1" applyProtection="1">
      <alignment horizontal="left"/>
      <protection locked="0"/>
    </xf>
    <xf numFmtId="0" fontId="3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90" zoomScaleNormal="90" zoomScalePageLayoutView="0" workbookViewId="0" topLeftCell="A1">
      <selection activeCell="C2" sqref="C2:D2"/>
    </sheetView>
  </sheetViews>
  <sheetFormatPr defaultColWidth="33.25390625" defaultRowHeight="12.75"/>
  <cols>
    <col min="1" max="1" width="64.25390625" style="33" customWidth="1"/>
    <col min="2" max="2" width="11.125" style="33" customWidth="1"/>
    <col min="3" max="3" width="24.375" style="21" customWidth="1"/>
    <col min="4" max="4" width="24.375" style="34" customWidth="1"/>
    <col min="5" max="5" width="9.00390625" style="17" customWidth="1"/>
    <col min="6" max="6" width="12.25390625" style="17" customWidth="1"/>
    <col min="7" max="16384" width="33.25390625" style="17" customWidth="1"/>
  </cols>
  <sheetData>
    <row r="1" spans="1:4" ht="12">
      <c r="A1" s="189" t="s">
        <v>22</v>
      </c>
      <c r="B1" s="16"/>
      <c r="C1" s="227" t="s">
        <v>23</v>
      </c>
      <c r="D1" s="227"/>
    </row>
    <row r="2" spans="1:4" ht="10.5" customHeight="1">
      <c r="A2" s="18"/>
      <c r="B2" s="16"/>
      <c r="C2" s="228" t="s">
        <v>24</v>
      </c>
      <c r="D2" s="228"/>
    </row>
    <row r="3" spans="1:4" ht="11.25">
      <c r="A3" s="18"/>
      <c r="B3" s="16"/>
      <c r="D3" s="19"/>
    </row>
    <row r="4" spans="2:4" ht="11.25">
      <c r="B4" s="17"/>
      <c r="D4" s="19"/>
    </row>
    <row r="5" spans="1:4" ht="15.75">
      <c r="A5" s="56" t="s">
        <v>25</v>
      </c>
      <c r="B5" s="17"/>
      <c r="C5" s="19"/>
      <c r="D5" s="20"/>
    </row>
    <row r="6" spans="1:4" ht="12" customHeight="1">
      <c r="A6" s="56"/>
      <c r="B6" s="17"/>
      <c r="C6" s="19"/>
      <c r="D6" s="20"/>
    </row>
    <row r="7" spans="1:4" ht="11.25">
      <c r="A7" s="57"/>
      <c r="B7" s="58"/>
      <c r="C7" s="59"/>
      <c r="D7" s="61"/>
    </row>
    <row r="8" spans="1:4" ht="12.75">
      <c r="A8" s="62" t="s">
        <v>148</v>
      </c>
      <c r="B8" s="63"/>
      <c r="C8" s="60"/>
      <c r="D8" s="64"/>
    </row>
    <row r="9" spans="1:4" ht="43.5" customHeight="1">
      <c r="A9" s="137" t="s">
        <v>138</v>
      </c>
      <c r="B9" s="138" t="s">
        <v>26</v>
      </c>
      <c r="C9" s="139" t="s">
        <v>142</v>
      </c>
      <c r="D9" s="140" t="s">
        <v>143</v>
      </c>
    </row>
    <row r="10" spans="1:4" ht="12.75">
      <c r="A10" s="141" t="s">
        <v>27</v>
      </c>
      <c r="B10" s="142"/>
      <c r="C10" s="143"/>
      <c r="D10" s="144"/>
    </row>
    <row r="11" spans="1:4" ht="12.75">
      <c r="A11" s="141" t="s">
        <v>28</v>
      </c>
      <c r="B11" s="142"/>
      <c r="C11" s="143"/>
      <c r="D11" s="144"/>
    </row>
    <row r="12" spans="1:6" ht="12.75">
      <c r="A12" s="145" t="s">
        <v>1</v>
      </c>
      <c r="B12" s="142" t="s">
        <v>31</v>
      </c>
      <c r="C12" s="191">
        <v>279941247</v>
      </c>
      <c r="D12" s="192">
        <v>285555708</v>
      </c>
      <c r="E12" s="55"/>
      <c r="F12" s="55"/>
    </row>
    <row r="13" spans="1:6" ht="12.75">
      <c r="A13" s="145" t="s">
        <v>2</v>
      </c>
      <c r="B13" s="142" t="s">
        <v>32</v>
      </c>
      <c r="C13" s="191">
        <v>18873247</v>
      </c>
      <c r="D13" s="192">
        <v>19558165</v>
      </c>
      <c r="E13" s="55"/>
      <c r="F13" s="55"/>
    </row>
    <row r="14" spans="1:6" ht="12.75">
      <c r="A14" s="147" t="s">
        <v>29</v>
      </c>
      <c r="B14" s="142"/>
      <c r="C14" s="191">
        <v>95597</v>
      </c>
      <c r="D14" s="192">
        <v>79256</v>
      </c>
      <c r="E14" s="55"/>
      <c r="F14" s="55"/>
    </row>
    <row r="15" spans="1:6" ht="12.75">
      <c r="A15" s="147" t="s">
        <v>144</v>
      </c>
      <c r="B15" s="142"/>
      <c r="C15" s="191">
        <v>97488509</v>
      </c>
      <c r="D15" s="192">
        <v>0</v>
      </c>
      <c r="E15" s="55"/>
      <c r="F15" s="55"/>
    </row>
    <row r="16" spans="1:6" ht="12.75">
      <c r="A16" s="145" t="s">
        <v>30</v>
      </c>
      <c r="B16" s="142"/>
      <c r="C16" s="191">
        <v>1354</v>
      </c>
      <c r="D16" s="192">
        <v>204814</v>
      </c>
      <c r="E16" s="55"/>
      <c r="F16" s="55"/>
    </row>
    <row r="17" spans="1:6" ht="12.75">
      <c r="A17" s="145" t="s">
        <v>0</v>
      </c>
      <c r="B17" s="142"/>
      <c r="C17" s="191">
        <v>4963874</v>
      </c>
      <c r="D17" s="192">
        <v>10557028</v>
      </c>
      <c r="E17" s="55"/>
      <c r="F17" s="55"/>
    </row>
    <row r="18" spans="1:6" ht="12.75">
      <c r="A18" s="145" t="s">
        <v>3</v>
      </c>
      <c r="B18" s="142"/>
      <c r="C18" s="191">
        <v>2301710</v>
      </c>
      <c r="D18" s="192">
        <v>2514632</v>
      </c>
      <c r="E18" s="55"/>
      <c r="F18" s="55"/>
    </row>
    <row r="19" spans="1:6" ht="12.75">
      <c r="A19" s="147"/>
      <c r="B19" s="142"/>
      <c r="C19" s="191">
        <f>SUM(C12:C18)</f>
        <v>403665538</v>
      </c>
      <c r="D19" s="192">
        <f>SUM(D12:D18)</f>
        <v>318469603</v>
      </c>
      <c r="E19" s="55"/>
      <c r="F19" s="55"/>
    </row>
    <row r="20" spans="1:6" ht="12.75">
      <c r="A20" s="141" t="s">
        <v>146</v>
      </c>
      <c r="B20" s="142"/>
      <c r="C20" s="146"/>
      <c r="D20" s="148"/>
      <c r="E20" s="55"/>
      <c r="F20" s="55"/>
    </row>
    <row r="21" spans="1:6" ht="12.75">
      <c r="A21" s="147" t="s">
        <v>33</v>
      </c>
      <c r="B21" s="142"/>
      <c r="C21" s="191">
        <v>3930583</v>
      </c>
      <c r="D21" s="192">
        <v>3760673</v>
      </c>
      <c r="E21" s="55"/>
      <c r="F21" s="55"/>
    </row>
    <row r="22" spans="1:6" ht="12.75">
      <c r="A22" s="147" t="s">
        <v>34</v>
      </c>
      <c r="B22" s="142" t="s">
        <v>35</v>
      </c>
      <c r="C22" s="191">
        <v>24031334</v>
      </c>
      <c r="D22" s="192">
        <v>16385102</v>
      </c>
      <c r="E22" s="55"/>
      <c r="F22" s="55"/>
    </row>
    <row r="23" spans="1:6" ht="12.75">
      <c r="A23" s="147" t="s">
        <v>36</v>
      </c>
      <c r="B23" s="142"/>
      <c r="C23" s="191">
        <v>543363</v>
      </c>
      <c r="D23" s="192">
        <v>507630</v>
      </c>
      <c r="E23" s="55"/>
      <c r="F23" s="55"/>
    </row>
    <row r="24" spans="1:6" ht="12.75">
      <c r="A24" s="147" t="s">
        <v>37</v>
      </c>
      <c r="B24" s="142"/>
      <c r="C24" s="191">
        <v>4978</v>
      </c>
      <c r="D24" s="192">
        <v>64629</v>
      </c>
      <c r="E24" s="55"/>
      <c r="F24" s="55"/>
    </row>
    <row r="25" spans="1:6" ht="12.75">
      <c r="A25" s="147" t="s">
        <v>38</v>
      </c>
      <c r="B25" s="142" t="s">
        <v>39</v>
      </c>
      <c r="C25" s="191">
        <v>31270978</v>
      </c>
      <c r="D25" s="192">
        <v>33949795</v>
      </c>
      <c r="E25" s="55"/>
      <c r="F25" s="55"/>
    </row>
    <row r="26" spans="1:6" ht="12.75">
      <c r="A26" s="147" t="s">
        <v>145</v>
      </c>
      <c r="B26" s="142"/>
      <c r="C26" s="191">
        <v>3798325</v>
      </c>
      <c r="D26" s="192">
        <v>3602421</v>
      </c>
      <c r="E26" s="55"/>
      <c r="F26" s="55"/>
    </row>
    <row r="27" spans="1:6" ht="12.75">
      <c r="A27" s="147" t="s">
        <v>135</v>
      </c>
      <c r="B27" s="142" t="s">
        <v>17</v>
      </c>
      <c r="C27" s="191">
        <v>18721823</v>
      </c>
      <c r="D27" s="192">
        <v>11276891</v>
      </c>
      <c r="E27" s="55"/>
      <c r="F27" s="55"/>
    </row>
    <row r="28" spans="1:6" ht="12.75">
      <c r="A28" s="147"/>
      <c r="B28" s="142"/>
      <c r="C28" s="191">
        <f>SUM(C21:C27)</f>
        <v>82301384</v>
      </c>
      <c r="D28" s="192">
        <f>SUM(D21:D27)</f>
        <v>69547141</v>
      </c>
      <c r="E28" s="55"/>
      <c r="F28" s="55"/>
    </row>
    <row r="29" spans="1:6" ht="12.75">
      <c r="A29" s="145" t="s">
        <v>76</v>
      </c>
      <c r="B29" s="142" t="s">
        <v>90</v>
      </c>
      <c r="C29" s="191">
        <v>0</v>
      </c>
      <c r="D29" s="192">
        <v>48477200</v>
      </c>
      <c r="E29" s="55"/>
      <c r="F29" s="55"/>
    </row>
    <row r="30" spans="1:6" ht="25.5" customHeight="1">
      <c r="A30" s="149" t="s">
        <v>77</v>
      </c>
      <c r="B30" s="150"/>
      <c r="C30" s="191">
        <f>C19+C28+C29</f>
        <v>485966922</v>
      </c>
      <c r="D30" s="192">
        <f>D19+D28+D29</f>
        <v>436493944</v>
      </c>
      <c r="E30" s="55"/>
      <c r="F30" s="55"/>
    </row>
    <row r="31" spans="1:6" ht="12.75">
      <c r="A31" s="24"/>
      <c r="B31" s="25"/>
      <c r="C31" s="26"/>
      <c r="D31" s="26"/>
      <c r="E31" s="55"/>
      <c r="F31" s="55"/>
    </row>
    <row r="32" spans="1:6" ht="30" customHeight="1">
      <c r="A32" s="149" t="s">
        <v>101</v>
      </c>
      <c r="B32" s="138" t="str">
        <f>B9</f>
        <v>Прим.</v>
      </c>
      <c r="C32" s="151" t="str">
        <f>C9</f>
        <v>На 31 марта 2016 года (неаудировано)</v>
      </c>
      <c r="D32" s="152" t="str">
        <f>D9</f>
        <v>На 31 декабря 2015 года (аудировано)</v>
      </c>
      <c r="E32" s="55"/>
      <c r="F32" s="55"/>
    </row>
    <row r="33" spans="1:6" ht="25.5">
      <c r="A33" s="141" t="s">
        <v>102</v>
      </c>
      <c r="B33" s="153"/>
      <c r="C33" s="154"/>
      <c r="D33" s="155"/>
      <c r="E33" s="55"/>
      <c r="F33" s="55"/>
    </row>
    <row r="34" spans="1:6" ht="12.75">
      <c r="A34" s="156" t="s">
        <v>103</v>
      </c>
      <c r="B34" s="153"/>
      <c r="C34" s="191">
        <v>12136529</v>
      </c>
      <c r="D34" s="192">
        <v>12136529</v>
      </c>
      <c r="E34" s="55"/>
      <c r="F34" s="55"/>
    </row>
    <row r="35" spans="1:6" ht="12.75">
      <c r="A35" s="156" t="s">
        <v>104</v>
      </c>
      <c r="B35" s="153"/>
      <c r="C35" s="191">
        <v>-6464488</v>
      </c>
      <c r="D35" s="192">
        <v>-6464488</v>
      </c>
      <c r="E35" s="55"/>
      <c r="F35" s="55"/>
    </row>
    <row r="36" spans="1:6" ht="12.75">
      <c r="A36" s="156" t="s">
        <v>105</v>
      </c>
      <c r="B36" s="153"/>
      <c r="C36" s="191">
        <v>37857</v>
      </c>
      <c r="D36" s="192">
        <v>47662</v>
      </c>
      <c r="E36" s="55"/>
      <c r="F36" s="55"/>
    </row>
    <row r="37" spans="1:6" ht="12.75">
      <c r="A37" s="156" t="s">
        <v>106</v>
      </c>
      <c r="B37" s="153"/>
      <c r="C37" s="191">
        <v>1820479</v>
      </c>
      <c r="D37" s="192">
        <v>1820479</v>
      </c>
      <c r="E37" s="55"/>
      <c r="F37" s="55"/>
    </row>
    <row r="38" spans="1:6" s="27" customFormat="1" ht="12.75">
      <c r="A38" s="156" t="s">
        <v>20</v>
      </c>
      <c r="B38" s="153"/>
      <c r="C38" s="191">
        <v>352214344</v>
      </c>
      <c r="D38" s="192">
        <v>285884903</v>
      </c>
      <c r="E38" s="55"/>
      <c r="F38" s="55"/>
    </row>
    <row r="39" spans="1:6" s="27" customFormat="1" ht="12.75">
      <c r="A39" s="156"/>
      <c r="B39" s="153"/>
      <c r="C39" s="191">
        <f>SUM(C34:C38)</f>
        <v>359744721</v>
      </c>
      <c r="D39" s="192">
        <f>SUM(D34:D38)</f>
        <v>293425085</v>
      </c>
      <c r="E39" s="55"/>
      <c r="F39" s="55"/>
    </row>
    <row r="40" spans="1:6" s="23" customFormat="1" ht="12.75">
      <c r="A40" s="226" t="s">
        <v>110</v>
      </c>
      <c r="B40" s="153"/>
      <c r="C40" s="191">
        <v>0</v>
      </c>
      <c r="D40" s="192">
        <v>-1003643</v>
      </c>
      <c r="E40" s="55"/>
      <c r="F40" s="55"/>
    </row>
    <row r="41" spans="1:6" s="27" customFormat="1" ht="12.75">
      <c r="A41" s="141" t="s">
        <v>19</v>
      </c>
      <c r="B41" s="157"/>
      <c r="C41" s="191">
        <f>SUM(C39:C40)</f>
        <v>359744721</v>
      </c>
      <c r="D41" s="192">
        <f>SUM(D39:D40)</f>
        <v>292421442</v>
      </c>
      <c r="E41" s="55"/>
      <c r="F41" s="55"/>
    </row>
    <row r="42" spans="1:6" s="27" customFormat="1" ht="12.75">
      <c r="A42" s="158"/>
      <c r="B42" s="159"/>
      <c r="C42" s="146"/>
      <c r="D42" s="148"/>
      <c r="E42" s="55"/>
      <c r="F42" s="55"/>
    </row>
    <row r="43" spans="1:6" s="27" customFormat="1" ht="12.75">
      <c r="A43" s="141" t="s">
        <v>111</v>
      </c>
      <c r="B43" s="153"/>
      <c r="C43" s="146"/>
      <c r="D43" s="148"/>
      <c r="E43" s="55"/>
      <c r="F43" s="55"/>
    </row>
    <row r="44" spans="1:6" s="27" customFormat="1" ht="12.75">
      <c r="A44" s="156" t="s">
        <v>4</v>
      </c>
      <c r="B44" s="142" t="s">
        <v>147</v>
      </c>
      <c r="C44" s="191">
        <v>55087552</v>
      </c>
      <c r="D44" s="192">
        <v>27299921</v>
      </c>
      <c r="E44" s="55"/>
      <c r="F44" s="55"/>
    </row>
    <row r="45" spans="1:6" s="27" customFormat="1" ht="12.75">
      <c r="A45" s="156" t="s">
        <v>113</v>
      </c>
      <c r="B45" s="142"/>
      <c r="C45" s="191">
        <v>3488396</v>
      </c>
      <c r="D45" s="192">
        <v>4435721</v>
      </c>
      <c r="E45" s="55"/>
      <c r="F45" s="55"/>
    </row>
    <row r="46" spans="1:6" s="27" customFormat="1" ht="12.75">
      <c r="A46" s="156" t="s">
        <v>5</v>
      </c>
      <c r="B46" s="142"/>
      <c r="C46" s="191">
        <v>18481255</v>
      </c>
      <c r="D46" s="192">
        <v>18167340</v>
      </c>
      <c r="E46" s="55"/>
      <c r="F46" s="55"/>
    </row>
    <row r="47" spans="1:6" s="27" customFormat="1" ht="12.75">
      <c r="A47" s="145" t="s">
        <v>114</v>
      </c>
      <c r="B47" s="142"/>
      <c r="C47" s="191">
        <v>7274355</v>
      </c>
      <c r="D47" s="192">
        <v>7274355</v>
      </c>
      <c r="E47" s="55"/>
      <c r="F47" s="55"/>
    </row>
    <row r="48" spans="1:6" s="23" customFormat="1" ht="12.75">
      <c r="A48" s="156" t="s">
        <v>136</v>
      </c>
      <c r="B48" s="142"/>
      <c r="C48" s="191">
        <v>874156</v>
      </c>
      <c r="D48" s="192">
        <v>874156</v>
      </c>
      <c r="E48" s="55"/>
      <c r="F48" s="55"/>
    </row>
    <row r="49" spans="1:6" s="23" customFormat="1" ht="12.75" customHeight="1">
      <c r="A49" s="156" t="s">
        <v>6</v>
      </c>
      <c r="B49" s="142" t="s">
        <v>112</v>
      </c>
      <c r="C49" s="191">
        <v>6335036</v>
      </c>
      <c r="D49" s="192">
        <v>2976133</v>
      </c>
      <c r="E49" s="55"/>
      <c r="F49" s="55"/>
    </row>
    <row r="50" spans="1:6" s="23" customFormat="1" ht="12.75">
      <c r="A50" s="141"/>
      <c r="B50" s="160"/>
      <c r="C50" s="191">
        <f>SUM(C44:C49)</f>
        <v>91540750</v>
      </c>
      <c r="D50" s="192">
        <f>SUM(D44:D49)</f>
        <v>61027626</v>
      </c>
      <c r="E50" s="55"/>
      <c r="F50" s="55"/>
    </row>
    <row r="51" spans="1:6" ht="12.75">
      <c r="A51" s="141" t="s">
        <v>116</v>
      </c>
      <c r="B51" s="160"/>
      <c r="C51" s="146"/>
      <c r="D51" s="148"/>
      <c r="E51" s="55"/>
      <c r="F51" s="55"/>
    </row>
    <row r="52" spans="1:6" ht="12.75">
      <c r="A52" s="156" t="s">
        <v>4</v>
      </c>
      <c r="B52" s="142" t="s">
        <v>147</v>
      </c>
      <c r="C52" s="191">
        <v>6015557</v>
      </c>
      <c r="D52" s="192">
        <v>4138393</v>
      </c>
      <c r="E52" s="55"/>
      <c r="F52" s="55"/>
    </row>
    <row r="53" spans="1:6" ht="12.75">
      <c r="A53" s="145" t="s">
        <v>117</v>
      </c>
      <c r="B53" s="142"/>
      <c r="C53" s="191">
        <v>4392250</v>
      </c>
      <c r="D53" s="192">
        <v>4707462</v>
      </c>
      <c r="E53" s="55"/>
      <c r="F53" s="55"/>
    </row>
    <row r="54" spans="1:6" ht="12.75">
      <c r="A54" s="145" t="s">
        <v>118</v>
      </c>
      <c r="B54" s="142"/>
      <c r="C54" s="191">
        <v>511689</v>
      </c>
      <c r="D54" s="192">
        <v>511689</v>
      </c>
      <c r="E54" s="55"/>
      <c r="F54" s="55"/>
    </row>
    <row r="55" spans="1:6" s="28" customFormat="1" ht="12.75">
      <c r="A55" s="145" t="s">
        <v>119</v>
      </c>
      <c r="B55" s="142"/>
      <c r="C55" s="191">
        <v>8984230</v>
      </c>
      <c r="D55" s="192">
        <v>11893469</v>
      </c>
      <c r="E55" s="55"/>
      <c r="F55" s="55"/>
    </row>
    <row r="56" spans="1:6" s="28" customFormat="1" ht="12.75">
      <c r="A56" s="145" t="s">
        <v>120</v>
      </c>
      <c r="B56" s="142"/>
      <c r="C56" s="191">
        <v>2203861</v>
      </c>
      <c r="D56" s="192">
        <v>2529209</v>
      </c>
      <c r="E56" s="55"/>
      <c r="F56" s="55"/>
    </row>
    <row r="57" spans="1:6" s="28" customFormat="1" ht="12.75">
      <c r="A57" s="145" t="s">
        <v>121</v>
      </c>
      <c r="B57" s="142"/>
      <c r="C57" s="191">
        <v>499443</v>
      </c>
      <c r="D57" s="192">
        <v>146920</v>
      </c>
      <c r="E57" s="55"/>
      <c r="F57" s="55"/>
    </row>
    <row r="58" spans="1:6" s="28" customFormat="1" ht="12.75">
      <c r="A58" s="156" t="s">
        <v>122</v>
      </c>
      <c r="B58" s="142" t="s">
        <v>112</v>
      </c>
      <c r="C58" s="191">
        <v>12074421</v>
      </c>
      <c r="D58" s="192">
        <v>10630418</v>
      </c>
      <c r="E58" s="55"/>
      <c r="F58" s="55"/>
    </row>
    <row r="59" spans="1:6" ht="12.75">
      <c r="A59" s="145"/>
      <c r="B59" s="142"/>
      <c r="C59" s="191">
        <f>SUM(C52:C58)</f>
        <v>34681451</v>
      </c>
      <c r="D59" s="192">
        <f>SUM(D52:D58)</f>
        <v>34557560</v>
      </c>
      <c r="E59" s="55"/>
      <c r="F59" s="55"/>
    </row>
    <row r="60" spans="1:6" ht="25.5">
      <c r="A60" s="145" t="s">
        <v>173</v>
      </c>
      <c r="B60" s="142" t="s">
        <v>90</v>
      </c>
      <c r="C60" s="191">
        <v>0</v>
      </c>
      <c r="D60" s="192">
        <v>48487316</v>
      </c>
      <c r="E60" s="55"/>
      <c r="F60" s="55"/>
    </row>
    <row r="61" spans="1:6" ht="12.75">
      <c r="A61" s="161" t="s">
        <v>123</v>
      </c>
      <c r="B61" s="142"/>
      <c r="C61" s="191">
        <f>C50+C59+C60</f>
        <v>126222201</v>
      </c>
      <c r="D61" s="192">
        <f>D50+D59+D60</f>
        <v>144072502</v>
      </c>
      <c r="E61" s="55"/>
      <c r="F61" s="55"/>
    </row>
    <row r="62" spans="1:6" ht="12.75">
      <c r="A62" s="149" t="s">
        <v>124</v>
      </c>
      <c r="B62" s="150"/>
      <c r="C62" s="191">
        <f>C41+C61</f>
        <v>485966922</v>
      </c>
      <c r="D62" s="192">
        <f>D41+D61</f>
        <v>436493944</v>
      </c>
      <c r="E62" s="55"/>
      <c r="F62" s="55"/>
    </row>
    <row r="63" spans="1:4" ht="12.75">
      <c r="A63" s="24"/>
      <c r="B63" s="25"/>
      <c r="C63" s="26">
        <f>C30-C41-C61</f>
        <v>0</v>
      </c>
      <c r="D63" s="77">
        <f>D30-D41-D61</f>
        <v>0</v>
      </c>
    </row>
    <row r="64" spans="1:4" ht="12.75">
      <c r="A64" s="78" t="s">
        <v>125</v>
      </c>
      <c r="B64" s="25"/>
      <c r="C64" s="26">
        <v>31805</v>
      </c>
      <c r="D64" s="77">
        <v>25454</v>
      </c>
    </row>
    <row r="65" spans="1:4" ht="12.75">
      <c r="A65" s="78"/>
      <c r="B65" s="25"/>
      <c r="C65" s="26"/>
      <c r="D65" s="77"/>
    </row>
    <row r="66" spans="1:4" ht="12.75">
      <c r="A66" s="78" t="s">
        <v>126</v>
      </c>
      <c r="B66" s="25"/>
      <c r="C66" s="26">
        <v>8640</v>
      </c>
      <c r="D66" s="77">
        <v>8662</v>
      </c>
    </row>
    <row r="67" spans="1:4" ht="12.75">
      <c r="A67" s="78" t="s">
        <v>127</v>
      </c>
      <c r="B67" s="25"/>
      <c r="C67" s="26"/>
      <c r="D67" s="26"/>
    </row>
    <row r="68" spans="1:4" ht="12.75">
      <c r="A68" s="24"/>
      <c r="B68" s="25"/>
      <c r="C68" s="26"/>
      <c r="D68" s="26"/>
    </row>
    <row r="69" spans="1:4" ht="12.75">
      <c r="A69" s="24"/>
      <c r="B69" s="25"/>
      <c r="C69" s="26"/>
      <c r="D69" s="26"/>
    </row>
    <row r="70" spans="1:4" s="28" customFormat="1" ht="12.75">
      <c r="A70" s="29" t="s">
        <v>7</v>
      </c>
      <c r="B70" s="30"/>
      <c r="C70" s="31" t="s">
        <v>8</v>
      </c>
      <c r="D70" s="31"/>
    </row>
    <row r="71" spans="1:4" ht="12.75">
      <c r="A71" s="74"/>
      <c r="B71" s="18"/>
      <c r="C71" s="22"/>
      <c r="D71" s="22"/>
    </row>
    <row r="72" spans="1:4" ht="12.75">
      <c r="A72" s="75"/>
      <c r="B72" s="32"/>
      <c r="C72" s="22"/>
      <c r="D72" s="22"/>
    </row>
    <row r="73" spans="1:4" s="28" customFormat="1" ht="12.75">
      <c r="A73" s="29" t="s">
        <v>9</v>
      </c>
      <c r="B73" s="30"/>
      <c r="C73" s="31" t="s">
        <v>10</v>
      </c>
      <c r="D73" s="31"/>
    </row>
    <row r="74" ht="11.25">
      <c r="A74" s="76"/>
    </row>
    <row r="75" ht="11.25">
      <c r="A75" s="17"/>
    </row>
  </sheetData>
  <sheetProtection/>
  <mergeCells count="2">
    <mergeCell ref="C1:D1"/>
    <mergeCell ref="C2:D2"/>
  </mergeCells>
  <printOptions/>
  <pageMargins left="0.7480314960629921" right="0.6692913385826772" top="0.6692913385826772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90" zoomScaleNormal="90" zoomScaleSheetLayoutView="75" zoomScalePageLayoutView="0" workbookViewId="0" topLeftCell="A1">
      <selection activeCell="A12" sqref="A12"/>
    </sheetView>
  </sheetViews>
  <sheetFormatPr defaultColWidth="31.25390625" defaultRowHeight="12.75"/>
  <cols>
    <col min="1" max="1" width="67.625" style="27" customWidth="1"/>
    <col min="2" max="2" width="8.125" style="27" customWidth="1"/>
    <col min="3" max="4" width="19.75390625" style="36" customWidth="1"/>
    <col min="5" max="5" width="15.625" style="2" bestFit="1" customWidth="1"/>
    <col min="6" max="6" width="15.00390625" style="1" bestFit="1" customWidth="1"/>
    <col min="7" max="7" width="15.625" style="2" customWidth="1"/>
    <col min="8" max="16384" width="31.25390625" style="27" customWidth="1"/>
  </cols>
  <sheetData>
    <row r="1" spans="1:4" ht="12.75">
      <c r="A1" s="190" t="s">
        <v>22</v>
      </c>
      <c r="B1" s="35"/>
      <c r="C1" s="214"/>
      <c r="D1" s="188" t="s">
        <v>107</v>
      </c>
    </row>
    <row r="2" spans="2:4" ht="12.75" customHeight="1">
      <c r="B2" s="35"/>
      <c r="C2" s="218"/>
      <c r="D2" s="188" t="s">
        <v>108</v>
      </c>
    </row>
    <row r="3" spans="2:4" ht="12" customHeight="1">
      <c r="B3" s="35"/>
      <c r="C3" s="19"/>
      <c r="D3" s="19"/>
    </row>
    <row r="4" spans="1:4" ht="13.5" customHeight="1">
      <c r="A4" s="37"/>
      <c r="B4" s="37"/>
      <c r="C4" s="38"/>
      <c r="D4" s="38"/>
    </row>
    <row r="5" spans="1:11" s="17" customFormat="1" ht="15.75">
      <c r="A5" s="185"/>
      <c r="B5" s="37"/>
      <c r="C5" s="38"/>
      <c r="D5" s="38"/>
      <c r="E5" s="2"/>
      <c r="F5" s="1"/>
      <c r="G5" s="2"/>
      <c r="H5" s="27"/>
      <c r="I5" s="27"/>
      <c r="J5" s="27"/>
      <c r="K5" s="27"/>
    </row>
    <row r="6" spans="1:11" s="17" customFormat="1" ht="15.75">
      <c r="A6" s="185" t="s">
        <v>109</v>
      </c>
      <c r="B6" s="70"/>
      <c r="C6" s="70"/>
      <c r="D6" s="70"/>
      <c r="E6" s="2"/>
      <c r="F6" s="1"/>
      <c r="G6" s="2"/>
      <c r="H6" s="27"/>
      <c r="I6" s="27"/>
      <c r="J6" s="27"/>
      <c r="K6" s="27"/>
    </row>
    <row r="7" spans="1:11" s="17" customFormat="1" ht="12.75">
      <c r="A7" s="54"/>
      <c r="B7" s="54"/>
      <c r="C7" s="54"/>
      <c r="D7" s="54"/>
      <c r="E7" s="2"/>
      <c r="F7" s="1"/>
      <c r="G7" s="2"/>
      <c r="H7" s="27"/>
      <c r="I7" s="27"/>
      <c r="J7" s="27"/>
      <c r="K7" s="27"/>
    </row>
    <row r="8" spans="1:2" ht="12.75">
      <c r="A8" s="68" t="s">
        <v>149</v>
      </c>
      <c r="B8" s="39"/>
    </row>
    <row r="9" spans="1:4" ht="28.5" customHeight="1">
      <c r="A9" s="215" t="s">
        <v>138</v>
      </c>
      <c r="B9" s="216" t="s">
        <v>26</v>
      </c>
      <c r="C9" s="139" t="s">
        <v>175</v>
      </c>
      <c r="D9" s="140" t="s">
        <v>176</v>
      </c>
    </row>
    <row r="10" spans="1:4" ht="12.75">
      <c r="A10" s="167" t="s">
        <v>174</v>
      </c>
      <c r="B10" s="217"/>
      <c r="C10" s="139"/>
      <c r="D10" s="140"/>
    </row>
    <row r="11" spans="1:8" ht="12.75">
      <c r="A11" s="163" t="s">
        <v>177</v>
      </c>
      <c r="B11" s="4" t="s">
        <v>115</v>
      </c>
      <c r="C11" s="191">
        <v>47695856</v>
      </c>
      <c r="D11" s="192">
        <v>45117549</v>
      </c>
      <c r="E11" s="5"/>
      <c r="F11" s="5"/>
      <c r="G11" s="5"/>
      <c r="H11" s="5"/>
    </row>
    <row r="12" spans="1:7" ht="12.75">
      <c r="A12" s="164" t="s">
        <v>79</v>
      </c>
      <c r="B12" s="4"/>
      <c r="C12" s="191">
        <v>1326795</v>
      </c>
      <c r="D12" s="192">
        <v>1648650</v>
      </c>
      <c r="E12" s="5"/>
      <c r="F12" s="5"/>
      <c r="G12" s="5"/>
    </row>
    <row r="13" spans="1:7" ht="12.75">
      <c r="A13" s="165"/>
      <c r="B13" s="65"/>
      <c r="C13" s="191">
        <f>SUM(C11:C12)</f>
        <v>49022651</v>
      </c>
      <c r="D13" s="192">
        <f>SUM(D11:D12)</f>
        <v>46766199</v>
      </c>
      <c r="E13" s="5"/>
      <c r="F13" s="5"/>
      <c r="G13" s="5"/>
    </row>
    <row r="14" spans="1:7" ht="12.75">
      <c r="A14" s="163" t="s">
        <v>178</v>
      </c>
      <c r="B14" s="4" t="s">
        <v>78</v>
      </c>
      <c r="C14" s="191">
        <v>-29902960</v>
      </c>
      <c r="D14" s="192">
        <v>-27864503</v>
      </c>
      <c r="E14" s="5"/>
      <c r="F14" s="5"/>
      <c r="G14" s="5"/>
    </row>
    <row r="15" spans="1:7" ht="12.75">
      <c r="A15" s="166" t="s">
        <v>81</v>
      </c>
      <c r="B15" s="4"/>
      <c r="C15" s="191">
        <f>SUM(C13:C14)</f>
        <v>19119691</v>
      </c>
      <c r="D15" s="192">
        <f>SUM(D13:D14)</f>
        <v>18901696</v>
      </c>
      <c r="E15" s="5"/>
      <c r="F15" s="5"/>
      <c r="G15" s="5"/>
    </row>
    <row r="16" spans="1:7" ht="12.75">
      <c r="A16" s="163" t="s">
        <v>82</v>
      </c>
      <c r="B16" s="4"/>
      <c r="C16" s="191">
        <v>-5153230</v>
      </c>
      <c r="D16" s="192">
        <v>-4799725</v>
      </c>
      <c r="E16" s="5"/>
      <c r="F16" s="5"/>
      <c r="G16" s="5"/>
    </row>
    <row r="17" spans="1:7" ht="12.75">
      <c r="A17" s="163" t="s">
        <v>11</v>
      </c>
      <c r="B17" s="4"/>
      <c r="C17" s="191">
        <v>-285200</v>
      </c>
      <c r="D17" s="192">
        <v>-755680</v>
      </c>
      <c r="E17" s="5"/>
      <c r="F17" s="5"/>
      <c r="G17" s="5"/>
    </row>
    <row r="18" spans="1:7" ht="12.75">
      <c r="A18" s="167" t="s">
        <v>83</v>
      </c>
      <c r="B18" s="40"/>
      <c r="C18" s="191">
        <f>SUM(C15:C17)</f>
        <v>13681261</v>
      </c>
      <c r="D18" s="192">
        <f>SUM(D15:D17)</f>
        <v>13346291</v>
      </c>
      <c r="E18" s="5"/>
      <c r="F18" s="5"/>
      <c r="G18" s="5"/>
    </row>
    <row r="19" spans="1:7" ht="12.75">
      <c r="A19" s="207" t="s">
        <v>150</v>
      </c>
      <c r="B19" s="40"/>
      <c r="C19" s="191">
        <v>-1307162</v>
      </c>
      <c r="D19" s="192">
        <v>0</v>
      </c>
      <c r="E19" s="5"/>
      <c r="F19" s="5"/>
      <c r="G19" s="5"/>
    </row>
    <row r="20" spans="1:7" ht="12.75">
      <c r="A20" s="163" t="s">
        <v>14</v>
      </c>
      <c r="B20" s="4"/>
      <c r="C20" s="191">
        <v>-1441712</v>
      </c>
      <c r="D20" s="192">
        <v>-1857295</v>
      </c>
      <c r="E20" s="5"/>
      <c r="F20" s="5"/>
      <c r="G20" s="5"/>
    </row>
    <row r="21" spans="1:7" ht="12.75">
      <c r="A21" s="168" t="s">
        <v>84</v>
      </c>
      <c r="B21" s="4"/>
      <c r="C21" s="191">
        <v>1080456</v>
      </c>
      <c r="D21" s="192">
        <v>648047</v>
      </c>
      <c r="E21" s="5"/>
      <c r="F21" s="5"/>
      <c r="G21" s="5"/>
    </row>
    <row r="22" spans="1:7" ht="12.75">
      <c r="A22" s="168" t="s">
        <v>85</v>
      </c>
      <c r="B22" s="4" t="s">
        <v>80</v>
      </c>
      <c r="C22" s="191">
        <v>-33276</v>
      </c>
      <c r="D22" s="192">
        <v>-378659</v>
      </c>
      <c r="E22" s="5"/>
      <c r="F22" s="5"/>
      <c r="G22" s="5"/>
    </row>
    <row r="23" spans="1:7" ht="12.75">
      <c r="A23" s="163" t="s">
        <v>86</v>
      </c>
      <c r="B23" s="4"/>
      <c r="C23" s="191">
        <v>-6749</v>
      </c>
      <c r="D23" s="192">
        <v>-94659</v>
      </c>
      <c r="E23" s="5"/>
      <c r="F23" s="5"/>
      <c r="G23" s="5"/>
    </row>
    <row r="24" spans="1:7" ht="12.75">
      <c r="A24" s="164" t="s">
        <v>13</v>
      </c>
      <c r="B24" s="4"/>
      <c r="C24" s="191">
        <v>1168638</v>
      </c>
      <c r="D24" s="192">
        <v>928924</v>
      </c>
      <c r="E24" s="5"/>
      <c r="F24" s="5"/>
      <c r="G24" s="5"/>
    </row>
    <row r="25" spans="1:7" ht="12.75">
      <c r="A25" s="169" t="s">
        <v>12</v>
      </c>
      <c r="B25" s="40"/>
      <c r="C25" s="191">
        <v>-86983</v>
      </c>
      <c r="D25" s="192">
        <v>-221601</v>
      </c>
      <c r="E25" s="5"/>
      <c r="F25" s="5"/>
      <c r="G25" s="5"/>
    </row>
    <row r="26" spans="1:7" ht="12.75">
      <c r="A26" s="219" t="s">
        <v>151</v>
      </c>
      <c r="B26" s="4"/>
      <c r="C26" s="191">
        <f>SUM(C18:C25)</f>
        <v>13054473</v>
      </c>
      <c r="D26" s="192">
        <f>SUM(D18:D25)</f>
        <v>12371048</v>
      </c>
      <c r="E26" s="5"/>
      <c r="F26" s="5"/>
      <c r="G26" s="5"/>
    </row>
    <row r="27" spans="1:7" ht="12.75">
      <c r="A27" s="165" t="s">
        <v>88</v>
      </c>
      <c r="B27" s="65" t="s">
        <v>89</v>
      </c>
      <c r="C27" s="191">
        <v>-3022708</v>
      </c>
      <c r="D27" s="192">
        <v>-1423907</v>
      </c>
      <c r="E27" s="5"/>
      <c r="F27" s="5"/>
      <c r="G27" s="5"/>
    </row>
    <row r="28" spans="1:7" ht="12.75">
      <c r="A28" s="166" t="s">
        <v>152</v>
      </c>
      <c r="B28" s="4"/>
      <c r="C28" s="191">
        <f>SUM(C26:C27)</f>
        <v>10031765</v>
      </c>
      <c r="D28" s="192">
        <f>SUM(D26:D27)</f>
        <v>10947141</v>
      </c>
      <c r="E28" s="5"/>
      <c r="F28" s="5"/>
      <c r="G28" s="5"/>
    </row>
    <row r="29" spans="1:7" ht="12.75">
      <c r="A29" s="166" t="s">
        <v>153</v>
      </c>
      <c r="B29" s="4"/>
      <c r="C29" s="191"/>
      <c r="D29" s="192"/>
      <c r="E29" s="5"/>
      <c r="F29" s="5"/>
      <c r="G29" s="5"/>
    </row>
    <row r="30" spans="1:7" ht="25.5">
      <c r="A30" s="166" t="s">
        <v>154</v>
      </c>
      <c r="B30" s="4"/>
      <c r="C30" s="191">
        <v>57399863</v>
      </c>
      <c r="D30" s="192">
        <v>-4474</v>
      </c>
      <c r="E30" s="5"/>
      <c r="F30" s="5"/>
      <c r="G30" s="5"/>
    </row>
    <row r="31" spans="1:7" ht="12.75">
      <c r="A31" s="166" t="s">
        <v>155</v>
      </c>
      <c r="B31" s="4"/>
      <c r="C31" s="191">
        <v>67431628</v>
      </c>
      <c r="D31" s="192">
        <v>10942667</v>
      </c>
      <c r="E31" s="5"/>
      <c r="F31" s="5"/>
      <c r="G31" s="5"/>
    </row>
    <row r="32" spans="1:7" ht="12.75">
      <c r="A32" s="167" t="s">
        <v>91</v>
      </c>
      <c r="B32" s="40"/>
      <c r="C32" s="191"/>
      <c r="D32" s="192"/>
      <c r="E32" s="5"/>
      <c r="F32" s="5"/>
      <c r="G32" s="5"/>
    </row>
    <row r="33" spans="1:7" ht="12.75">
      <c r="A33" s="163" t="s">
        <v>92</v>
      </c>
      <c r="B33" s="4"/>
      <c r="C33" s="191">
        <v>67431628</v>
      </c>
      <c r="D33" s="192">
        <v>10993868</v>
      </c>
      <c r="E33" s="5"/>
      <c r="F33" s="5"/>
      <c r="G33" s="5"/>
    </row>
    <row r="34" spans="1:7" ht="12.75">
      <c r="A34" s="163" t="s">
        <v>93</v>
      </c>
      <c r="B34" s="4"/>
      <c r="C34" s="191">
        <v>0</v>
      </c>
      <c r="D34" s="192">
        <v>-51201</v>
      </c>
      <c r="E34" s="5"/>
      <c r="F34" s="5"/>
      <c r="G34" s="5"/>
    </row>
    <row r="35" spans="1:7" ht="12.75">
      <c r="A35" s="167" t="s">
        <v>94</v>
      </c>
      <c r="B35" s="40"/>
      <c r="C35" s="191"/>
      <c r="D35" s="192"/>
      <c r="E35" s="5"/>
      <c r="F35" s="5"/>
      <c r="G35" s="5"/>
    </row>
    <row r="36" spans="1:11" s="14" customFormat="1" ht="38.25">
      <c r="A36" s="163" t="s">
        <v>180</v>
      </c>
      <c r="B36" s="4"/>
      <c r="C36" s="191"/>
      <c r="D36" s="192"/>
      <c r="E36" s="5"/>
      <c r="F36" s="5"/>
      <c r="G36" s="5"/>
      <c r="H36" s="41"/>
      <c r="I36" s="41"/>
      <c r="J36" s="41"/>
      <c r="K36" s="41"/>
    </row>
    <row r="37" spans="1:11" s="14" customFormat="1" ht="25.5">
      <c r="A37" s="163" t="s">
        <v>158</v>
      </c>
      <c r="B37" s="4"/>
      <c r="C37" s="191">
        <v>-9805</v>
      </c>
      <c r="D37" s="192">
        <v>37024</v>
      </c>
      <c r="E37" s="5"/>
      <c r="F37" s="5"/>
      <c r="G37" s="5"/>
      <c r="H37" s="41"/>
      <c r="I37" s="41"/>
      <c r="J37" s="41"/>
      <c r="K37" s="41"/>
    </row>
    <row r="38" spans="1:11" s="14" customFormat="1" ht="12.75">
      <c r="A38" s="163" t="s">
        <v>156</v>
      </c>
      <c r="B38" s="4"/>
      <c r="C38" s="191">
        <v>136782</v>
      </c>
      <c r="D38" s="192">
        <v>0</v>
      </c>
      <c r="E38" s="5"/>
      <c r="F38" s="5"/>
      <c r="G38" s="5"/>
      <c r="H38" s="41"/>
      <c r="I38" s="41"/>
      <c r="J38" s="41"/>
      <c r="K38" s="41"/>
    </row>
    <row r="39" spans="1:11" s="14" customFormat="1" ht="38.25">
      <c r="A39" s="166" t="s">
        <v>157</v>
      </c>
      <c r="B39" s="4"/>
      <c r="C39" s="191">
        <f>C37+C38</f>
        <v>126977</v>
      </c>
      <c r="D39" s="192">
        <f>D37+D38</f>
        <v>37024</v>
      </c>
      <c r="E39" s="5"/>
      <c r="F39" s="5"/>
      <c r="G39" s="5"/>
      <c r="H39" s="41"/>
      <c r="I39" s="41"/>
      <c r="J39" s="41"/>
      <c r="K39" s="41"/>
    </row>
    <row r="40" spans="1:11" s="14" customFormat="1" ht="26.25" customHeight="1">
      <c r="A40" s="166" t="s">
        <v>181</v>
      </c>
      <c r="B40" s="4"/>
      <c r="C40" s="191">
        <f>C31+C39</f>
        <v>67558605</v>
      </c>
      <c r="D40" s="192">
        <f>D31+D39</f>
        <v>10979691</v>
      </c>
      <c r="E40" s="5"/>
      <c r="F40" s="5"/>
      <c r="G40" s="5"/>
      <c r="H40" s="41"/>
      <c r="I40" s="41"/>
      <c r="J40" s="41"/>
      <c r="K40" s="41"/>
    </row>
    <row r="41" spans="1:7" ht="12.75">
      <c r="A41" s="166" t="s">
        <v>95</v>
      </c>
      <c r="B41" s="4"/>
      <c r="C41" s="191"/>
      <c r="D41" s="192"/>
      <c r="E41" s="5"/>
      <c r="F41" s="5"/>
      <c r="G41" s="5"/>
    </row>
    <row r="42" spans="1:7" ht="12.75">
      <c r="A42" s="163" t="s">
        <v>92</v>
      </c>
      <c r="B42" s="4"/>
      <c r="C42" s="191">
        <v>67558605</v>
      </c>
      <c r="D42" s="192">
        <v>11030892</v>
      </c>
      <c r="E42" s="5"/>
      <c r="F42" s="5"/>
      <c r="G42" s="5"/>
    </row>
    <row r="43" spans="1:7" ht="12.75">
      <c r="A43" s="163" t="s">
        <v>93</v>
      </c>
      <c r="B43" s="4"/>
      <c r="C43" s="191">
        <v>0</v>
      </c>
      <c r="D43" s="192">
        <v>-51201</v>
      </c>
      <c r="E43" s="5"/>
      <c r="F43" s="5"/>
      <c r="G43" s="5"/>
    </row>
    <row r="44" spans="1:7" ht="12.75">
      <c r="A44" s="163"/>
      <c r="B44" s="4"/>
      <c r="C44" s="191">
        <f>SUM(C42:C43)</f>
        <v>67558605</v>
      </c>
      <c r="D44" s="192">
        <f>SUM(D42:D43)</f>
        <v>10979691</v>
      </c>
      <c r="E44" s="5"/>
      <c r="F44" s="5"/>
      <c r="G44" s="5"/>
    </row>
    <row r="45" spans="1:7" ht="12.75">
      <c r="A45" s="166" t="s">
        <v>96</v>
      </c>
      <c r="B45" s="4"/>
      <c r="C45" s="66"/>
      <c r="D45" s="205"/>
      <c r="E45" s="5"/>
      <c r="F45" s="5"/>
      <c r="G45" s="5"/>
    </row>
    <row r="46" spans="1:7" ht="25.5">
      <c r="A46" s="163" t="s">
        <v>159</v>
      </c>
      <c r="B46" s="4"/>
      <c r="C46" s="170">
        <v>6116.85</v>
      </c>
      <c r="D46" s="206">
        <v>998.99</v>
      </c>
      <c r="E46" s="5"/>
      <c r="F46" s="5"/>
      <c r="G46" s="5"/>
    </row>
    <row r="47" spans="1:7" ht="12.75">
      <c r="A47" s="166" t="s">
        <v>160</v>
      </c>
      <c r="B47" s="4"/>
      <c r="C47" s="170"/>
      <c r="D47" s="205"/>
      <c r="E47" s="5"/>
      <c r="F47" s="5"/>
      <c r="G47" s="5"/>
    </row>
    <row r="48" spans="1:7" ht="38.25" customHeight="1">
      <c r="A48" s="163" t="s">
        <v>161</v>
      </c>
      <c r="B48" s="4"/>
      <c r="C48" s="170">
        <v>911.86</v>
      </c>
      <c r="D48" s="206">
        <v>999.39</v>
      </c>
      <c r="E48" s="5"/>
      <c r="F48" s="5"/>
      <c r="G48" s="5"/>
    </row>
    <row r="52" spans="1:7" s="41" customFormat="1" ht="12.75">
      <c r="A52" s="42" t="s">
        <v>15</v>
      </c>
      <c r="B52" s="43"/>
      <c r="C52" s="67" t="s">
        <v>8</v>
      </c>
      <c r="D52" s="67"/>
      <c r="E52" s="7"/>
      <c r="F52" s="8"/>
      <c r="G52" s="9"/>
    </row>
    <row r="53" spans="1:7" s="41" customFormat="1" ht="12.75">
      <c r="A53" s="27"/>
      <c r="B53" s="18"/>
      <c r="C53" s="46"/>
      <c r="D53" s="46"/>
      <c r="E53" s="11"/>
      <c r="F53" s="8"/>
      <c r="G53" s="9"/>
    </row>
    <row r="54" spans="1:7" s="41" customFormat="1" ht="12.75">
      <c r="A54" s="1"/>
      <c r="B54" s="32"/>
      <c r="C54" s="46"/>
      <c r="D54" s="46"/>
      <c r="E54" s="11"/>
      <c r="F54" s="8"/>
      <c r="G54" s="9"/>
    </row>
    <row r="55" spans="1:7" s="41" customFormat="1" ht="12.75" customHeight="1">
      <c r="A55" s="42" t="s">
        <v>16</v>
      </c>
      <c r="B55" s="43"/>
      <c r="C55" s="67" t="s">
        <v>10</v>
      </c>
      <c r="D55" s="67"/>
      <c r="E55" s="11"/>
      <c r="F55" s="8"/>
      <c r="G55" s="9"/>
    </row>
    <row r="56" spans="1:7" s="41" customFormat="1" ht="12.75">
      <c r="A56" s="27"/>
      <c r="B56" s="18"/>
      <c r="C56" s="46"/>
      <c r="D56" s="46"/>
      <c r="E56" s="11"/>
      <c r="F56" s="8"/>
      <c r="G56" s="9"/>
    </row>
    <row r="57" spans="1:7" s="41" customFormat="1" ht="12.75">
      <c r="A57" s="27"/>
      <c r="B57" s="47"/>
      <c r="C57" s="45"/>
      <c r="D57" s="45"/>
      <c r="E57" s="11"/>
      <c r="F57" s="8"/>
      <c r="G57" s="9"/>
    </row>
    <row r="58" spans="1:7" s="41" customFormat="1" ht="12.75">
      <c r="A58" s="18"/>
      <c r="B58" s="47"/>
      <c r="C58" s="44"/>
      <c r="D58" s="44"/>
      <c r="E58" s="11"/>
      <c r="F58" s="8"/>
      <c r="G58" s="9"/>
    </row>
  </sheetData>
  <sheetProtection/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5"/>
  <sheetViews>
    <sheetView zoomScale="90" zoomScaleNormal="90" zoomScalePageLayoutView="0" workbookViewId="0" topLeftCell="A1">
      <selection activeCell="A45" sqref="A45"/>
    </sheetView>
  </sheetViews>
  <sheetFormatPr defaultColWidth="9.00390625" defaultRowHeight="12.75"/>
  <cols>
    <col min="1" max="1" width="71.625" style="80" customWidth="1"/>
    <col min="2" max="2" width="11.875" style="80" customWidth="1"/>
    <col min="3" max="3" width="21.25390625" style="94" customWidth="1"/>
    <col min="4" max="4" width="21.25390625" style="82" customWidth="1"/>
    <col min="5" max="16384" width="9.125" style="80" customWidth="1"/>
  </cols>
  <sheetData>
    <row r="1" spans="1:4" ht="12.75">
      <c r="A1" s="220" t="s">
        <v>97</v>
      </c>
      <c r="B1" s="103"/>
      <c r="C1" s="104"/>
      <c r="D1" s="187" t="s">
        <v>98</v>
      </c>
    </row>
    <row r="2" spans="1:4" ht="13.5" customHeight="1">
      <c r="A2" s="103"/>
      <c r="B2" s="105"/>
      <c r="C2" s="104"/>
      <c r="D2" s="187" t="s">
        <v>99</v>
      </c>
    </row>
    <row r="3" spans="1:4" ht="14.25" customHeight="1">
      <c r="A3" s="106"/>
      <c r="B3" s="105"/>
      <c r="C3" s="107"/>
      <c r="D3" s="108"/>
    </row>
    <row r="4" spans="1:4" ht="14.25" customHeight="1">
      <c r="A4" s="106"/>
      <c r="B4" s="105"/>
      <c r="C4" s="107"/>
      <c r="D4" s="109"/>
    </row>
    <row r="5" spans="1:4" ht="15.75">
      <c r="A5" s="186" t="s">
        <v>100</v>
      </c>
      <c r="B5" s="110"/>
      <c r="C5" s="110"/>
      <c r="D5" s="111"/>
    </row>
    <row r="6" spans="1:4" ht="12.75">
      <c r="A6" s="103"/>
      <c r="B6" s="103"/>
      <c r="C6" s="112"/>
      <c r="D6" s="113"/>
    </row>
    <row r="7" spans="1:4" ht="12.75">
      <c r="A7" s="103"/>
      <c r="B7" s="103"/>
      <c r="C7" s="112"/>
      <c r="D7" s="113"/>
    </row>
    <row r="8" spans="1:4" ht="13.5" thickBot="1">
      <c r="A8" s="114" t="str">
        <f>'Ф2'!A8</f>
        <v>За трехмесячный период, закончившийся 31 марта 2016 года</v>
      </c>
      <c r="B8" s="103"/>
      <c r="C8" s="112"/>
      <c r="D8" s="115"/>
    </row>
    <row r="9" spans="1:4" s="81" customFormat="1" ht="39" thickBot="1">
      <c r="A9" s="176" t="s">
        <v>138</v>
      </c>
      <c r="B9" s="116" t="s">
        <v>26</v>
      </c>
      <c r="C9" s="96" t="s">
        <v>171</v>
      </c>
      <c r="D9" s="97" t="s">
        <v>162</v>
      </c>
    </row>
    <row r="10" spans="1:6" s="81" customFormat="1" ht="12.75">
      <c r="A10" s="172" t="s">
        <v>75</v>
      </c>
      <c r="B10" s="173"/>
      <c r="C10" s="174"/>
      <c r="D10" s="175"/>
      <c r="E10" s="83"/>
      <c r="F10" s="83"/>
    </row>
    <row r="11" spans="1:6" s="81" customFormat="1" ht="12.75">
      <c r="A11" s="208" t="s">
        <v>151</v>
      </c>
      <c r="B11" s="121"/>
      <c r="C11" s="191">
        <v>13054473</v>
      </c>
      <c r="D11" s="196">
        <v>12371048</v>
      </c>
      <c r="E11" s="83"/>
      <c r="F11" s="83"/>
    </row>
    <row r="12" spans="1:6" s="81" customFormat="1" ht="12.75">
      <c r="A12" s="208" t="s">
        <v>163</v>
      </c>
      <c r="B12" s="121"/>
      <c r="C12" s="191">
        <v>57399863</v>
      </c>
      <c r="D12" s="196">
        <v>-39107</v>
      </c>
      <c r="E12" s="83"/>
      <c r="F12" s="83"/>
    </row>
    <row r="13" spans="1:6" s="81" customFormat="1" ht="12.75">
      <c r="A13" s="117" t="s">
        <v>87</v>
      </c>
      <c r="B13" s="121"/>
      <c r="C13" s="191">
        <f>C11+C12</f>
        <v>70454336</v>
      </c>
      <c r="D13" s="196">
        <f>SUM(D11:D12)</f>
        <v>12331941</v>
      </c>
      <c r="E13" s="83"/>
      <c r="F13" s="83"/>
    </row>
    <row r="14" spans="1:6" s="81" customFormat="1" ht="12.75">
      <c r="A14" s="201" t="s">
        <v>134</v>
      </c>
      <c r="B14" s="121"/>
      <c r="C14" s="98"/>
      <c r="D14" s="99"/>
      <c r="E14" s="83"/>
      <c r="F14" s="83"/>
    </row>
    <row r="15" spans="1:6" s="81" customFormat="1" ht="12.75">
      <c r="A15" s="118" t="s">
        <v>40</v>
      </c>
      <c r="B15" s="119"/>
      <c r="C15" s="191">
        <v>6801823</v>
      </c>
      <c r="D15" s="196">
        <v>7958460</v>
      </c>
      <c r="E15" s="83"/>
      <c r="F15" s="83"/>
    </row>
    <row r="16" spans="1:6" s="81" customFormat="1" ht="12.75">
      <c r="A16" s="118" t="s">
        <v>41</v>
      </c>
      <c r="B16" s="119"/>
      <c r="C16" s="191">
        <v>796905</v>
      </c>
      <c r="D16" s="196">
        <v>1045534</v>
      </c>
      <c r="E16" s="83"/>
      <c r="F16" s="83"/>
    </row>
    <row r="17" spans="1:6" s="81" customFormat="1" ht="12.75">
      <c r="A17" s="118" t="s">
        <v>42</v>
      </c>
      <c r="B17" s="119"/>
      <c r="C17" s="191">
        <v>5942</v>
      </c>
      <c r="D17" s="196">
        <v>-23917</v>
      </c>
      <c r="E17" s="83"/>
      <c r="F17" s="83"/>
    </row>
    <row r="18" spans="1:6" s="81" customFormat="1" ht="12.75">
      <c r="A18" s="118" t="s">
        <v>166</v>
      </c>
      <c r="B18" s="119"/>
      <c r="C18" s="191">
        <v>191598</v>
      </c>
      <c r="D18" s="196">
        <v>610026</v>
      </c>
      <c r="E18" s="83"/>
      <c r="F18" s="83"/>
    </row>
    <row r="19" spans="1:6" s="81" customFormat="1" ht="12.75">
      <c r="A19" s="118" t="s">
        <v>43</v>
      </c>
      <c r="B19" s="119"/>
      <c r="C19" s="191">
        <v>776591</v>
      </c>
      <c r="D19" s="196">
        <v>541239</v>
      </c>
      <c r="E19" s="83"/>
      <c r="F19" s="83"/>
    </row>
    <row r="20" spans="1:6" s="81" customFormat="1" ht="25.5">
      <c r="A20" s="118" t="s">
        <v>44</v>
      </c>
      <c r="B20" s="119"/>
      <c r="C20" s="191">
        <v>52903</v>
      </c>
      <c r="D20" s="196">
        <v>-97491</v>
      </c>
      <c r="E20" s="83"/>
      <c r="F20" s="83"/>
    </row>
    <row r="21" spans="1:6" s="81" customFormat="1" ht="12.75">
      <c r="A21" s="118" t="s">
        <v>164</v>
      </c>
      <c r="B21" s="119"/>
      <c r="C21" s="191">
        <v>1307162</v>
      </c>
      <c r="D21" s="196">
        <v>0</v>
      </c>
      <c r="E21" s="83"/>
      <c r="F21" s="83"/>
    </row>
    <row r="22" spans="1:6" s="81" customFormat="1" ht="12.75">
      <c r="A22" s="221" t="s">
        <v>45</v>
      </c>
      <c r="B22" s="120"/>
      <c r="C22" s="191">
        <v>1441712</v>
      </c>
      <c r="D22" s="196">
        <v>2243827</v>
      </c>
      <c r="E22" s="83"/>
      <c r="F22" s="83"/>
    </row>
    <row r="23" spans="1:6" s="81" customFormat="1" ht="12.75">
      <c r="A23" s="221" t="s">
        <v>46</v>
      </c>
      <c r="B23" s="120"/>
      <c r="C23" s="191">
        <v>-1080456</v>
      </c>
      <c r="D23" s="196">
        <v>-679411</v>
      </c>
      <c r="E23" s="83"/>
      <c r="F23" s="83"/>
    </row>
    <row r="24" spans="1:6" s="81" customFormat="1" ht="12.75">
      <c r="A24" s="221" t="s">
        <v>165</v>
      </c>
      <c r="B24" s="120"/>
      <c r="C24" s="191">
        <v>-57272831</v>
      </c>
      <c r="D24" s="196">
        <v>0</v>
      </c>
      <c r="E24" s="83"/>
      <c r="F24" s="83"/>
    </row>
    <row r="25" spans="1:6" s="81" customFormat="1" ht="12.75">
      <c r="A25" s="221" t="s">
        <v>86</v>
      </c>
      <c r="B25" s="120"/>
      <c r="C25" s="191">
        <v>6749</v>
      </c>
      <c r="D25" s="196">
        <v>95216</v>
      </c>
      <c r="E25" s="83"/>
      <c r="F25" s="83"/>
    </row>
    <row r="26" spans="1:6" s="81" customFormat="1" ht="12.75">
      <c r="A26" s="221"/>
      <c r="B26" s="120"/>
      <c r="C26" s="101"/>
      <c r="D26" s="100"/>
      <c r="E26" s="83"/>
      <c r="F26" s="83"/>
    </row>
    <row r="27" spans="1:6" s="81" customFormat="1" ht="12.75">
      <c r="A27" s="222" t="s">
        <v>54</v>
      </c>
      <c r="B27" s="162"/>
      <c r="C27" s="101"/>
      <c r="D27" s="100"/>
      <c r="E27" s="83"/>
      <c r="F27" s="83"/>
    </row>
    <row r="28" spans="1:6" s="81" customFormat="1" ht="12.75">
      <c r="A28" s="221" t="s">
        <v>47</v>
      </c>
      <c r="B28" s="120"/>
      <c r="C28" s="191">
        <v>-9565947</v>
      </c>
      <c r="D28" s="196">
        <v>-505088</v>
      </c>
      <c r="E28" s="83"/>
      <c r="F28" s="83"/>
    </row>
    <row r="29" spans="1:6" s="81" customFormat="1" ht="12.75">
      <c r="A29" s="221" t="s">
        <v>48</v>
      </c>
      <c r="B29" s="120"/>
      <c r="C29" s="191">
        <v>159658</v>
      </c>
      <c r="D29" s="196">
        <v>-2293704</v>
      </c>
      <c r="E29" s="83"/>
      <c r="F29" s="83"/>
    </row>
    <row r="30" spans="1:6" s="81" customFormat="1" ht="12.75">
      <c r="A30" s="221" t="s">
        <v>49</v>
      </c>
      <c r="B30" s="120"/>
      <c r="C30" s="191">
        <v>-4400656</v>
      </c>
      <c r="D30" s="196">
        <v>-362717</v>
      </c>
      <c r="E30" s="83"/>
      <c r="F30" s="83"/>
    </row>
    <row r="31" spans="1:6" s="81" customFormat="1" ht="12.75">
      <c r="A31" s="221" t="s">
        <v>50</v>
      </c>
      <c r="B31" s="120"/>
      <c r="C31" s="191">
        <v>-39089</v>
      </c>
      <c r="D31" s="196">
        <v>26153</v>
      </c>
      <c r="E31" s="83"/>
      <c r="F31" s="83"/>
    </row>
    <row r="32" spans="1:6" s="81" customFormat="1" ht="12.75">
      <c r="A32" s="221" t="s">
        <v>51</v>
      </c>
      <c r="B32" s="120"/>
      <c r="C32" s="191">
        <v>3886145</v>
      </c>
      <c r="D32" s="196">
        <v>-2369638</v>
      </c>
      <c r="E32" s="83"/>
      <c r="F32" s="83"/>
    </row>
    <row r="33" spans="1:6" s="81" customFormat="1" ht="12.75">
      <c r="A33" s="221" t="s">
        <v>52</v>
      </c>
      <c r="B33" s="120"/>
      <c r="C33" s="191">
        <v>-325348</v>
      </c>
      <c r="D33" s="196">
        <v>-348907</v>
      </c>
      <c r="E33" s="83"/>
      <c r="F33" s="83"/>
    </row>
    <row r="34" spans="1:6" s="81" customFormat="1" ht="13.5" thickBot="1">
      <c r="A34" s="223" t="s">
        <v>53</v>
      </c>
      <c r="B34" s="177"/>
      <c r="C34" s="197">
        <v>4914376</v>
      </c>
      <c r="D34" s="198">
        <v>1695697</v>
      </c>
      <c r="E34" s="83"/>
      <c r="F34" s="83"/>
    </row>
    <row r="35" spans="1:6" s="81" customFormat="1" ht="14.25" customHeight="1" thickBot="1">
      <c r="A35" s="224" t="s">
        <v>55</v>
      </c>
      <c r="B35" s="180"/>
      <c r="C35" s="199">
        <f>SUM(C13:C34)</f>
        <v>18111573</v>
      </c>
      <c r="D35" s="200">
        <f>SUM(D13:D34)</f>
        <v>19867220</v>
      </c>
      <c r="E35" s="83"/>
      <c r="F35" s="83"/>
    </row>
    <row r="36" spans="1:6" s="81" customFormat="1" ht="12.75">
      <c r="A36" s="172"/>
      <c r="B36" s="173"/>
      <c r="C36" s="178"/>
      <c r="D36" s="179"/>
      <c r="E36" s="83"/>
      <c r="F36" s="83"/>
    </row>
    <row r="37" spans="1:6" s="81" customFormat="1" ht="12.75">
      <c r="A37" s="221" t="s">
        <v>56</v>
      </c>
      <c r="B37" s="120"/>
      <c r="C37" s="191">
        <v>-31283</v>
      </c>
      <c r="D37" s="196">
        <v>-7376</v>
      </c>
      <c r="E37" s="83"/>
      <c r="F37" s="83"/>
    </row>
    <row r="38" spans="1:6" s="81" customFormat="1" ht="12.75">
      <c r="A38" s="221" t="s">
        <v>57</v>
      </c>
      <c r="B38" s="120"/>
      <c r="C38" s="191">
        <v>-2127615</v>
      </c>
      <c r="D38" s="196">
        <v>-852531</v>
      </c>
      <c r="E38" s="83"/>
      <c r="F38" s="83"/>
    </row>
    <row r="39" spans="1:6" s="81" customFormat="1" ht="12.75">
      <c r="A39" s="221" t="s">
        <v>58</v>
      </c>
      <c r="B39" s="120"/>
      <c r="C39" s="191">
        <v>-2374548</v>
      </c>
      <c r="D39" s="196">
        <v>-2210589</v>
      </c>
      <c r="E39" s="83"/>
      <c r="F39" s="83"/>
    </row>
    <row r="40" spans="1:6" s="81" customFormat="1" ht="15.75" customHeight="1" thickBot="1">
      <c r="A40" s="223" t="s">
        <v>59</v>
      </c>
      <c r="B40" s="177"/>
      <c r="C40" s="197">
        <v>311574</v>
      </c>
      <c r="D40" s="198">
        <v>153034</v>
      </c>
      <c r="E40" s="83"/>
      <c r="F40" s="83"/>
    </row>
    <row r="41" spans="1:6" s="81" customFormat="1" ht="13.5" thickBot="1">
      <c r="A41" s="224" t="s">
        <v>172</v>
      </c>
      <c r="B41" s="180"/>
      <c r="C41" s="199">
        <f>SUM(C35:C40)</f>
        <v>13889701</v>
      </c>
      <c r="D41" s="200">
        <f>SUM(D35:D40)</f>
        <v>16949758</v>
      </c>
      <c r="E41" s="83"/>
      <c r="F41" s="83"/>
    </row>
    <row r="42" spans="1:6" s="81" customFormat="1" ht="12.75">
      <c r="A42" s="181"/>
      <c r="B42" s="182"/>
      <c r="C42" s="178"/>
      <c r="D42" s="179"/>
      <c r="E42" s="83"/>
      <c r="F42" s="83"/>
    </row>
    <row r="43" spans="1:6" s="81" customFormat="1" ht="12.75">
      <c r="A43" s="222" t="s">
        <v>60</v>
      </c>
      <c r="B43" s="162"/>
      <c r="C43" s="102"/>
      <c r="D43" s="171"/>
      <c r="E43" s="83"/>
      <c r="F43" s="83"/>
    </row>
    <row r="44" spans="1:6" s="81" customFormat="1" ht="12.75">
      <c r="A44" s="221" t="s">
        <v>61</v>
      </c>
      <c r="B44" s="120"/>
      <c r="C44" s="191">
        <v>-6246012</v>
      </c>
      <c r="D44" s="196">
        <v>-8061218</v>
      </c>
      <c r="E44" s="83"/>
      <c r="F44" s="83"/>
    </row>
    <row r="45" spans="1:6" s="81" customFormat="1" ht="12.75">
      <c r="A45" s="221" t="s">
        <v>62</v>
      </c>
      <c r="B45" s="120"/>
      <c r="C45" s="191">
        <v>-4281462</v>
      </c>
      <c r="D45" s="196">
        <v>-206581</v>
      </c>
      <c r="E45" s="83"/>
      <c r="F45" s="83"/>
    </row>
    <row r="46" spans="1:6" s="81" customFormat="1" ht="12.75">
      <c r="A46" s="221" t="s">
        <v>63</v>
      </c>
      <c r="B46" s="120"/>
      <c r="C46" s="191">
        <v>61428</v>
      </c>
      <c r="D46" s="196">
        <v>11966</v>
      </c>
      <c r="E46" s="83"/>
      <c r="F46" s="83"/>
    </row>
    <row r="47" spans="1:6" s="81" customFormat="1" ht="12.75">
      <c r="A47" s="221" t="s">
        <v>64</v>
      </c>
      <c r="B47" s="120"/>
      <c r="C47" s="191">
        <v>-1388030</v>
      </c>
      <c r="D47" s="196">
        <v>-1204775</v>
      </c>
      <c r="E47" s="83"/>
      <c r="F47" s="83"/>
    </row>
    <row r="48" spans="1:6" s="81" customFormat="1" ht="12.75">
      <c r="A48" s="221" t="s">
        <v>65</v>
      </c>
      <c r="B48" s="120"/>
      <c r="C48" s="191">
        <v>2230995</v>
      </c>
      <c r="D48" s="196">
        <v>13415324</v>
      </c>
      <c r="E48" s="83"/>
      <c r="F48" s="83"/>
    </row>
    <row r="49" spans="1:6" s="81" customFormat="1" ht="12.75">
      <c r="A49" s="221" t="s">
        <v>66</v>
      </c>
      <c r="B49" s="120"/>
      <c r="C49" s="191">
        <v>-419219</v>
      </c>
      <c r="D49" s="196">
        <v>-372009</v>
      </c>
      <c r="E49" s="83"/>
      <c r="F49" s="83"/>
    </row>
    <row r="50" spans="1:6" s="81" customFormat="1" ht="12.75">
      <c r="A50" s="221" t="s">
        <v>67</v>
      </c>
      <c r="B50" s="120"/>
      <c r="C50" s="191">
        <v>96574</v>
      </c>
      <c r="D50" s="196">
        <v>49033</v>
      </c>
      <c r="E50" s="83"/>
      <c r="F50" s="83"/>
    </row>
    <row r="51" spans="1:6" s="81" customFormat="1" ht="12.75">
      <c r="A51" s="221" t="s">
        <v>139</v>
      </c>
      <c r="B51" s="120"/>
      <c r="C51" s="191">
        <v>0</v>
      </c>
      <c r="D51" s="196">
        <v>160</v>
      </c>
      <c r="E51" s="83"/>
      <c r="F51" s="83"/>
    </row>
    <row r="52" spans="1:6" s="81" customFormat="1" ht="13.5" thickBot="1">
      <c r="A52" s="223" t="s">
        <v>68</v>
      </c>
      <c r="B52" s="177"/>
      <c r="C52" s="204">
        <v>13556</v>
      </c>
      <c r="D52" s="198">
        <v>0</v>
      </c>
      <c r="E52" s="83"/>
      <c r="F52" s="83"/>
    </row>
    <row r="53" spans="1:6" s="81" customFormat="1" ht="26.25" thickBot="1">
      <c r="A53" s="224" t="s">
        <v>182</v>
      </c>
      <c r="B53" s="180"/>
      <c r="C53" s="199">
        <f>SUM(C44:C52)</f>
        <v>-9932170</v>
      </c>
      <c r="D53" s="200">
        <f>SUM(D44:D52)</f>
        <v>3631900</v>
      </c>
      <c r="E53" s="83"/>
      <c r="F53" s="83"/>
    </row>
    <row r="54" spans="1:6" s="81" customFormat="1" ht="12.75">
      <c r="A54" s="181"/>
      <c r="B54" s="182"/>
      <c r="C54" s="178"/>
      <c r="D54" s="179"/>
      <c r="E54" s="83"/>
      <c r="F54" s="83"/>
    </row>
    <row r="55" spans="1:6" s="81" customFormat="1" ht="12.75">
      <c r="A55" s="222" t="s">
        <v>69</v>
      </c>
      <c r="B55" s="162"/>
      <c r="C55" s="102"/>
      <c r="D55" s="171"/>
      <c r="E55" s="83"/>
      <c r="F55" s="83"/>
    </row>
    <row r="56" spans="1:6" s="81" customFormat="1" ht="12.75">
      <c r="A56" s="221" t="s">
        <v>70</v>
      </c>
      <c r="B56" s="120"/>
      <c r="C56" s="191">
        <v>-3825024</v>
      </c>
      <c r="D56" s="196">
        <v>-13285956</v>
      </c>
      <c r="E56" s="83"/>
      <c r="F56" s="83"/>
    </row>
    <row r="57" spans="1:6" s="81" customFormat="1" ht="12.75">
      <c r="A57" s="221" t="s">
        <v>71</v>
      </c>
      <c r="B57" s="120"/>
      <c r="C57" s="191">
        <v>0</v>
      </c>
      <c r="D57" s="196">
        <v>-20000</v>
      </c>
      <c r="E57" s="83"/>
      <c r="F57" s="83"/>
    </row>
    <row r="58" spans="1:6" s="81" customFormat="1" ht="12.75">
      <c r="A58" s="221" t="s">
        <v>183</v>
      </c>
      <c r="B58" s="120"/>
      <c r="C58" s="191">
        <v>-201728</v>
      </c>
      <c r="D58" s="196">
        <v>0</v>
      </c>
      <c r="E58" s="83"/>
      <c r="F58" s="83"/>
    </row>
    <row r="59" spans="1:6" s="81" customFormat="1" ht="13.5" thickBot="1">
      <c r="A59" s="221" t="s">
        <v>72</v>
      </c>
      <c r="B59" s="120"/>
      <c r="C59" s="191">
        <v>-1262537</v>
      </c>
      <c r="D59" s="196">
        <v>-1900911</v>
      </c>
      <c r="E59" s="83"/>
      <c r="F59" s="83"/>
    </row>
    <row r="60" spans="1:6" s="81" customFormat="1" ht="28.5" customHeight="1" thickBot="1">
      <c r="A60" s="224" t="s">
        <v>140</v>
      </c>
      <c r="B60" s="180"/>
      <c r="C60" s="199">
        <f>SUM(C56:C59)</f>
        <v>-5289289</v>
      </c>
      <c r="D60" s="200">
        <f>SUM(D56:D59)</f>
        <v>-15206867</v>
      </c>
      <c r="E60" s="83"/>
      <c r="F60" s="83"/>
    </row>
    <row r="61" spans="1:6" ht="12.75">
      <c r="A61" s="181"/>
      <c r="B61" s="182"/>
      <c r="C61" s="178"/>
      <c r="D61" s="179"/>
      <c r="E61" s="83"/>
      <c r="F61" s="83"/>
    </row>
    <row r="62" spans="1:73" s="81" customFormat="1" ht="12.75">
      <c r="A62" s="221" t="s">
        <v>73</v>
      </c>
      <c r="B62" s="120"/>
      <c r="C62" s="191">
        <v>88539</v>
      </c>
      <c r="D62" s="196">
        <v>48777</v>
      </c>
      <c r="E62" s="83"/>
      <c r="F62" s="83"/>
      <c r="BK62" s="86"/>
      <c r="BL62" s="86"/>
      <c r="BS62" s="87"/>
      <c r="BT62" s="87"/>
      <c r="BU62" s="87"/>
    </row>
    <row r="63" spans="1:73" s="81" customFormat="1" ht="12.75">
      <c r="A63" s="225" t="s">
        <v>184</v>
      </c>
      <c r="B63" s="122"/>
      <c r="C63" s="191">
        <f>C41+C53+C60+C62</f>
        <v>-1243219</v>
      </c>
      <c r="D63" s="192">
        <f>D41+D53+D60+D62</f>
        <v>5423568</v>
      </c>
      <c r="E63" s="83"/>
      <c r="F63" s="83"/>
      <c r="G63" s="84"/>
      <c r="H63" s="85"/>
      <c r="I63" s="84"/>
      <c r="J63" s="85"/>
      <c r="K63" s="84"/>
      <c r="L63" s="85"/>
      <c r="M63" s="84"/>
      <c r="N63" s="85"/>
      <c r="O63" s="84"/>
      <c r="P63" s="85"/>
      <c r="Q63" s="84"/>
      <c r="R63" s="85"/>
      <c r="S63" s="84"/>
      <c r="T63" s="85"/>
      <c r="U63" s="84"/>
      <c r="V63" s="85"/>
      <c r="W63" s="84"/>
      <c r="X63" s="85"/>
      <c r="Y63" s="84"/>
      <c r="Z63" s="85"/>
      <c r="AA63" s="84"/>
      <c r="AB63" s="85"/>
      <c r="AC63" s="84"/>
      <c r="AD63" s="85"/>
      <c r="AE63" s="84"/>
      <c r="AF63" s="85"/>
      <c r="AG63" s="84"/>
      <c r="AH63" s="85"/>
      <c r="AI63" s="84"/>
      <c r="AJ63" s="85"/>
      <c r="AK63" s="84"/>
      <c r="AL63" s="85"/>
      <c r="AM63" s="84"/>
      <c r="AN63" s="85"/>
      <c r="AO63" s="84"/>
      <c r="AP63" s="85"/>
      <c r="AQ63" s="84"/>
      <c r="AR63" s="85"/>
      <c r="AS63" s="84"/>
      <c r="AT63" s="85"/>
      <c r="AU63" s="84"/>
      <c r="AV63" s="85"/>
      <c r="AW63" s="84"/>
      <c r="AX63" s="85"/>
      <c r="AY63" s="84"/>
      <c r="AZ63" s="85"/>
      <c r="BA63" s="84"/>
      <c r="BB63" s="85"/>
      <c r="BC63" s="84"/>
      <c r="BD63" s="85"/>
      <c r="BE63" s="84"/>
      <c r="BF63" s="85"/>
      <c r="BG63" s="84"/>
      <c r="BK63" s="86"/>
      <c r="BL63" s="86"/>
      <c r="BS63" s="87"/>
      <c r="BT63" s="87"/>
      <c r="BU63" s="87"/>
    </row>
    <row r="64" spans="1:73" s="81" customFormat="1" ht="13.5" thickBot="1">
      <c r="A64" s="223" t="s">
        <v>74</v>
      </c>
      <c r="B64" s="177"/>
      <c r="C64" s="197">
        <v>19965042</v>
      </c>
      <c r="D64" s="198">
        <v>8729297</v>
      </c>
      <c r="E64" s="83"/>
      <c r="F64" s="83"/>
      <c r="BK64" s="86"/>
      <c r="BL64" s="86"/>
      <c r="BS64" s="87"/>
      <c r="BT64" s="87"/>
      <c r="BU64" s="87"/>
    </row>
    <row r="65" spans="1:73" s="81" customFormat="1" ht="13.5" thickBot="1">
      <c r="A65" s="224" t="s">
        <v>167</v>
      </c>
      <c r="B65" s="180">
        <v>10</v>
      </c>
      <c r="C65" s="199">
        <f>SUM(C63:C64)</f>
        <v>18721823</v>
      </c>
      <c r="D65" s="200">
        <f>SUM(D63:D64)</f>
        <v>14152865</v>
      </c>
      <c r="E65" s="83"/>
      <c r="F65" s="83"/>
      <c r="BK65" s="86"/>
      <c r="BL65" s="86"/>
      <c r="BS65" s="87"/>
      <c r="BT65" s="87"/>
      <c r="BU65" s="87"/>
    </row>
    <row r="66" spans="1:4" ht="12" customHeight="1">
      <c r="A66" s="103"/>
      <c r="B66" s="103"/>
      <c r="C66" s="112"/>
      <c r="D66" s="113"/>
    </row>
    <row r="67" spans="1:4" ht="12" customHeight="1">
      <c r="A67" s="103"/>
      <c r="B67" s="103"/>
      <c r="C67" s="112"/>
      <c r="D67" s="113"/>
    </row>
    <row r="68" spans="1:4" ht="12" customHeight="1">
      <c r="A68" s="103"/>
      <c r="B68" s="103"/>
      <c r="C68" s="112"/>
      <c r="D68" s="113"/>
    </row>
    <row r="69" spans="1:74" ht="12.75">
      <c r="A69" s="183" t="s">
        <v>15</v>
      </c>
      <c r="B69" s="184"/>
      <c r="C69" s="124" t="s">
        <v>8</v>
      </c>
      <c r="D69" s="113"/>
      <c r="E69" s="88"/>
      <c r="F69" s="89"/>
      <c r="G69" s="88"/>
      <c r="H69" s="89"/>
      <c r="I69" s="88"/>
      <c r="J69" s="89"/>
      <c r="K69" s="88"/>
      <c r="L69" s="89"/>
      <c r="M69" s="88"/>
      <c r="N69" s="89"/>
      <c r="O69" s="88"/>
      <c r="P69" s="89"/>
      <c r="Q69" s="88"/>
      <c r="R69" s="89"/>
      <c r="S69" s="88"/>
      <c r="T69" s="89"/>
      <c r="U69" s="88"/>
      <c r="V69" s="89"/>
      <c r="W69" s="88"/>
      <c r="X69" s="89"/>
      <c r="Y69" s="88"/>
      <c r="Z69" s="89"/>
      <c r="AA69" s="88"/>
      <c r="AB69" s="89"/>
      <c r="AC69" s="88"/>
      <c r="AD69" s="89"/>
      <c r="AE69" s="88"/>
      <c r="AF69" s="89"/>
      <c r="AG69" s="88"/>
      <c r="AH69" s="89"/>
      <c r="AI69" s="88"/>
      <c r="AJ69" s="89"/>
      <c r="AK69" s="88"/>
      <c r="AL69" s="89"/>
      <c r="AM69" s="88"/>
      <c r="AN69" s="89"/>
      <c r="AO69" s="88"/>
      <c r="AP69" s="89"/>
      <c r="AQ69" s="88"/>
      <c r="AR69" s="89"/>
      <c r="AS69" s="88"/>
      <c r="AT69" s="89"/>
      <c r="AU69" s="88"/>
      <c r="AV69" s="89"/>
      <c r="AW69" s="88"/>
      <c r="AX69" s="89"/>
      <c r="AY69" s="88"/>
      <c r="AZ69" s="89"/>
      <c r="BA69" s="88"/>
      <c r="BB69" s="89"/>
      <c r="BC69" s="88"/>
      <c r="BD69" s="89"/>
      <c r="BE69" s="88"/>
      <c r="BF69" s="89"/>
      <c r="BG69" s="88"/>
      <c r="BH69" s="89"/>
      <c r="BL69" s="90"/>
      <c r="BM69" s="90"/>
      <c r="BT69" s="91"/>
      <c r="BU69" s="91"/>
      <c r="BV69" s="91"/>
    </row>
    <row r="70" spans="1:74" s="81" customFormat="1" ht="12.75">
      <c r="A70" s="125"/>
      <c r="B70" s="123"/>
      <c r="C70" s="126"/>
      <c r="D70" s="127"/>
      <c r="BL70" s="93"/>
      <c r="BM70" s="93"/>
      <c r="BT70" s="87"/>
      <c r="BU70" s="87"/>
      <c r="BV70" s="87"/>
    </row>
    <row r="71" spans="1:74" s="81" customFormat="1" ht="12.75">
      <c r="A71" s="125"/>
      <c r="B71" s="123"/>
      <c r="C71" s="126"/>
      <c r="D71" s="127"/>
      <c r="BL71" s="93"/>
      <c r="BM71" s="93"/>
      <c r="BT71" s="87"/>
      <c r="BU71" s="87"/>
      <c r="BV71" s="87"/>
    </row>
    <row r="72" spans="1:74" s="81" customFormat="1" ht="12.75">
      <c r="A72" s="183" t="s">
        <v>18</v>
      </c>
      <c r="B72" s="184"/>
      <c r="C72" s="126" t="s">
        <v>10</v>
      </c>
      <c r="D72" s="127"/>
      <c r="BL72" s="93"/>
      <c r="BM72" s="93"/>
      <c r="BT72" s="87"/>
      <c r="BU72" s="87"/>
      <c r="BV72" s="87"/>
    </row>
    <row r="73" spans="1:74" s="81" customFormat="1" ht="12.75">
      <c r="A73" s="128"/>
      <c r="B73" s="125"/>
      <c r="C73" s="129"/>
      <c r="D73" s="127"/>
      <c r="BL73" s="93"/>
      <c r="BM73" s="93"/>
      <c r="BT73" s="87"/>
      <c r="BU73" s="87"/>
      <c r="BV73" s="87"/>
    </row>
    <row r="74" spans="1:74" s="81" customFormat="1" ht="12.75">
      <c r="A74" s="87"/>
      <c r="B74" s="87"/>
      <c r="C74" s="95"/>
      <c r="D74" s="92"/>
      <c r="BL74" s="93"/>
      <c r="BM74" s="93"/>
      <c r="BT74" s="87"/>
      <c r="BU74" s="87"/>
      <c r="BV74" s="87"/>
    </row>
    <row r="75" spans="1:3" ht="12.75">
      <c r="A75" s="91"/>
      <c r="B75" s="91"/>
      <c r="C75" s="95"/>
    </row>
  </sheetData>
  <sheetProtection/>
  <printOptions/>
  <pageMargins left="0.9448818897637796" right="0.5511811023622047" top="0.44" bottom="0" header="0.58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zoomScale="73" zoomScaleNormal="73" zoomScaleSheetLayoutView="65" zoomScalePageLayoutView="0" workbookViewId="0" topLeftCell="A1">
      <selection activeCell="A25" sqref="A25"/>
    </sheetView>
  </sheetViews>
  <sheetFormatPr defaultColWidth="38.00390625" defaultRowHeight="12.75"/>
  <cols>
    <col min="1" max="1" width="64.625" style="14" customWidth="1"/>
    <col min="2" max="2" width="14.625" style="48" customWidth="1"/>
    <col min="3" max="3" width="15.125" style="48" customWidth="1"/>
    <col min="4" max="4" width="16.125" style="48" customWidth="1"/>
    <col min="5" max="5" width="11.625" style="48" customWidth="1"/>
    <col min="6" max="6" width="20.125" style="48" customWidth="1"/>
    <col min="7" max="7" width="14.00390625" style="48" customWidth="1"/>
    <col min="8" max="8" width="16.00390625" style="14" customWidth="1"/>
    <col min="9" max="9" width="15.75390625" style="14" customWidth="1"/>
    <col min="10" max="10" width="25.125" style="14" customWidth="1"/>
    <col min="11" max="16384" width="38.00390625" style="14" customWidth="1"/>
  </cols>
  <sheetData>
    <row r="1" spans="1:9" ht="12">
      <c r="A1" s="189" t="s">
        <v>22</v>
      </c>
      <c r="C1" s="69"/>
      <c r="G1" s="49"/>
      <c r="I1" s="72" t="s">
        <v>23</v>
      </c>
    </row>
    <row r="2" spans="1:9" ht="12">
      <c r="A2" s="18"/>
      <c r="C2" s="19"/>
      <c r="G2" s="49"/>
      <c r="I2" s="73" t="s">
        <v>24</v>
      </c>
    </row>
    <row r="3" spans="1:9" ht="15">
      <c r="A3" s="18"/>
      <c r="B3" s="21"/>
      <c r="C3" s="19"/>
      <c r="D3" s="12"/>
      <c r="E3" s="12"/>
      <c r="G3" s="19"/>
      <c r="I3" s="19"/>
    </row>
    <row r="4" spans="1:9" s="17" customFormat="1" ht="12.75">
      <c r="A4" s="33"/>
      <c r="B4" s="21"/>
      <c r="C4" s="19"/>
      <c r="D4" s="3"/>
      <c r="E4" s="3"/>
      <c r="G4" s="19"/>
      <c r="I4" s="19"/>
    </row>
    <row r="5" spans="1:9" s="17" customFormat="1" ht="15.75">
      <c r="A5" s="56" t="s">
        <v>128</v>
      </c>
      <c r="B5" s="19"/>
      <c r="C5" s="20"/>
      <c r="D5" s="3"/>
      <c r="E5" s="3"/>
      <c r="G5" s="19"/>
      <c r="I5" s="19"/>
    </row>
    <row r="6" spans="1:7" s="17" customFormat="1" ht="15">
      <c r="A6" s="71"/>
      <c r="B6" s="71"/>
      <c r="C6" s="71"/>
      <c r="D6" s="71"/>
      <c r="E6" s="71"/>
      <c r="F6" s="71"/>
      <c r="G6" s="50"/>
    </row>
    <row r="7" spans="1:7" s="17" customFormat="1" ht="15">
      <c r="A7" s="133"/>
      <c r="B7" s="12"/>
      <c r="C7" s="12"/>
      <c r="D7" s="12"/>
      <c r="E7" s="12"/>
      <c r="F7" s="12"/>
      <c r="G7" s="50"/>
    </row>
    <row r="8" spans="1:9" ht="12.75">
      <c r="A8" s="13" t="str">
        <f>'Ф2'!A8</f>
        <v>За трехмесячный период, закончившийся 31 марта 2016 года</v>
      </c>
      <c r="B8" s="10"/>
      <c r="C8" s="10"/>
      <c r="D8" s="10"/>
      <c r="E8" s="10"/>
      <c r="F8" s="10"/>
      <c r="I8" s="214"/>
    </row>
    <row r="9" spans="1:9" ht="11.25" customHeight="1">
      <c r="A9" s="233" t="s">
        <v>138</v>
      </c>
      <c r="B9" s="235" t="s">
        <v>129</v>
      </c>
      <c r="C9" s="235"/>
      <c r="D9" s="235"/>
      <c r="E9" s="235"/>
      <c r="F9" s="235"/>
      <c r="G9" s="235"/>
      <c r="H9" s="229" t="s">
        <v>131</v>
      </c>
      <c r="I9" s="230" t="s">
        <v>19</v>
      </c>
    </row>
    <row r="10" spans="1:9" ht="11.25" customHeight="1">
      <c r="A10" s="234"/>
      <c r="B10" s="235"/>
      <c r="C10" s="235"/>
      <c r="D10" s="235"/>
      <c r="E10" s="235"/>
      <c r="F10" s="235"/>
      <c r="G10" s="235"/>
      <c r="H10" s="229"/>
      <c r="I10" s="231"/>
    </row>
    <row r="11" spans="1:9" ht="51">
      <c r="A11" s="234"/>
      <c r="B11" s="134" t="s">
        <v>103</v>
      </c>
      <c r="C11" s="134" t="s">
        <v>104</v>
      </c>
      <c r="D11" s="134" t="s">
        <v>105</v>
      </c>
      <c r="E11" s="134" t="s">
        <v>106</v>
      </c>
      <c r="F11" s="134" t="s">
        <v>20</v>
      </c>
      <c r="G11" s="134" t="s">
        <v>130</v>
      </c>
      <c r="H11" s="229"/>
      <c r="I11" s="232"/>
    </row>
    <row r="12" spans="1:20" s="131" customFormat="1" ht="21.75" customHeight="1">
      <c r="A12" s="193" t="s">
        <v>137</v>
      </c>
      <c r="B12" s="192">
        <v>12136529</v>
      </c>
      <c r="C12" s="192">
        <v>-6398619</v>
      </c>
      <c r="D12" s="192">
        <v>-69350</v>
      </c>
      <c r="E12" s="192">
        <v>1820479</v>
      </c>
      <c r="F12" s="192">
        <v>263644674</v>
      </c>
      <c r="G12" s="192">
        <f>SUM(B12:F12)</f>
        <v>271133713</v>
      </c>
      <c r="H12" s="192">
        <v>-824365</v>
      </c>
      <c r="I12" s="192">
        <f>SUM(G12:H12)</f>
        <v>270309348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17" s="132" customFormat="1" ht="21.75" customHeight="1">
      <c r="A13" s="135" t="s">
        <v>179</v>
      </c>
      <c r="B13" s="192">
        <v>0</v>
      </c>
      <c r="C13" s="192">
        <v>0</v>
      </c>
      <c r="D13" s="192">
        <v>0</v>
      </c>
      <c r="E13" s="192">
        <v>0</v>
      </c>
      <c r="F13" s="192">
        <v>10993868</v>
      </c>
      <c r="G13" s="192">
        <f aca="true" t="shared" si="0" ref="G13:G25">SUM(B13:F13)</f>
        <v>10993868</v>
      </c>
      <c r="H13" s="192">
        <v>-51201</v>
      </c>
      <c r="I13" s="192">
        <f aca="true" t="shared" si="1" ref="I13:I25">SUM(G13:H13)</f>
        <v>10942667</v>
      </c>
      <c r="J13" s="130"/>
      <c r="K13" s="130"/>
      <c r="L13" s="130"/>
      <c r="M13" s="130"/>
      <c r="N13" s="130"/>
      <c r="O13" s="130"/>
      <c r="P13" s="130"/>
      <c r="Q13" s="130"/>
    </row>
    <row r="14" spans="1:17" s="132" customFormat="1" ht="21.75" customHeight="1">
      <c r="A14" s="135" t="s">
        <v>168</v>
      </c>
      <c r="B14" s="192">
        <v>0</v>
      </c>
      <c r="C14" s="192">
        <v>0</v>
      </c>
      <c r="D14" s="192">
        <v>37024</v>
      </c>
      <c r="E14" s="192">
        <v>0</v>
      </c>
      <c r="F14" s="192">
        <v>0</v>
      </c>
      <c r="G14" s="192">
        <f t="shared" si="0"/>
        <v>37024</v>
      </c>
      <c r="H14" s="192">
        <v>0</v>
      </c>
      <c r="I14" s="192">
        <f t="shared" si="1"/>
        <v>37024</v>
      </c>
      <c r="J14" s="130"/>
      <c r="K14" s="130"/>
      <c r="L14" s="130"/>
      <c r="M14" s="130"/>
      <c r="N14" s="130"/>
      <c r="O14" s="130"/>
      <c r="P14" s="130"/>
      <c r="Q14" s="130"/>
    </row>
    <row r="15" spans="1:17" s="132" customFormat="1" ht="21.75" customHeight="1">
      <c r="A15" s="135" t="s">
        <v>132</v>
      </c>
      <c r="B15" s="192">
        <f>SUM(B13:B14)</f>
        <v>0</v>
      </c>
      <c r="C15" s="192">
        <f>SUM(C13:C14)</f>
        <v>0</v>
      </c>
      <c r="D15" s="192">
        <f>SUM(D13:D14)</f>
        <v>37024</v>
      </c>
      <c r="E15" s="192">
        <f>SUM(E13:E14)</f>
        <v>0</v>
      </c>
      <c r="F15" s="192">
        <f>SUM(F13:F14)</f>
        <v>10993868</v>
      </c>
      <c r="G15" s="192">
        <f t="shared" si="0"/>
        <v>11030892</v>
      </c>
      <c r="H15" s="192">
        <f>SUM(H13:H14)</f>
        <v>-51201</v>
      </c>
      <c r="I15" s="192">
        <f t="shared" si="1"/>
        <v>10979691</v>
      </c>
      <c r="J15" s="130"/>
      <c r="K15" s="130"/>
      <c r="L15" s="130"/>
      <c r="M15" s="130"/>
      <c r="N15" s="130"/>
      <c r="O15" s="130"/>
      <c r="P15" s="130"/>
      <c r="Q15" s="130"/>
    </row>
    <row r="16" spans="1:17" s="132" customFormat="1" ht="21.75" customHeight="1">
      <c r="A16" s="135" t="s">
        <v>133</v>
      </c>
      <c r="B16" s="192">
        <v>0</v>
      </c>
      <c r="C16" s="192">
        <v>-35341</v>
      </c>
      <c r="D16" s="192">
        <v>0</v>
      </c>
      <c r="E16" s="192">
        <v>0</v>
      </c>
      <c r="F16" s="192">
        <v>0</v>
      </c>
      <c r="G16" s="192">
        <f t="shared" si="0"/>
        <v>-35341</v>
      </c>
      <c r="H16" s="192">
        <v>0</v>
      </c>
      <c r="I16" s="192">
        <f t="shared" si="1"/>
        <v>-35341</v>
      </c>
      <c r="J16" s="130"/>
      <c r="K16" s="130"/>
      <c r="L16" s="130"/>
      <c r="M16" s="130"/>
      <c r="N16" s="130"/>
      <c r="O16" s="130"/>
      <c r="P16" s="130"/>
      <c r="Q16" s="130"/>
    </row>
    <row r="17" spans="1:17" s="212" customFormat="1" ht="21.75" customHeight="1" hidden="1">
      <c r="A17" s="209" t="s">
        <v>141</v>
      </c>
      <c r="B17" s="210">
        <v>0</v>
      </c>
      <c r="C17" s="210">
        <v>0</v>
      </c>
      <c r="D17" s="210">
        <v>0</v>
      </c>
      <c r="E17" s="210">
        <v>0</v>
      </c>
      <c r="F17" s="210"/>
      <c r="G17" s="210">
        <f t="shared" si="0"/>
        <v>0</v>
      </c>
      <c r="H17" s="210"/>
      <c r="I17" s="210">
        <f t="shared" si="1"/>
        <v>0</v>
      </c>
      <c r="J17" s="211"/>
      <c r="K17" s="211"/>
      <c r="L17" s="211"/>
      <c r="M17" s="211"/>
      <c r="N17" s="211"/>
      <c r="O17" s="211"/>
      <c r="P17" s="211"/>
      <c r="Q17" s="211"/>
    </row>
    <row r="18" spans="1:17" s="132" customFormat="1" ht="21.75" customHeight="1">
      <c r="A18" s="195" t="s">
        <v>170</v>
      </c>
      <c r="B18" s="192">
        <f>B12+B15+B16</f>
        <v>12136529</v>
      </c>
      <c r="C18" s="192">
        <f>C12+C15+C16</f>
        <v>-6433960</v>
      </c>
      <c r="D18" s="192">
        <f>D12+D15+D16</f>
        <v>-32326</v>
      </c>
      <c r="E18" s="192">
        <f>E12+E15+E16</f>
        <v>1820479</v>
      </c>
      <c r="F18" s="192">
        <f>F12+F15+F16+F17</f>
        <v>274638542</v>
      </c>
      <c r="G18" s="192">
        <f>G12+G15+G16+G17</f>
        <v>282129264</v>
      </c>
      <c r="H18" s="192">
        <f>H12+H15+H16+H17</f>
        <v>-875566</v>
      </c>
      <c r="I18" s="192">
        <f>I12+I15+I16+I17</f>
        <v>281253698</v>
      </c>
      <c r="J18" s="130"/>
      <c r="K18" s="130"/>
      <c r="L18" s="130"/>
      <c r="M18" s="130"/>
      <c r="N18" s="130"/>
      <c r="O18" s="130"/>
      <c r="P18" s="130"/>
      <c r="Q18" s="130"/>
    </row>
    <row r="19" spans="1:17" s="131" customFormat="1" ht="21.75" customHeight="1">
      <c r="A19" s="194" t="s">
        <v>169</v>
      </c>
      <c r="B19" s="191">
        <v>12136529</v>
      </c>
      <c r="C19" s="191">
        <v>-6464488</v>
      </c>
      <c r="D19" s="191">
        <v>47662</v>
      </c>
      <c r="E19" s="191">
        <v>1820479</v>
      </c>
      <c r="F19" s="191">
        <v>285884903</v>
      </c>
      <c r="G19" s="191">
        <f t="shared" si="0"/>
        <v>293425085</v>
      </c>
      <c r="H19" s="191">
        <v>-1003643</v>
      </c>
      <c r="I19" s="191">
        <f t="shared" si="1"/>
        <v>292421442</v>
      </c>
      <c r="J19" s="130"/>
      <c r="K19" s="130"/>
      <c r="L19" s="130"/>
      <c r="M19" s="130"/>
      <c r="N19" s="130"/>
      <c r="O19" s="130"/>
      <c r="P19" s="130"/>
      <c r="Q19" s="130"/>
    </row>
    <row r="20" spans="1:17" s="132" customFormat="1" ht="21.75" customHeight="1">
      <c r="A20" s="135" t="s">
        <v>179</v>
      </c>
      <c r="B20" s="191">
        <v>0</v>
      </c>
      <c r="C20" s="191">
        <v>0</v>
      </c>
      <c r="D20" s="191">
        <v>0</v>
      </c>
      <c r="E20" s="191">
        <v>0</v>
      </c>
      <c r="F20" s="191">
        <v>67431628</v>
      </c>
      <c r="G20" s="191">
        <f t="shared" si="0"/>
        <v>67431628</v>
      </c>
      <c r="H20" s="191">
        <v>0</v>
      </c>
      <c r="I20" s="191">
        <f t="shared" si="1"/>
        <v>67431628</v>
      </c>
      <c r="J20" s="130"/>
      <c r="K20" s="130"/>
      <c r="L20" s="130"/>
      <c r="M20" s="130"/>
      <c r="N20" s="130"/>
      <c r="O20" s="130"/>
      <c r="P20" s="130"/>
      <c r="Q20" s="130"/>
    </row>
    <row r="21" spans="1:17" s="132" customFormat="1" ht="21.75" customHeight="1">
      <c r="A21" s="135" t="s">
        <v>168</v>
      </c>
      <c r="B21" s="191">
        <v>0</v>
      </c>
      <c r="C21" s="191">
        <v>0</v>
      </c>
      <c r="D21" s="191">
        <v>-9805</v>
      </c>
      <c r="E21" s="191"/>
      <c r="F21" s="191">
        <v>136782</v>
      </c>
      <c r="G21" s="191">
        <f t="shared" si="0"/>
        <v>126977</v>
      </c>
      <c r="H21" s="191">
        <v>0</v>
      </c>
      <c r="I21" s="191">
        <f t="shared" si="1"/>
        <v>126977</v>
      </c>
      <c r="J21" s="130"/>
      <c r="K21" s="130"/>
      <c r="L21" s="130"/>
      <c r="M21" s="130"/>
      <c r="N21" s="130"/>
      <c r="O21" s="130"/>
      <c r="P21" s="130"/>
      <c r="Q21" s="130"/>
    </row>
    <row r="22" spans="1:17" s="132" customFormat="1" ht="21.75" customHeight="1">
      <c r="A22" s="136" t="s">
        <v>132</v>
      </c>
      <c r="B22" s="191">
        <f>SUM(B20:B21)</f>
        <v>0</v>
      </c>
      <c r="C22" s="191">
        <f>SUM(C20:C21)</f>
        <v>0</v>
      </c>
      <c r="D22" s="191">
        <f>SUM(D20:D21)</f>
        <v>-9805</v>
      </c>
      <c r="E22" s="191">
        <f>SUM(E20:E21)</f>
        <v>0</v>
      </c>
      <c r="F22" s="191">
        <f>SUM(F20:F21)</f>
        <v>67568410</v>
      </c>
      <c r="G22" s="191">
        <f>SUM(B22:F22)</f>
        <v>67558605</v>
      </c>
      <c r="H22" s="191">
        <f>SUM(H20:H21)</f>
        <v>0</v>
      </c>
      <c r="I22" s="191">
        <f>SUM(G22:H22)</f>
        <v>67558605</v>
      </c>
      <c r="J22" s="130"/>
      <c r="K22" s="130"/>
      <c r="L22" s="130"/>
      <c r="M22" s="130"/>
      <c r="N22" s="130"/>
      <c r="O22" s="130"/>
      <c r="P22" s="130"/>
      <c r="Q22" s="130"/>
    </row>
    <row r="23" spans="1:17" s="212" customFormat="1" ht="21.75" customHeight="1" hidden="1">
      <c r="A23" s="209" t="s">
        <v>133</v>
      </c>
      <c r="B23" s="213">
        <v>0</v>
      </c>
      <c r="C23" s="213"/>
      <c r="D23" s="213">
        <v>0</v>
      </c>
      <c r="E23" s="213">
        <v>0</v>
      </c>
      <c r="F23" s="213">
        <v>0</v>
      </c>
      <c r="G23" s="213">
        <f t="shared" si="0"/>
        <v>0</v>
      </c>
      <c r="H23" s="213">
        <v>0</v>
      </c>
      <c r="I23" s="213">
        <f t="shared" si="1"/>
        <v>0</v>
      </c>
      <c r="J23" s="211"/>
      <c r="K23" s="211"/>
      <c r="L23" s="211"/>
      <c r="M23" s="211"/>
      <c r="N23" s="211"/>
      <c r="O23" s="211"/>
      <c r="P23" s="211"/>
      <c r="Q23" s="211"/>
    </row>
    <row r="24" spans="1:17" s="132" customFormat="1" ht="34.5" customHeight="1">
      <c r="A24" s="135" t="s">
        <v>185</v>
      </c>
      <c r="B24" s="191">
        <v>0</v>
      </c>
      <c r="C24" s="191">
        <v>0</v>
      </c>
      <c r="D24" s="191">
        <v>0</v>
      </c>
      <c r="E24" s="191">
        <v>0</v>
      </c>
      <c r="F24" s="191">
        <v>-1238969</v>
      </c>
      <c r="G24" s="191">
        <f t="shared" si="0"/>
        <v>-1238969</v>
      </c>
      <c r="H24" s="191">
        <v>1003643</v>
      </c>
      <c r="I24" s="191">
        <f t="shared" si="1"/>
        <v>-235326</v>
      </c>
      <c r="J24" s="130"/>
      <c r="K24" s="130"/>
      <c r="L24" s="130"/>
      <c r="M24" s="130"/>
      <c r="N24" s="130"/>
      <c r="O24" s="130"/>
      <c r="P24" s="130"/>
      <c r="Q24" s="130"/>
    </row>
    <row r="25" spans="1:17" s="131" customFormat="1" ht="21.75" customHeight="1">
      <c r="A25" s="194" t="s">
        <v>142</v>
      </c>
      <c r="B25" s="191">
        <f>B19+B22+B23+B24</f>
        <v>12136529</v>
      </c>
      <c r="C25" s="191">
        <f>C19+C22+C23+C24</f>
        <v>-6464488</v>
      </c>
      <c r="D25" s="191">
        <f>D19+D22+D23+D24</f>
        <v>37857</v>
      </c>
      <c r="E25" s="191">
        <f>E19+E22+E23+E24</f>
        <v>1820479</v>
      </c>
      <c r="F25" s="191">
        <f>F19+F22+F23+F24</f>
        <v>352214344</v>
      </c>
      <c r="G25" s="191">
        <f t="shared" si="0"/>
        <v>359744721</v>
      </c>
      <c r="H25" s="191">
        <f>H19+H22+H23+H24</f>
        <v>0</v>
      </c>
      <c r="I25" s="191">
        <f t="shared" si="1"/>
        <v>359744721</v>
      </c>
      <c r="J25" s="130"/>
      <c r="K25" s="130"/>
      <c r="L25" s="130"/>
      <c r="M25" s="130"/>
      <c r="N25" s="130"/>
      <c r="O25" s="130"/>
      <c r="P25" s="130"/>
      <c r="Q25" s="130"/>
    </row>
    <row r="26" spans="1:7" ht="12.75">
      <c r="A26" s="8"/>
      <c r="B26" s="10"/>
      <c r="C26" s="10"/>
      <c r="D26" s="10"/>
      <c r="E26" s="10"/>
      <c r="F26" s="10"/>
      <c r="G26" s="10"/>
    </row>
    <row r="27" spans="1:7" ht="12.75">
      <c r="A27" s="8"/>
      <c r="B27" s="10"/>
      <c r="C27" s="10"/>
      <c r="D27" s="10"/>
      <c r="E27" s="10"/>
      <c r="F27" s="10"/>
      <c r="G27" s="10"/>
    </row>
    <row r="28" spans="1:7" ht="12.75">
      <c r="A28" s="8"/>
      <c r="B28" s="10"/>
      <c r="C28" s="10"/>
      <c r="D28" s="10"/>
      <c r="E28" s="10"/>
      <c r="F28" s="10"/>
      <c r="G28" s="10"/>
    </row>
    <row r="29" spans="1:7" ht="12.75">
      <c r="A29" s="42" t="s">
        <v>7</v>
      </c>
      <c r="B29" s="79"/>
      <c r="C29" s="202" t="s">
        <v>8</v>
      </c>
      <c r="D29" s="51"/>
      <c r="E29" s="15"/>
      <c r="F29" s="6"/>
      <c r="G29" s="15"/>
    </row>
    <row r="30" spans="1:7" ht="12.75">
      <c r="A30" s="74"/>
      <c r="B30" s="6"/>
      <c r="C30" s="10"/>
      <c r="D30" s="10"/>
      <c r="E30" s="10"/>
      <c r="F30" s="10"/>
      <c r="G30" s="10"/>
    </row>
    <row r="31" spans="1:7" ht="12.75">
      <c r="A31" s="75"/>
      <c r="B31" s="6"/>
      <c r="C31" s="10"/>
      <c r="D31" s="10"/>
      <c r="E31" s="10"/>
      <c r="F31" s="10"/>
      <c r="G31" s="10"/>
    </row>
    <row r="32" spans="1:7" ht="12.75">
      <c r="A32" s="42" t="s">
        <v>21</v>
      </c>
      <c r="B32" s="79"/>
      <c r="C32" s="203" t="s">
        <v>10</v>
      </c>
      <c r="D32" s="52"/>
      <c r="E32" s="10"/>
      <c r="F32" s="10"/>
      <c r="G32" s="10"/>
    </row>
    <row r="33" spans="1:7" ht="12.75">
      <c r="A33" s="76"/>
      <c r="B33" s="53"/>
      <c r="C33" s="10"/>
      <c r="D33" s="10"/>
      <c r="E33" s="10"/>
      <c r="F33" s="10"/>
      <c r="G33" s="10"/>
    </row>
    <row r="34" spans="1:7" ht="12.75">
      <c r="A34" s="1"/>
      <c r="B34" s="6"/>
      <c r="C34" s="10"/>
      <c r="D34" s="10"/>
      <c r="E34" s="10"/>
      <c r="F34" s="10"/>
      <c r="G34" s="10"/>
    </row>
    <row r="35" spans="1:7" ht="12.75">
      <c r="A35" s="1"/>
      <c r="B35" s="10"/>
      <c r="C35" s="10"/>
      <c r="D35" s="10"/>
      <c r="E35" s="10"/>
      <c r="F35" s="10"/>
      <c r="G35" s="10"/>
    </row>
    <row r="36" spans="1:7" ht="12.75">
      <c r="A36" s="1"/>
      <c r="B36" s="10"/>
      <c r="C36" s="10"/>
      <c r="D36" s="10"/>
      <c r="E36" s="10"/>
      <c r="F36" s="10"/>
      <c r="G36" s="10"/>
    </row>
    <row r="37" spans="1:7" ht="12.75">
      <c r="A37" s="8"/>
      <c r="B37" s="10"/>
      <c r="C37" s="10"/>
      <c r="D37" s="10"/>
      <c r="E37" s="10"/>
      <c r="F37" s="10"/>
      <c r="G37" s="10"/>
    </row>
    <row r="38" spans="1:7" ht="12.75">
      <c r="A38" s="8"/>
      <c r="B38" s="10"/>
      <c r="C38" s="10"/>
      <c r="D38" s="10"/>
      <c r="E38" s="10"/>
      <c r="F38" s="10"/>
      <c r="G38" s="10"/>
    </row>
    <row r="39" spans="1:7" ht="12.75">
      <c r="A39" s="8"/>
      <c r="B39" s="10"/>
      <c r="C39" s="10"/>
      <c r="D39" s="10"/>
      <c r="E39" s="10"/>
      <c r="F39" s="10"/>
      <c r="G39" s="10"/>
    </row>
    <row r="40" spans="1:7" ht="12.75">
      <c r="A40" s="8"/>
      <c r="B40" s="10"/>
      <c r="C40" s="10"/>
      <c r="D40" s="10"/>
      <c r="E40" s="10"/>
      <c r="F40" s="10"/>
      <c r="G40" s="10"/>
    </row>
    <row r="41" spans="1:7" ht="12.75">
      <c r="A41" s="8"/>
      <c r="B41" s="10"/>
      <c r="C41" s="10"/>
      <c r="D41" s="10"/>
      <c r="E41" s="10"/>
      <c r="F41" s="10"/>
      <c r="G41" s="10"/>
    </row>
    <row r="42" spans="1:7" ht="12.75">
      <c r="A42" s="8"/>
      <c r="B42" s="10"/>
      <c r="C42" s="10"/>
      <c r="D42" s="10"/>
      <c r="E42" s="10"/>
      <c r="F42" s="10"/>
      <c r="G42" s="10"/>
    </row>
    <row r="43" spans="1:7" ht="12.75">
      <c r="A43" s="8"/>
      <c r="B43" s="10"/>
      <c r="C43" s="10"/>
      <c r="D43" s="10"/>
      <c r="E43" s="10"/>
      <c r="F43" s="10"/>
      <c r="G43" s="10"/>
    </row>
    <row r="44" spans="1:7" ht="12.75">
      <c r="A44" s="8"/>
      <c r="B44" s="10"/>
      <c r="C44" s="10"/>
      <c r="D44" s="10"/>
      <c r="E44" s="10"/>
      <c r="F44" s="10"/>
      <c r="G44" s="10"/>
    </row>
    <row r="45" spans="1:7" ht="12.75">
      <c r="A45" s="8"/>
      <c r="B45" s="10"/>
      <c r="C45" s="10"/>
      <c r="D45" s="10"/>
      <c r="E45" s="10"/>
      <c r="F45" s="10"/>
      <c r="G45" s="10"/>
    </row>
    <row r="46" spans="1:7" ht="12.75">
      <c r="A46" s="8"/>
      <c r="B46" s="10"/>
      <c r="C46" s="10"/>
      <c r="D46" s="10"/>
      <c r="E46" s="10"/>
      <c r="F46" s="10"/>
      <c r="G46" s="10"/>
    </row>
    <row r="47" spans="1:7" ht="12.75">
      <c r="A47" s="8"/>
      <c r="B47" s="10"/>
      <c r="C47" s="10"/>
      <c r="D47" s="10"/>
      <c r="E47" s="10"/>
      <c r="F47" s="10"/>
      <c r="G47" s="10"/>
    </row>
    <row r="48" spans="1:7" ht="12.75">
      <c r="A48" s="8"/>
      <c r="B48" s="10"/>
      <c r="C48" s="10"/>
      <c r="D48" s="10"/>
      <c r="E48" s="10"/>
      <c r="F48" s="10"/>
      <c r="G48" s="10"/>
    </row>
    <row r="49" spans="1:7" ht="12.75">
      <c r="A49" s="8"/>
      <c r="B49" s="10"/>
      <c r="C49" s="10"/>
      <c r="D49" s="10"/>
      <c r="E49" s="10"/>
      <c r="F49" s="10"/>
      <c r="G49" s="10"/>
    </row>
    <row r="50" spans="1:7" ht="12.75">
      <c r="A50" s="8"/>
      <c r="B50" s="10"/>
      <c r="C50" s="10"/>
      <c r="D50" s="10"/>
      <c r="E50" s="10"/>
      <c r="F50" s="10"/>
      <c r="G50" s="10"/>
    </row>
    <row r="51" spans="1:7" ht="12.75">
      <c r="A51" s="8"/>
      <c r="B51" s="10"/>
      <c r="C51" s="10"/>
      <c r="D51" s="10"/>
      <c r="E51" s="10"/>
      <c r="F51" s="10"/>
      <c r="G51" s="10"/>
    </row>
    <row r="52" spans="1:7" ht="12.75">
      <c r="A52" s="8"/>
      <c r="B52" s="10"/>
      <c r="C52" s="10"/>
      <c r="D52" s="10"/>
      <c r="E52" s="10"/>
      <c r="F52" s="10"/>
      <c r="G52" s="10"/>
    </row>
    <row r="53" spans="1:7" ht="12.75">
      <c r="A53" s="8"/>
      <c r="B53" s="10"/>
      <c r="C53" s="10"/>
      <c r="D53" s="10"/>
      <c r="E53" s="10"/>
      <c r="F53" s="10"/>
      <c r="G53" s="10"/>
    </row>
    <row r="54" spans="1:7" ht="12.75">
      <c r="A54" s="8"/>
      <c r="B54" s="10"/>
      <c r="C54" s="10"/>
      <c r="D54" s="10"/>
      <c r="E54" s="10"/>
      <c r="F54" s="10"/>
      <c r="G54" s="10"/>
    </row>
    <row r="55" spans="1:7" ht="12.75">
      <c r="A55" s="8"/>
      <c r="B55" s="10"/>
      <c r="C55" s="10"/>
      <c r="D55" s="10"/>
      <c r="E55" s="10"/>
      <c r="F55" s="10"/>
      <c r="G55" s="10"/>
    </row>
    <row r="56" spans="1:7" ht="12.75">
      <c r="A56" s="8"/>
      <c r="B56" s="10"/>
      <c r="C56" s="10"/>
      <c r="D56" s="10"/>
      <c r="E56" s="10"/>
      <c r="F56" s="10"/>
      <c r="G56" s="10"/>
    </row>
    <row r="57" spans="1:7" ht="12.75">
      <c r="A57" s="8"/>
      <c r="B57" s="10"/>
      <c r="C57" s="10"/>
      <c r="D57" s="10"/>
      <c r="E57" s="10"/>
      <c r="F57" s="10"/>
      <c r="G57" s="10"/>
    </row>
    <row r="58" spans="1:7" ht="12.75">
      <c r="A58" s="8"/>
      <c r="B58" s="10"/>
      <c r="C58" s="10"/>
      <c r="D58" s="10"/>
      <c r="E58" s="10"/>
      <c r="F58" s="10"/>
      <c r="G58" s="10"/>
    </row>
    <row r="59" spans="1:7" ht="12.75">
      <c r="A59" s="8"/>
      <c r="B59" s="10"/>
      <c r="C59" s="10"/>
      <c r="D59" s="10"/>
      <c r="E59" s="10"/>
      <c r="F59" s="10"/>
      <c r="G59" s="10"/>
    </row>
    <row r="60" spans="1:7" ht="12.75">
      <c r="A60" s="8"/>
      <c r="B60" s="10"/>
      <c r="C60" s="10"/>
      <c r="D60" s="10"/>
      <c r="E60" s="10"/>
      <c r="F60" s="10"/>
      <c r="G60" s="10"/>
    </row>
    <row r="61" spans="1:7" ht="12.75">
      <c r="A61" s="8"/>
      <c r="B61" s="10"/>
      <c r="C61" s="10"/>
      <c r="D61" s="10"/>
      <c r="E61" s="10"/>
      <c r="F61" s="10"/>
      <c r="G61" s="10"/>
    </row>
    <row r="62" spans="1:7" ht="12.75">
      <c r="A62" s="8"/>
      <c r="B62" s="10"/>
      <c r="C62" s="10"/>
      <c r="D62" s="10"/>
      <c r="E62" s="10"/>
      <c r="F62" s="10"/>
      <c r="G62" s="10"/>
    </row>
    <row r="63" spans="1:7" ht="12.75">
      <c r="A63" s="8"/>
      <c r="B63" s="10"/>
      <c r="C63" s="10"/>
      <c r="D63" s="10"/>
      <c r="E63" s="10"/>
      <c r="F63" s="10"/>
      <c r="G63" s="10"/>
    </row>
    <row r="64" spans="1:7" ht="12.75">
      <c r="A64" s="8"/>
      <c r="B64" s="10"/>
      <c r="C64" s="10"/>
      <c r="D64" s="10"/>
      <c r="E64" s="10"/>
      <c r="F64" s="10"/>
      <c r="G64" s="10"/>
    </row>
    <row r="65" spans="1:7" ht="12.75">
      <c r="A65" s="8"/>
      <c r="B65" s="10"/>
      <c r="C65" s="10"/>
      <c r="D65" s="10"/>
      <c r="E65" s="10"/>
      <c r="F65" s="10"/>
      <c r="G65" s="10"/>
    </row>
    <row r="66" spans="1:7" ht="12.75">
      <c r="A66" s="8"/>
      <c r="B66" s="10"/>
      <c r="C66" s="10"/>
      <c r="D66" s="10"/>
      <c r="E66" s="10"/>
      <c r="F66" s="10"/>
      <c r="G66" s="10"/>
    </row>
    <row r="67" spans="1:7" ht="12.75">
      <c r="A67" s="8"/>
      <c r="B67" s="10"/>
      <c r="C67" s="10"/>
      <c r="D67" s="10"/>
      <c r="E67" s="10"/>
      <c r="F67" s="10"/>
      <c r="G67" s="10"/>
    </row>
    <row r="68" spans="1:7" ht="12.75">
      <c r="A68" s="8"/>
      <c r="B68" s="10"/>
      <c r="C68" s="10"/>
      <c r="D68" s="10"/>
      <c r="E68" s="10"/>
      <c r="F68" s="10"/>
      <c r="G68" s="10"/>
    </row>
    <row r="69" spans="1:7" ht="12.75">
      <c r="A69" s="8"/>
      <c r="B69" s="10"/>
      <c r="C69" s="10"/>
      <c r="D69" s="10"/>
      <c r="E69" s="10"/>
      <c r="F69" s="10"/>
      <c r="G69" s="10"/>
    </row>
    <row r="70" spans="1:7" ht="12.75">
      <c r="A70" s="8"/>
      <c r="B70" s="10"/>
      <c r="C70" s="10"/>
      <c r="D70" s="10"/>
      <c r="E70" s="10"/>
      <c r="F70" s="10"/>
      <c r="G70" s="10"/>
    </row>
    <row r="71" spans="1:7" ht="12.75">
      <c r="A71" s="8"/>
      <c r="B71" s="10"/>
      <c r="C71" s="10"/>
      <c r="D71" s="10"/>
      <c r="E71" s="10"/>
      <c r="F71" s="10"/>
      <c r="G71" s="10"/>
    </row>
    <row r="72" spans="1:7" ht="12.75">
      <c r="A72" s="8"/>
      <c r="B72" s="10"/>
      <c r="C72" s="10"/>
      <c r="D72" s="10"/>
      <c r="E72" s="10"/>
      <c r="F72" s="10"/>
      <c r="G72" s="10"/>
    </row>
    <row r="73" spans="1:7" ht="12.75">
      <c r="A73" s="8"/>
      <c r="B73" s="10"/>
      <c r="C73" s="10"/>
      <c r="D73" s="10"/>
      <c r="E73" s="10"/>
      <c r="F73" s="10"/>
      <c r="G73" s="10"/>
    </row>
    <row r="74" spans="1:7" ht="12.75">
      <c r="A74" s="8"/>
      <c r="B74" s="10"/>
      <c r="C74" s="10"/>
      <c r="D74" s="10"/>
      <c r="E74" s="10"/>
      <c r="F74" s="10"/>
      <c r="G74" s="10"/>
    </row>
    <row r="75" spans="1:7" ht="12.75">
      <c r="A75" s="8"/>
      <c r="B75" s="10"/>
      <c r="C75" s="10"/>
      <c r="D75" s="10"/>
      <c r="E75" s="10"/>
      <c r="F75" s="10"/>
      <c r="G75" s="10"/>
    </row>
    <row r="76" spans="1:7" ht="12.75">
      <c r="A76" s="8"/>
      <c r="B76" s="10"/>
      <c r="C76" s="10"/>
      <c r="D76" s="10"/>
      <c r="E76" s="10"/>
      <c r="F76" s="10"/>
      <c r="G76" s="10"/>
    </row>
    <row r="77" spans="1:7" ht="12.75">
      <c r="A77" s="8"/>
      <c r="B77" s="10"/>
      <c r="C77" s="10"/>
      <c r="D77" s="10"/>
      <c r="E77" s="10"/>
      <c r="F77" s="10"/>
      <c r="G77" s="10"/>
    </row>
    <row r="78" spans="1:7" ht="12.75">
      <c r="A78" s="8"/>
      <c r="B78" s="10"/>
      <c r="C78" s="10"/>
      <c r="D78" s="10"/>
      <c r="E78" s="10"/>
      <c r="F78" s="10"/>
      <c r="G78" s="10"/>
    </row>
    <row r="79" spans="1:7" ht="12.75">
      <c r="A79" s="8"/>
      <c r="B79" s="10"/>
      <c r="C79" s="10"/>
      <c r="D79" s="10"/>
      <c r="E79" s="10"/>
      <c r="F79" s="10"/>
      <c r="G79" s="10"/>
    </row>
    <row r="80" spans="1:7" ht="12.75">
      <c r="A80" s="8"/>
      <c r="B80" s="10"/>
      <c r="C80" s="10"/>
      <c r="D80" s="10"/>
      <c r="E80" s="10"/>
      <c r="F80" s="10"/>
      <c r="G80" s="10"/>
    </row>
    <row r="81" spans="1:7" ht="12.75">
      <c r="A81" s="8"/>
      <c r="B81" s="10"/>
      <c r="C81" s="10"/>
      <c r="D81" s="10"/>
      <c r="E81" s="10"/>
      <c r="F81" s="10"/>
      <c r="G81" s="10"/>
    </row>
    <row r="82" spans="1:7" ht="12.75">
      <c r="A82" s="8"/>
      <c r="B82" s="10"/>
      <c r="C82" s="10"/>
      <c r="D82" s="10"/>
      <c r="E82" s="10"/>
      <c r="F82" s="10"/>
      <c r="G82" s="10"/>
    </row>
    <row r="83" spans="1:7" ht="12.75">
      <c r="A83" s="8"/>
      <c r="B83" s="10"/>
      <c r="C83" s="10"/>
      <c r="D83" s="10"/>
      <c r="E83" s="10"/>
      <c r="F83" s="10"/>
      <c r="G83" s="10"/>
    </row>
    <row r="84" spans="1:7" ht="12.75">
      <c r="A84" s="8"/>
      <c r="B84" s="10"/>
      <c r="C84" s="10"/>
      <c r="D84" s="10"/>
      <c r="E84" s="10"/>
      <c r="F84" s="10"/>
      <c r="G84" s="10"/>
    </row>
    <row r="85" spans="1:7" ht="12.75">
      <c r="A85" s="8"/>
      <c r="B85" s="10"/>
      <c r="C85" s="10"/>
      <c r="D85" s="10"/>
      <c r="E85" s="10"/>
      <c r="F85" s="10"/>
      <c r="G85" s="10"/>
    </row>
    <row r="86" spans="1:7" ht="12.75">
      <c r="A86" s="8"/>
      <c r="B86" s="10"/>
      <c r="C86" s="10"/>
      <c r="D86" s="10"/>
      <c r="E86" s="10"/>
      <c r="F86" s="10"/>
      <c r="G86" s="10"/>
    </row>
    <row r="87" spans="1:7" ht="12.75">
      <c r="A87" s="8"/>
      <c r="B87" s="10"/>
      <c r="C87" s="10"/>
      <c r="D87" s="10"/>
      <c r="E87" s="10"/>
      <c r="F87" s="10"/>
      <c r="G87" s="10"/>
    </row>
    <row r="88" spans="1:7" ht="12.75">
      <c r="A88" s="8"/>
      <c r="B88" s="10"/>
      <c r="C88" s="10"/>
      <c r="D88" s="10"/>
      <c r="E88" s="10"/>
      <c r="F88" s="10"/>
      <c r="G88" s="10"/>
    </row>
    <row r="89" spans="1:7" ht="12.75">
      <c r="A89" s="8"/>
      <c r="B89" s="10"/>
      <c r="C89" s="10"/>
      <c r="D89" s="10"/>
      <c r="E89" s="10"/>
      <c r="F89" s="10"/>
      <c r="G89" s="10"/>
    </row>
    <row r="90" spans="1:7" ht="12.75">
      <c r="A90" s="8"/>
      <c r="B90" s="10"/>
      <c r="C90" s="10"/>
      <c r="D90" s="10"/>
      <c r="E90" s="10"/>
      <c r="F90" s="10"/>
      <c r="G90" s="10"/>
    </row>
    <row r="91" spans="1:7" ht="12.75">
      <c r="A91" s="8"/>
      <c r="B91" s="10"/>
      <c r="C91" s="10"/>
      <c r="D91" s="10"/>
      <c r="E91" s="10"/>
      <c r="F91" s="10"/>
      <c r="G91" s="10"/>
    </row>
    <row r="92" spans="1:7" ht="12.75">
      <c r="A92" s="8"/>
      <c r="B92" s="10"/>
      <c r="C92" s="10"/>
      <c r="D92" s="10"/>
      <c r="E92" s="10"/>
      <c r="F92" s="10"/>
      <c r="G92" s="10"/>
    </row>
    <row r="93" spans="1:7" ht="12.75">
      <c r="A93" s="8"/>
      <c r="B93" s="10"/>
      <c r="C93" s="10"/>
      <c r="D93" s="10"/>
      <c r="E93" s="10"/>
      <c r="F93" s="10"/>
      <c r="G93" s="10"/>
    </row>
    <row r="94" spans="1:7" ht="12.75">
      <c r="A94" s="8"/>
      <c r="B94" s="10"/>
      <c r="C94" s="10"/>
      <c r="D94" s="10"/>
      <c r="E94" s="10"/>
      <c r="F94" s="10"/>
      <c r="G94" s="10"/>
    </row>
    <row r="95" spans="1:7" ht="12.75">
      <c r="A95" s="8"/>
      <c r="B95" s="10"/>
      <c r="C95" s="10"/>
      <c r="D95" s="10"/>
      <c r="E95" s="10"/>
      <c r="F95" s="10"/>
      <c r="G95" s="10"/>
    </row>
    <row r="96" spans="1:7" ht="12.75">
      <c r="A96" s="8"/>
      <c r="B96" s="10"/>
      <c r="C96" s="10"/>
      <c r="D96" s="10"/>
      <c r="E96" s="10"/>
      <c r="F96" s="10"/>
      <c r="G96" s="10"/>
    </row>
    <row r="97" spans="1:7" ht="12.75">
      <c r="A97" s="8"/>
      <c r="B97" s="10"/>
      <c r="C97" s="10"/>
      <c r="D97" s="10"/>
      <c r="E97" s="10"/>
      <c r="F97" s="10"/>
      <c r="G97" s="10"/>
    </row>
    <row r="98" spans="1:7" ht="12.75">
      <c r="A98" s="8"/>
      <c r="B98" s="10"/>
      <c r="C98" s="10"/>
      <c r="D98" s="10"/>
      <c r="E98" s="10"/>
      <c r="F98" s="10"/>
      <c r="G98" s="10"/>
    </row>
    <row r="99" spans="1:7" ht="12.75">
      <c r="A99" s="8"/>
      <c r="B99" s="10"/>
      <c r="C99" s="10"/>
      <c r="D99" s="10"/>
      <c r="E99" s="10"/>
      <c r="F99" s="10"/>
      <c r="G99" s="10"/>
    </row>
    <row r="100" spans="1:7" ht="12.75">
      <c r="A100" s="8"/>
      <c r="B100" s="10"/>
      <c r="C100" s="10"/>
      <c r="D100" s="10"/>
      <c r="E100" s="10"/>
      <c r="F100" s="10"/>
      <c r="G100" s="10"/>
    </row>
    <row r="101" spans="1:7" ht="12.75">
      <c r="A101" s="8"/>
      <c r="B101" s="10"/>
      <c r="C101" s="10"/>
      <c r="D101" s="10"/>
      <c r="E101" s="10"/>
      <c r="F101" s="10"/>
      <c r="G101" s="10"/>
    </row>
    <row r="102" spans="1:7" ht="12.75">
      <c r="A102" s="8"/>
      <c r="B102" s="10"/>
      <c r="C102" s="10"/>
      <c r="D102" s="10"/>
      <c r="E102" s="10"/>
      <c r="F102" s="10"/>
      <c r="G102" s="10"/>
    </row>
    <row r="103" spans="1:7" ht="12.75">
      <c r="A103" s="8"/>
      <c r="B103" s="10"/>
      <c r="C103" s="10"/>
      <c r="D103" s="10"/>
      <c r="E103" s="10"/>
      <c r="F103" s="10"/>
      <c r="G103" s="10"/>
    </row>
    <row r="104" spans="1:7" ht="12.75">
      <c r="A104" s="8"/>
      <c r="B104" s="10"/>
      <c r="C104" s="10"/>
      <c r="D104" s="10"/>
      <c r="E104" s="10"/>
      <c r="F104" s="10"/>
      <c r="G104" s="10"/>
    </row>
    <row r="105" spans="1:7" ht="12.75">
      <c r="A105" s="8"/>
      <c r="B105" s="10"/>
      <c r="C105" s="10"/>
      <c r="D105" s="10"/>
      <c r="E105" s="10"/>
      <c r="F105" s="10"/>
      <c r="G105" s="10"/>
    </row>
    <row r="106" spans="1:7" ht="12.75">
      <c r="A106" s="8"/>
      <c r="B106" s="10"/>
      <c r="C106" s="10"/>
      <c r="D106" s="10"/>
      <c r="E106" s="10"/>
      <c r="F106" s="10"/>
      <c r="G106" s="10"/>
    </row>
    <row r="107" spans="1:7" ht="12.75">
      <c r="A107" s="8"/>
      <c r="B107" s="10"/>
      <c r="C107" s="10"/>
      <c r="D107" s="10"/>
      <c r="E107" s="10"/>
      <c r="F107" s="10"/>
      <c r="G107" s="10"/>
    </row>
    <row r="108" spans="1:7" ht="12.75">
      <c r="A108" s="8"/>
      <c r="B108" s="10"/>
      <c r="C108" s="10"/>
      <c r="D108" s="10"/>
      <c r="E108" s="10"/>
      <c r="F108" s="10"/>
      <c r="G108" s="10"/>
    </row>
    <row r="109" spans="1:7" ht="12.75">
      <c r="A109" s="8"/>
      <c r="B109" s="10"/>
      <c r="C109" s="10"/>
      <c r="D109" s="10"/>
      <c r="E109" s="10"/>
      <c r="F109" s="10"/>
      <c r="G109" s="10"/>
    </row>
    <row r="110" spans="1:7" ht="12.75">
      <c r="A110" s="8"/>
      <c r="B110" s="10"/>
      <c r="C110" s="10"/>
      <c r="D110" s="10"/>
      <c r="E110" s="10"/>
      <c r="F110" s="10"/>
      <c r="G110" s="10"/>
    </row>
    <row r="111" spans="1:7" ht="12.75">
      <c r="A111" s="8"/>
      <c r="B111" s="10"/>
      <c r="C111" s="10"/>
      <c r="D111" s="10"/>
      <c r="E111" s="10"/>
      <c r="F111" s="10"/>
      <c r="G111" s="10"/>
    </row>
    <row r="112" spans="1:7" ht="12.75">
      <c r="A112" s="8"/>
      <c r="B112" s="10"/>
      <c r="C112" s="10"/>
      <c r="D112" s="10"/>
      <c r="E112" s="10"/>
      <c r="F112" s="10"/>
      <c r="G112" s="10"/>
    </row>
    <row r="113" spans="1:7" ht="12.75">
      <c r="A113" s="8"/>
      <c r="B113" s="10"/>
      <c r="C113" s="10"/>
      <c r="D113" s="10"/>
      <c r="E113" s="10"/>
      <c r="F113" s="10"/>
      <c r="G113" s="10"/>
    </row>
    <row r="114" spans="1:7" ht="12.75">
      <c r="A114" s="8"/>
      <c r="B114" s="10"/>
      <c r="C114" s="10"/>
      <c r="D114" s="10"/>
      <c r="E114" s="10"/>
      <c r="F114" s="10"/>
      <c r="G114" s="10"/>
    </row>
    <row r="115" spans="1:7" ht="12.75">
      <c r="A115" s="8"/>
      <c r="B115" s="10"/>
      <c r="C115" s="10"/>
      <c r="D115" s="10"/>
      <c r="E115" s="10"/>
      <c r="F115" s="10"/>
      <c r="G115" s="10"/>
    </row>
    <row r="116" spans="1:7" ht="12.75">
      <c r="A116" s="8"/>
      <c r="B116" s="10"/>
      <c r="C116" s="10"/>
      <c r="D116" s="10"/>
      <c r="E116" s="10"/>
      <c r="F116" s="10"/>
      <c r="G116" s="10"/>
    </row>
    <row r="117" spans="1:7" ht="12.75">
      <c r="A117" s="8"/>
      <c r="B117" s="10"/>
      <c r="C117" s="10"/>
      <c r="D117" s="10"/>
      <c r="E117" s="10"/>
      <c r="F117" s="10"/>
      <c r="G117" s="10"/>
    </row>
    <row r="118" spans="1:7" ht="12.75">
      <c r="A118" s="8"/>
      <c r="B118" s="10"/>
      <c r="C118" s="10"/>
      <c r="D118" s="10"/>
      <c r="E118" s="10"/>
      <c r="F118" s="10"/>
      <c r="G118" s="10"/>
    </row>
    <row r="119" spans="1:7" ht="12.75">
      <c r="A119" s="8"/>
      <c r="B119" s="10"/>
      <c r="C119" s="10"/>
      <c r="D119" s="10"/>
      <c r="E119" s="10"/>
      <c r="F119" s="10"/>
      <c r="G119" s="10"/>
    </row>
    <row r="120" spans="1:7" ht="12.75">
      <c r="A120" s="8"/>
      <c r="B120" s="10"/>
      <c r="C120" s="10"/>
      <c r="D120" s="10"/>
      <c r="E120" s="10"/>
      <c r="F120" s="10"/>
      <c r="G120" s="10"/>
    </row>
    <row r="121" spans="1:7" ht="12.75">
      <c r="A121" s="8"/>
      <c r="B121" s="10"/>
      <c r="C121" s="10"/>
      <c r="D121" s="10"/>
      <c r="E121" s="10"/>
      <c r="F121" s="10"/>
      <c r="G121" s="10"/>
    </row>
    <row r="122" spans="1:7" ht="12.75">
      <c r="A122" s="8"/>
      <c r="B122" s="10"/>
      <c r="C122" s="10"/>
      <c r="D122" s="10"/>
      <c r="E122" s="10"/>
      <c r="F122" s="10"/>
      <c r="G122" s="10"/>
    </row>
    <row r="123" spans="1:7" ht="12.75">
      <c r="A123" s="8"/>
      <c r="B123" s="10"/>
      <c r="C123" s="10"/>
      <c r="D123" s="10"/>
      <c r="E123" s="10"/>
      <c r="F123" s="10"/>
      <c r="G123" s="10"/>
    </row>
    <row r="124" spans="1:7" ht="12.75">
      <c r="A124" s="8"/>
      <c r="B124" s="10"/>
      <c r="C124" s="10"/>
      <c r="D124" s="10"/>
      <c r="E124" s="10"/>
      <c r="F124" s="10"/>
      <c r="G124" s="10"/>
    </row>
    <row r="125" spans="1:7" ht="12.75">
      <c r="A125" s="8"/>
      <c r="B125" s="10"/>
      <c r="C125" s="10"/>
      <c r="D125" s="10"/>
      <c r="E125" s="10"/>
      <c r="F125" s="10"/>
      <c r="G125" s="10"/>
    </row>
    <row r="126" spans="1:7" ht="12.75">
      <c r="A126" s="8"/>
      <c r="B126" s="10"/>
      <c r="C126" s="10"/>
      <c r="D126" s="10"/>
      <c r="E126" s="10"/>
      <c r="F126" s="10"/>
      <c r="G126" s="10"/>
    </row>
    <row r="127" spans="1:7" ht="12.75">
      <c r="A127" s="8"/>
      <c r="B127" s="10"/>
      <c r="C127" s="10"/>
      <c r="D127" s="10"/>
      <c r="E127" s="10"/>
      <c r="F127" s="10"/>
      <c r="G127" s="10"/>
    </row>
    <row r="128" spans="1:7" ht="12.75">
      <c r="A128" s="8"/>
      <c r="B128" s="10"/>
      <c r="C128" s="10"/>
      <c r="D128" s="10"/>
      <c r="E128" s="10"/>
      <c r="F128" s="10"/>
      <c r="G128" s="10"/>
    </row>
    <row r="129" spans="1:7" ht="12.75">
      <c r="A129" s="8"/>
      <c r="B129" s="10"/>
      <c r="C129" s="10"/>
      <c r="D129" s="10"/>
      <c r="E129" s="10"/>
      <c r="F129" s="10"/>
      <c r="G129" s="10"/>
    </row>
    <row r="130" spans="1:7" ht="12.75">
      <c r="A130" s="8"/>
      <c r="B130" s="10"/>
      <c r="C130" s="10"/>
      <c r="D130" s="10"/>
      <c r="E130" s="10"/>
      <c r="F130" s="10"/>
      <c r="G130" s="10"/>
    </row>
    <row r="131" spans="1:7" ht="12.75">
      <c r="A131" s="8"/>
      <c r="B131" s="10"/>
      <c r="C131" s="10"/>
      <c r="D131" s="10"/>
      <c r="E131" s="10"/>
      <c r="F131" s="10"/>
      <c r="G131" s="10"/>
    </row>
    <row r="132" spans="1:7" ht="12.75">
      <c r="A132" s="8"/>
      <c r="B132" s="10"/>
      <c r="C132" s="10"/>
      <c r="D132" s="10"/>
      <c r="E132" s="10"/>
      <c r="F132" s="10"/>
      <c r="G132" s="10"/>
    </row>
    <row r="133" spans="1:7" ht="12.75">
      <c r="A133" s="8"/>
      <c r="B133" s="10"/>
      <c r="C133" s="10"/>
      <c r="D133" s="10"/>
      <c r="E133" s="10"/>
      <c r="F133" s="10"/>
      <c r="G133" s="10"/>
    </row>
    <row r="134" spans="1:7" ht="12.75">
      <c r="A134" s="8"/>
      <c r="B134" s="10"/>
      <c r="C134" s="10"/>
      <c r="D134" s="10"/>
      <c r="E134" s="10"/>
      <c r="F134" s="10"/>
      <c r="G134" s="10"/>
    </row>
    <row r="135" spans="1:7" ht="12.75">
      <c r="A135" s="8"/>
      <c r="B135" s="10"/>
      <c r="C135" s="10"/>
      <c r="D135" s="10"/>
      <c r="E135" s="10"/>
      <c r="F135" s="10"/>
      <c r="G135" s="10"/>
    </row>
    <row r="136" spans="1:7" ht="12.75">
      <c r="A136" s="8"/>
      <c r="B136" s="10"/>
      <c r="C136" s="10"/>
      <c r="D136" s="10"/>
      <c r="E136" s="10"/>
      <c r="F136" s="10"/>
      <c r="G136" s="10"/>
    </row>
    <row r="137" spans="1:7" ht="12.75">
      <c r="A137" s="8"/>
      <c r="B137" s="10"/>
      <c r="C137" s="10"/>
      <c r="D137" s="10"/>
      <c r="E137" s="10"/>
      <c r="F137" s="10"/>
      <c r="G137" s="10"/>
    </row>
    <row r="138" spans="1:7" ht="12.75">
      <c r="A138" s="8"/>
      <c r="B138" s="10"/>
      <c r="C138" s="10"/>
      <c r="D138" s="10"/>
      <c r="E138" s="10"/>
      <c r="F138" s="10"/>
      <c r="G138" s="10"/>
    </row>
    <row r="139" spans="1:7" ht="12.75">
      <c r="A139" s="8"/>
      <c r="B139" s="10"/>
      <c r="C139" s="10"/>
      <c r="D139" s="10"/>
      <c r="E139" s="10"/>
      <c r="F139" s="10"/>
      <c r="G139" s="10"/>
    </row>
    <row r="140" spans="1:7" ht="12.75">
      <c r="A140" s="8"/>
      <c r="B140" s="10"/>
      <c r="C140" s="10"/>
      <c r="D140" s="10"/>
      <c r="E140" s="10"/>
      <c r="F140" s="10"/>
      <c r="G140" s="10"/>
    </row>
    <row r="141" spans="1:7" ht="12.75">
      <c r="A141" s="8"/>
      <c r="B141" s="10"/>
      <c r="C141" s="10"/>
      <c r="D141" s="10"/>
      <c r="E141" s="10"/>
      <c r="F141" s="10"/>
      <c r="G141" s="10"/>
    </row>
    <row r="142" spans="1:7" ht="12.75">
      <c r="A142" s="8"/>
      <c r="B142" s="10"/>
      <c r="C142" s="10"/>
      <c r="D142" s="10"/>
      <c r="E142" s="10"/>
      <c r="F142" s="10"/>
      <c r="G142" s="10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Dariga Utegulova</cp:lastModifiedBy>
  <cp:lastPrinted>2016-05-24T11:15:46Z</cp:lastPrinted>
  <dcterms:created xsi:type="dcterms:W3CDTF">2015-05-27T03:16:19Z</dcterms:created>
  <dcterms:modified xsi:type="dcterms:W3CDTF">2016-05-25T05:25:27Z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кв. 2015 (консолидированная).xls</vt:lpwstr>
  </property>
</Properties>
</file>