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020" windowHeight="12405" activeTab="3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</externalReferences>
  <definedNames>
    <definedName name="__MAIN__">Лист1!$A$1:$G$92</definedName>
    <definedName name="__RECORDS__">Лист1!$A$13:$D$76</definedName>
  </definedNames>
  <calcPr calcId="144525"/>
</workbook>
</file>

<file path=xl/calcChain.xml><?xml version="1.0" encoding="utf-8"?>
<calcChain xmlns="http://schemas.openxmlformats.org/spreadsheetml/2006/main">
  <c r="H23" i="4" l="1"/>
  <c r="I28" i="4" l="1"/>
  <c r="I26" i="4"/>
  <c r="I23" i="4"/>
  <c r="E23" i="4"/>
  <c r="I22" i="4"/>
  <c r="I21" i="4"/>
  <c r="F20" i="4"/>
  <c r="F29" i="4" s="1"/>
  <c r="I19" i="4"/>
  <c r="I18" i="4"/>
  <c r="I17" i="4"/>
  <c r="I16" i="4"/>
  <c r="H15" i="4"/>
  <c r="H20" i="4" s="1"/>
  <c r="H29" i="4" s="1"/>
  <c r="G15" i="4"/>
  <c r="G20" i="4" s="1"/>
  <c r="G29" i="4" s="1"/>
  <c r="F15" i="4"/>
  <c r="E15" i="4"/>
  <c r="E20" i="4" s="1"/>
  <c r="E29" i="4" s="1"/>
  <c r="D15" i="4"/>
  <c r="C15" i="4"/>
  <c r="C20" i="4" s="1"/>
  <c r="C29" i="4" s="1"/>
  <c r="B15" i="4"/>
  <c r="I14" i="4"/>
  <c r="I15" i="4" s="1"/>
  <c r="I13" i="4"/>
  <c r="D12" i="4"/>
  <c r="D20" i="4" s="1"/>
  <c r="D29" i="4" s="1"/>
  <c r="B12" i="4"/>
  <c r="I12" i="4" s="1"/>
  <c r="A7" i="4"/>
  <c r="D46" i="3"/>
  <c r="C46" i="3"/>
  <c r="D43" i="3"/>
  <c r="C43" i="3"/>
  <c r="D25" i="3"/>
  <c r="C25" i="3"/>
  <c r="D15" i="3"/>
  <c r="D36" i="3" s="1"/>
  <c r="D38" i="3" s="1"/>
  <c r="C15" i="3"/>
  <c r="C36" i="3" s="1"/>
  <c r="C38" i="3" s="1"/>
  <c r="C14" i="3"/>
  <c r="C47" i="3" s="1"/>
  <c r="C53" i="3" s="1"/>
  <c r="D8" i="3"/>
  <c r="D14" i="3" s="1"/>
  <c r="C8" i="3"/>
  <c r="I20" i="4" l="1"/>
  <c r="I29" i="4" s="1"/>
  <c r="B20" i="4"/>
  <c r="B29" i="4" s="1"/>
  <c r="D47" i="3"/>
  <c r="D53" i="3" s="1"/>
</calcChain>
</file>

<file path=xl/sharedStrings.xml><?xml version="1.0" encoding="utf-8"?>
<sst xmlns="http://schemas.openxmlformats.org/spreadsheetml/2006/main" count="264" uniqueCount="224">
  <si>
    <t>(в тысячах тенге)</t>
  </si>
  <si>
    <t>Наименование статьи</t>
  </si>
  <si>
    <t>Примечание*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</si>
  <si>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</si>
  <si>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Приложение 1 к Инструкции   
о перечне, формах и сроках  
представления финансовой отчетности  
страховыми (перестраховочными) организациями   
и страховыми брокерами</t>
  </si>
  <si>
    <t>Бухгалтерский баланс</t>
  </si>
  <si>
    <t>на конец отчетного периода</t>
  </si>
  <si>
    <t>на 31 декабря 
200_ года</t>
  </si>
  <si>
    <t xml:space="preserve">Форма №1 </t>
  </si>
  <si>
    <t>страховой (перестраховочной) организации/страхового брокера</t>
  </si>
  <si>
    <t>АО "КИС "Казахинстрах"</t>
  </si>
  <si>
    <t>по состоянию на "1" октября 2017 года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</si>
  <si>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</si>
  <si>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</si>
  <si>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</si>
  <si>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</si>
  <si>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</si>
  <si>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Операции &lt;&lt;обратное РЕПО&gt;&gt;</t>
  </si>
  <si>
    <t>Аффинированные драгоценные металлы</t>
  </si>
  <si>
    <t>Производные финансовые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</si>
  <si>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</si>
  <si>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</si>
  <si>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</si>
  <si>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</si>
  <si>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</si>
  <si>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</si>
  <si>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</si>
  <si>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</si>
  <si>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</si>
  <si>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</si>
  <si>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</si>
  <si>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</si>
  <si>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</si>
  <si>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</si>
  <si>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Запасы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</si>
  <si>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</si>
  <si>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</si>
  <si>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</si>
  <si>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</si>
  <si>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</si>
  <si>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</si>
  <si>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</si>
  <si>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</si>
  <si>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</si>
  <si>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</si>
  <si>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</si>
  <si>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</si>
  <si>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Займы полученные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</si>
  <si>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</si>
  <si>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</si>
  <si>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</si>
  <si>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</si>
  <si>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</si>
  <si>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</si>
  <si>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Операции «РЕПО»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</si>
  <si>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</si>
  <si>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</si>
  <si>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</si>
  <si>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</si>
  <si>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</si>
  <si>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</si>
  <si>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</si>
  <si>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</si>
  <si>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</si>
  <si>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</si>
  <si>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Премии (дополнительный оплаченный капитал)</t>
  </si>
  <si>
    <t>Резерв непредвиденных рисков</t>
  </si>
  <si>
    <t>Стабилизационный резерв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</si>
  <si>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</si>
  <si>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</si>
  <si>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</si>
  <si>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</si>
  <si>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</si>
  <si>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Итого капитал</t>
  </si>
  <si>
    <t>Итого капитал и обязательства</t>
  </si>
  <si>
    <t>Место для печати</t>
  </si>
  <si>
    <t xml:space="preserve">Приложение 5 
к Правилам представления финансовой
отчетности финансовыми организациями,
специальными финансовыми компаниями,  исламскими специальными финансовыми  компаниями, микрофинансовыми организациями  </t>
  </si>
  <si>
    <t xml:space="preserve">Форма №2 </t>
  </si>
  <si>
    <t>Отчет о прибылях и убытках</t>
  </si>
  <si>
    <t>на "1" октября 2017 года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</si>
  <si>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</si>
  <si>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</si>
  <si>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</si>
  <si>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</si>
  <si>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</si>
  <si>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</si>
  <si>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</si>
  <si>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</si>
  <si>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</si>
  <si>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</si>
  <si>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</si>
  <si>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</si>
  <si>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</si>
  <si>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</si>
  <si>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</si>
  <si>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</si>
  <si>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</si>
  <si>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</si>
  <si>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</si>
  <si>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</si>
  <si>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</si>
  <si>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&lt;&lt;РЕПО&gt;&gt; (нетто)</t>
  </si>
  <si>
    <t>доходы (расходы) от операций с аффинированными драгоценными металлами</t>
  </si>
  <si>
    <t>доходы (расходы) от операций с производными финансовыми инструментами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</si>
  <si>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</si>
  <si>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</si>
  <si>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изменения стоимости ценных бумаг, имеющихся в наличии для продажи</t>
  </si>
  <si>
    <t>доходы (расходы) от переоценки иностранной валюты (нетто)</t>
  </si>
  <si>
    <t>доходы (расходы) от переоценки аффинированных драгоценных металлов</t>
  </si>
  <si>
    <t>доходы (расходы) от переоценки производных финансовых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</si>
  <si>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</si>
  <si>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</si>
  <si>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</si>
  <si>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</si>
  <si>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</si>
  <si>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</si>
  <si>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</si>
  <si>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</si>
  <si>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</si>
  <si>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</si>
  <si>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</si>
  <si>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</si>
  <si>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</si>
  <si>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</si>
  <si>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</si>
  <si>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</si>
  <si>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</si>
  <si>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</si>
  <si>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</si>
  <si>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</si>
  <si>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</si>
  <si>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</si>
  <si>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Расходы по выплате комиссионного вознаграждения по страховой деятельности</t>
  </si>
  <si>
    <t>Расходы, связанные с расторжением договора страхования (перестрахования)</t>
  </si>
  <si>
    <t>Расходы, связанные с выплатой вознаграждения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</si>
  <si>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</si>
  <si>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</si>
  <si>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</si>
  <si>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</si>
  <si>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</si>
  <si>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</si>
  <si>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бюджет, за исключением корпоративного подоходного налога</t>
  </si>
  <si>
    <t>расходы по текущей аренде</t>
  </si>
  <si>
    <t>Амортизационные отчисления и износ</t>
  </si>
  <si>
    <t>Прочие расходы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</si>
  <si>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</si>
  <si>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</si>
  <si>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</si>
  <si>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</si>
  <si>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</si>
  <si>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</si>
  <si>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</si>
  <si>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</si>
  <si>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ОТЧЕТ О ДВИЖЕНИИ ДЕНЕЖНЫХ СРЕДСТВ (КОСВЕННЫЙ МЕТОД)</t>
  </si>
  <si>
    <t>страховой организации АО "ДСК Народного банка Казахстана "Халык - Казахинстрах"</t>
  </si>
  <si>
    <t>по состоянию на 1 октября 2017 года</t>
  </si>
  <si>
    <t>Примечание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</si>
  <si>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</si>
  <si>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</si>
  <si>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</si>
  <si>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на резервы по обесценению</t>
  </si>
  <si>
    <t>нереализованные  доходы и расходы от изменения стоимости финансового актива</t>
  </si>
  <si>
    <t>доходы, начисленные в виде вознаграждения к получению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</si>
  <si>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</si>
  <si>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</si>
  <si>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</si>
  <si>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</si>
  <si>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</si>
  <si>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</si>
  <si>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</si>
  <si>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</si>
  <si>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</si>
  <si>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</si>
  <si>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</si>
  <si>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 текущих налоговых активов, прочих активов</t>
  </si>
  <si>
    <t>Увеличение (уменьшение) в операционных обязательствах</t>
  </si>
  <si>
    <t>Увеличение (уменьшение) резерва незаработанной премии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</si>
  <si>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</si>
  <si>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</si>
  <si>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</si>
  <si>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</si>
  <si>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</si>
  <si>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</si>
  <si>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</si>
  <si>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</si>
  <si>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 в налоговых обязательствах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</si>
  <si>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</si>
  <si>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</si>
  <si>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</si>
  <si>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</si>
  <si>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</si>
  <si>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</si>
  <si>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</si>
  <si>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Итого увеличение или уменьшение денег от инвестиционной деятельности</t>
  </si>
  <si>
    <t>Выплата дивидендов</t>
  </si>
  <si>
    <t>Выкуп собственных акций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</si>
  <si>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</si>
  <si>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</si>
  <si>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</si>
  <si>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</si>
  <si>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Отчет об изменениях в капитале</t>
  </si>
  <si>
    <t>Уставный капитал</t>
  </si>
  <si>
    <t>Выкупленные собственные акции</t>
  </si>
  <si>
    <t>Дополнительно оплаченный капитал</t>
  </si>
  <si>
    <t>Фонд переоценки ценных бумаг, имеющихся в наличии для продажи</t>
  </si>
  <si>
    <t xml:space="preserve">Нераспределенная прибыль </t>
  </si>
  <si>
    <t>Сальдо на  01 января  2016 года</t>
  </si>
  <si>
    <t>Прочий совокупный доход</t>
  </si>
  <si>
    <t>Чистая прибыль</t>
  </si>
  <si>
    <t>Итого совокупный доход</t>
  </si>
  <si>
    <t>Взносы акцмонера в форме безвозмездной аренды</t>
  </si>
  <si>
    <t>Выкупленные акции (взносы)</t>
  </si>
  <si>
    <t>Начисленные дивиденды акционерам</t>
  </si>
  <si>
    <t>Списание переоценки резерва основных средств</t>
  </si>
  <si>
    <t>Сальдо на  01 января 2017 года</t>
  </si>
  <si>
    <t>Сальдо на  01 октября 2017 года</t>
  </si>
  <si>
    <t>Исполнитель</t>
  </si>
  <si>
    <t>Дата подписания отчета</t>
  </si>
  <si>
    <t>Заместитель Председателя Правления                                                        Ботанбекова К.А.</t>
  </si>
  <si>
    <t>Заместитель Председателя Правления                                                  Ботанбекова К.А.</t>
  </si>
  <si>
    <t>Главный бухгалтер                                                                                     Мусина Ж.А.</t>
  </si>
  <si>
    <t>Заместитель Председателя Правления                                                                          Ботанбекова К.А.</t>
  </si>
  <si>
    <t>Главный бухгалтер                                                                                                            Мусина Ж.А.</t>
  </si>
  <si>
    <t>Главный бухгалтер                                                                                         Мусина Ж.А.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</si>
</sst>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(* #,##0.00_);_(* \(#,##0.00\);_(* &quot;-&quot;??_);_(@_)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  <font>
      <b/>
      <sz val="10"/>
      <name val="Times New Roman"/>
      <family val="1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4" fillId="0" borderId="0" xfId="1" applyFont="1" applyFill="1"/>
    <xf numFmtId="0" fontId="3" fillId="0" borderId="0" xfId="2" applyFont="1" applyFill="1" applyAlignment="1">
      <alignment vertical="top"/>
    </xf>
    <xf numFmtId="0" fontId="3" fillId="0" borderId="0" xfId="2" applyFont="1" applyFill="1"/>
    <xf numFmtId="0" fontId="3" fillId="0" borderId="0" xfId="1" applyFont="1" applyFill="1"/>
    <xf numFmtId="0" fontId="4" fillId="0" borderId="0" xfId="1" applyFont="1" applyFill="1" applyAlignme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3" applyFont="1" applyFill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top"/>
    </xf>
    <xf numFmtId="0" fontId="7" fillId="0" borderId="0" xfId="0" applyFont="1" applyFill="1"/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3" fontId="6" fillId="0" borderId="4" xfId="0" applyNumberFormat="1" applyFont="1" applyFill="1" applyBorder="1" applyAlignment="1">
      <alignment horizontal="center" vertical="top" wrapText="1"/>
    </xf>
    <xf numFmtId="3" fontId="6" fillId="0" borderId="5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3" fontId="6" fillId="0" borderId="7" xfId="0" applyNumberFormat="1" applyFont="1" applyFill="1" applyBorder="1" applyAlignment="1">
      <alignment horizontal="center" vertical="top" wrapText="1"/>
    </xf>
    <xf numFmtId="49" fontId="8" fillId="0" borderId="6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right" vertical="top"/>
    </xf>
    <xf numFmtId="164" fontId="8" fillId="0" borderId="8" xfId="0" applyNumberFormat="1" applyFont="1" applyBorder="1" applyAlignment="1">
      <alignment horizontal="right" vertical="top"/>
    </xf>
    <xf numFmtId="3" fontId="7" fillId="0" borderId="0" xfId="0" applyNumberFormat="1" applyFont="1" applyFill="1"/>
    <xf numFmtId="164" fontId="8" fillId="0" borderId="7" xfId="0" applyNumberFormat="1" applyFont="1" applyFill="1" applyBorder="1" applyAlignment="1">
      <alignment horizontal="right" vertical="top"/>
    </xf>
    <xf numFmtId="49" fontId="6" fillId="0" borderId="6" xfId="0" applyNumberFormat="1" applyFont="1" applyFill="1" applyBorder="1" applyAlignment="1" applyProtection="1">
      <alignment horizontal="left" vertical="top" wrapText="1"/>
      <protection locked="0"/>
    </xf>
    <xf numFmtId="49" fontId="6" fillId="0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right" vertical="top"/>
    </xf>
    <xf numFmtId="164" fontId="6" fillId="0" borderId="7" xfId="0" applyNumberFormat="1" applyFont="1" applyFill="1" applyBorder="1" applyAlignment="1">
      <alignment horizontal="right" vertical="top"/>
    </xf>
    <xf numFmtId="0" fontId="3" fillId="0" borderId="6" xfId="0" applyFont="1" applyFill="1" applyBorder="1" applyAlignment="1">
      <alignment vertical="top" wrapText="1"/>
    </xf>
    <xf numFmtId="164" fontId="3" fillId="0" borderId="1" xfId="5" applyNumberFormat="1" applyFont="1" applyFill="1" applyBorder="1" applyAlignment="1">
      <alignment horizontal="right"/>
    </xf>
    <xf numFmtId="164" fontId="3" fillId="0" borderId="7" xfId="5" applyNumberFormat="1" applyFont="1" applyFill="1" applyBorder="1" applyAlignment="1">
      <alignment horizontal="right"/>
    </xf>
    <xf numFmtId="164" fontId="3" fillId="0" borderId="1" xfId="5" applyNumberFormat="1" applyFont="1" applyFill="1" applyBorder="1"/>
    <xf numFmtId="164" fontId="3" fillId="0" borderId="7" xfId="5" applyNumberFormat="1" applyFont="1" applyFill="1" applyBorder="1"/>
    <xf numFmtId="164" fontId="6" fillId="0" borderId="1" xfId="0" applyNumberFormat="1" applyFont="1" applyFill="1" applyBorder="1" applyAlignment="1">
      <alignment vertical="top"/>
    </xf>
    <xf numFmtId="164" fontId="6" fillId="0" borderId="9" xfId="0" applyNumberFormat="1" applyFont="1" applyFill="1" applyBorder="1" applyAlignment="1">
      <alignment vertical="top"/>
    </xf>
    <xf numFmtId="164" fontId="10" fillId="0" borderId="1" xfId="6" applyNumberFormat="1" applyFont="1" applyFill="1" applyBorder="1" applyAlignment="1">
      <alignment horizontal="right" vertical="top" wrapText="1"/>
    </xf>
    <xf numFmtId="164" fontId="10" fillId="0" borderId="10" xfId="6" applyNumberFormat="1" applyFont="1" applyFill="1" applyBorder="1" applyAlignment="1">
      <alignment horizontal="right" vertical="top" wrapText="1"/>
    </xf>
    <xf numFmtId="49" fontId="3" fillId="0" borderId="6" xfId="0" applyNumberFormat="1" applyFont="1" applyBorder="1" applyAlignment="1" applyProtection="1">
      <alignment horizontal="left" vertical="top" wrapText="1"/>
      <protection locked="0"/>
    </xf>
    <xf numFmtId="49" fontId="11" fillId="0" borderId="6" xfId="0" applyNumberFormat="1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>
      <alignment horizontal="center" vertical="top"/>
    </xf>
    <xf numFmtId="164" fontId="11" fillId="0" borderId="1" xfId="0" applyNumberFormat="1" applyFont="1" applyFill="1" applyBorder="1" applyAlignment="1">
      <alignment horizontal="right" vertical="top"/>
    </xf>
    <xf numFmtId="164" fontId="11" fillId="0" borderId="7" xfId="0" applyNumberFormat="1" applyFont="1" applyFill="1" applyBorder="1" applyAlignment="1">
      <alignment horizontal="right" vertical="top"/>
    </xf>
    <xf numFmtId="0" fontId="12" fillId="0" borderId="0" xfId="0" applyFont="1" applyFill="1"/>
    <xf numFmtId="0" fontId="6" fillId="0" borderId="1" xfId="0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>
      <alignment horizontal="center" vertical="top"/>
    </xf>
    <xf numFmtId="164" fontId="6" fillId="0" borderId="13" xfId="0" applyNumberFormat="1" applyFont="1" applyFill="1" applyBorder="1" applyAlignment="1">
      <alignment horizontal="right" vertical="top"/>
    </xf>
    <xf numFmtId="164" fontId="6" fillId="0" borderId="14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horizontal="right" vertical="top"/>
    </xf>
    <xf numFmtId="164" fontId="7" fillId="0" borderId="0" xfId="0" applyNumberFormat="1" applyFont="1" applyFill="1"/>
    <xf numFmtId="0" fontId="6" fillId="0" borderId="0" xfId="7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horizontal="right" vertical="top"/>
    </xf>
    <xf numFmtId="3" fontId="3" fillId="0" borderId="0" xfId="0" applyNumberFormat="1" applyFont="1"/>
    <xf numFmtId="3" fontId="3" fillId="0" borderId="0" xfId="0" applyNumberFormat="1" applyFont="1" applyFill="1" applyAlignment="1">
      <alignment horizontal="center" vertical="top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3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8" xfId="0" applyNumberFormat="1" applyFont="1" applyFill="1" applyBorder="1" applyAlignment="1">
      <alignment horizontal="center" vertical="top" wrapText="1"/>
    </xf>
    <xf numFmtId="3" fontId="8" fillId="0" borderId="6" xfId="0" applyNumberFormat="1" applyFont="1" applyBorder="1" applyAlignment="1">
      <alignment horizontal="left" vertical="center" wrapText="1"/>
    </xf>
    <xf numFmtId="164" fontId="8" fillId="0" borderId="1" xfId="8" applyNumberFormat="1" applyFont="1" applyBorder="1" applyAlignment="1">
      <alignment horizontal="right" vertical="top"/>
    </xf>
    <xf numFmtId="164" fontId="8" fillId="0" borderId="1" xfId="4" applyNumberFormat="1" applyFont="1" applyFill="1" applyBorder="1" applyAlignment="1">
      <alignment vertical="top"/>
    </xf>
    <xf numFmtId="164" fontId="8" fillId="0" borderId="8" xfId="8" applyNumberFormat="1" applyFont="1" applyBorder="1" applyAlignment="1">
      <alignment horizontal="right" vertical="top"/>
    </xf>
    <xf numFmtId="3" fontId="3" fillId="0" borderId="6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top"/>
    </xf>
    <xf numFmtId="164" fontId="3" fillId="0" borderId="8" xfId="8" applyNumberFormat="1" applyFont="1" applyBorder="1" applyAlignment="1">
      <alignment horizontal="right" vertical="top"/>
    </xf>
    <xf numFmtId="3" fontId="8" fillId="0" borderId="0" xfId="0" applyNumberFormat="1" applyFont="1"/>
    <xf numFmtId="164" fontId="3" fillId="0" borderId="15" xfId="0" applyNumberFormat="1" applyFont="1" applyBorder="1" applyAlignment="1">
      <alignment horizontal="right" vertical="top"/>
    </xf>
    <xf numFmtId="3" fontId="8" fillId="0" borderId="11" xfId="0" applyNumberFormat="1" applyFont="1" applyBorder="1" applyAlignment="1">
      <alignment horizontal="left" vertical="center" wrapText="1"/>
    </xf>
    <xf numFmtId="164" fontId="8" fillId="0" borderId="12" xfId="0" applyNumberFormat="1" applyFont="1" applyFill="1" applyBorder="1" applyAlignment="1">
      <alignment horizontal="right" vertical="top"/>
    </xf>
    <xf numFmtId="164" fontId="8" fillId="0" borderId="14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Alignment="1">
      <alignment horizontal="left" vertical="top" wrapText="1"/>
    </xf>
    <xf numFmtId="164" fontId="6" fillId="0" borderId="0" xfId="7" applyNumberFormat="1" applyFont="1" applyFill="1" applyAlignment="1">
      <alignment vertical="top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 wrapText="1"/>
    </xf>
    <xf numFmtId="0" fontId="3" fillId="0" borderId="0" xfId="3" applyFont="1" applyFill="1" applyBorder="1" applyAlignment="1">
      <alignment vertical="top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6" fillId="0" borderId="0" xfId="4" applyFont="1" applyFill="1" applyAlignment="1">
      <alignment horizontal="center" vertical="top"/>
    </xf>
    <xf numFmtId="0" fontId="6" fillId="0" borderId="0" xfId="0" applyFont="1" applyFill="1" applyBorder="1" applyAlignment="1">
      <alignment horizontal="right" vertical="top"/>
    </xf>
    <xf numFmtId="3" fontId="3" fillId="0" borderId="0" xfId="0" applyNumberFormat="1" applyFont="1" applyFill="1" applyAlignment="1">
      <alignment horizontal="center" vertical="top"/>
    </xf>
    <xf numFmtId="3" fontId="3" fillId="0" borderId="0" xfId="0" applyNumberFormat="1" applyFont="1" applyAlignment="1">
      <alignment horizontal="center"/>
    </xf>
    <xf numFmtId="0" fontId="3" fillId="0" borderId="0" xfId="4" applyFont="1" applyFill="1" applyAlignment="1">
      <alignment horizontal="center" vertical="top"/>
    </xf>
  </cellXfs>
  <cellStyles count="9">
    <cellStyle name="Comma_Worksheet in 2241 3 Cashflow statement - consolidated 31 12 01, 31 12 00" xfId="5"/>
    <cellStyle name="Обычный" xfId="0" builtinId="0"/>
    <cellStyle name="Обычный 2" xfId="1"/>
    <cellStyle name="Обычный 2 2" xfId="2"/>
    <cellStyle name="Обычный 6" xfId="3"/>
    <cellStyle name="Обычный_ДД нов." xfId="6"/>
    <cellStyle name="Обычный_Лист1" xfId="7"/>
    <cellStyle name="Обычный_СК нов." xfId="8"/>
    <cellStyle name="Обычный_Формы фин.отчетности по ПП №24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60;&#1048;&#1053;%20&#1054;&#1058;&#1063;&#1045;&#1058;_011017%20&#1092;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П"/>
      <sheetName val="СД"/>
      <sheetName val="ББ"/>
      <sheetName val="ОПИУ"/>
      <sheetName val="ДДС"/>
      <sheetName val="СК"/>
    </sheetNames>
    <sheetDataSet>
      <sheetData sheetId="0"/>
      <sheetData sheetId="1"/>
      <sheetData sheetId="2"/>
      <sheetData sheetId="3"/>
      <sheetData sheetId="4">
        <row r="3">
          <cell r="A3" t="str">
            <v>по состоянию на 1 октября 2017 года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showGridLines="0" topLeftCell="A46" workbookViewId="0">
      <selection activeCell="C73" sqref="C73:C74"/>
    </sheetView>
  </sheetViews>
  <sheetFormatPr defaultColWidth="51.5703125" defaultRowHeight="12.75" x14ac:dyDescent="0.2"/>
  <cols>
    <col min="1" max="1" width="60.42578125" style="6" customWidth="1"/>
    <col min="2" max="2" width="14.28515625" style="6" customWidth="1"/>
    <col min="3" max="3" width="18.28515625" style="6" customWidth="1"/>
    <col min="4" max="4" width="19.5703125" style="6" customWidth="1"/>
    <col min="5" max="16384" width="51.5703125" style="6"/>
  </cols>
  <sheetData>
    <row r="1" spans="1:8" ht="66" customHeight="1" x14ac:dyDescent="0.2">
      <c r="B1" s="101" t="s">
        <v>4</v>
      </c>
      <c r="C1" s="101"/>
      <c r="D1" s="101"/>
      <c r="E1" s="7"/>
      <c r="F1" s="7"/>
      <c r="G1" s="7"/>
      <c r="H1" s="7"/>
    </row>
    <row r="2" spans="1:8" ht="15" customHeight="1" x14ac:dyDescent="0.2"/>
    <row r="3" spans="1:8" s="8" customFormat="1" x14ac:dyDescent="0.2">
      <c r="D3" s="9" t="s">
        <v>8</v>
      </c>
      <c r="E3" s="9"/>
    </row>
    <row r="4" spans="1:8" s="8" customFormat="1" x14ac:dyDescent="0.2">
      <c r="E4" s="9"/>
    </row>
    <row r="5" spans="1:8" s="8" customFormat="1" x14ac:dyDescent="0.2">
      <c r="A5" s="102" t="s">
        <v>5</v>
      </c>
      <c r="B5" s="102"/>
      <c r="C5" s="102"/>
      <c r="D5" s="102"/>
    </row>
    <row r="6" spans="1:8" s="8" customFormat="1" x14ac:dyDescent="0.2">
      <c r="A6" s="102" t="s">
        <v>9</v>
      </c>
      <c r="B6" s="102"/>
      <c r="C6" s="102"/>
      <c r="D6" s="102"/>
    </row>
    <row r="7" spans="1:8" s="8" customFormat="1" x14ac:dyDescent="0.2">
      <c r="A7" s="103" t="s">
        <v>10</v>
      </c>
      <c r="B7" s="103"/>
      <c r="C7" s="103"/>
      <c r="D7" s="103"/>
    </row>
    <row r="8" spans="1:8" s="8" customFormat="1" x14ac:dyDescent="0.2">
      <c r="A8" s="103" t="s">
        <v>11</v>
      </c>
      <c r="B8" s="103"/>
      <c r="C8" s="103"/>
      <c r="D8" s="103"/>
    </row>
    <row r="9" spans="1:8" s="8" customFormat="1" x14ac:dyDescent="0.2"/>
    <row r="10" spans="1:8" s="10" customFormat="1" x14ac:dyDescent="0.2">
      <c r="A10" s="8"/>
      <c r="B10" s="8"/>
      <c r="C10" s="8"/>
      <c r="D10" s="9" t="s">
        <v>0</v>
      </c>
    </row>
    <row r="11" spans="1:8" s="13" customFormat="1" ht="42" customHeight="1" x14ac:dyDescent="0.2">
      <c r="A11" s="11" t="s">
        <v>1</v>
      </c>
      <c r="B11" s="12" t="s">
        <v>2</v>
      </c>
      <c r="C11" s="11" t="s">
        <v>6</v>
      </c>
      <c r="D11" s="11" t="s">
        <v>7</v>
      </c>
    </row>
    <row r="12" spans="1:8" s="10" customFormat="1" x14ac:dyDescent="0.2">
      <c r="A12" s="14">
        <v>1</v>
      </c>
      <c r="B12" s="14">
        <v>2</v>
      </c>
      <c r="C12" s="14">
        <v>3</v>
      </c>
      <c r="D12" s="14">
        <v>4</v>
      </c>
    </row>
    <row r="13" spans="1:8" s="10" customFormat="1" x14ac:dyDescent="0.2">
      <c r="A13" s="15" t="s">
        <v>12</v>
      </c>
      <c r="B13" s="16"/>
      <c r="C13" s="17"/>
      <c r="D13" s="17"/>
    </row>
    <row r="14" spans="1:8" s="10" customFormat="1" x14ac:dyDescent="0.2">
      <c r="A14" s="15" t="s">
        <v>13</v>
      </c>
      <c r="B14" s="16">
        <v>1</v>
      </c>
      <c r="C14" s="17">
        <v>3222007</v>
      </c>
      <c r="D14" s="17">
        <v>1564708</v>
      </c>
    </row>
    <row r="15" spans="1:8" s="10" customFormat="1" x14ac:dyDescent="0.2">
      <c r="A15" s="15" t="s">
        <v>14</v>
      </c>
      <c r="B15" s="16">
        <v>2</v>
      </c>
      <c r="C15" s="17">
        <v>9003436</v>
      </c>
      <c r="D15" s="17">
        <v>7676928</v>
      </c>
    </row>
    <row r="16" spans="1:8" s="10" customFormat="1" ht="25.5" x14ac:dyDescent="0.2">
      <c r="A16" s="15" t="s">
        <v>15</v>
      </c>
      <c r="B16" s="16">
        <v>3</v>
      </c>
      <c r="C16" s="17"/>
      <c r="D16" s="17"/>
    </row>
    <row r="17" spans="1:4" s="10" customFormat="1" ht="25.5" x14ac:dyDescent="0.2">
      <c r="A17" s="15" t="s">
        <v>16</v>
      </c>
      <c r="B17" s="16">
        <v>4</v>
      </c>
      <c r="C17" s="17">
        <v>22125348</v>
      </c>
      <c r="D17" s="17">
        <v>20838296</v>
      </c>
    </row>
    <row r="18" spans="1:4" s="10" customFormat="1" x14ac:dyDescent="0.2">
      <c r="A18" s="15" t="s">
        <v>17</v>
      </c>
      <c r="B18" s="16">
        <v>5</v>
      </c>
      <c r="C18" s="17">
        <v>0</v>
      </c>
      <c r="D18" s="17"/>
    </row>
    <row r="19" spans="1:4" s="10" customFormat="1" x14ac:dyDescent="0.2">
      <c r="A19" s="15" t="s">
        <v>18</v>
      </c>
      <c r="B19" s="16">
        <v>6</v>
      </c>
      <c r="C19" s="17"/>
      <c r="D19" s="17"/>
    </row>
    <row r="20" spans="1:4" s="10" customFormat="1" x14ac:dyDescent="0.2">
      <c r="A20" s="15" t="s">
        <v>19</v>
      </c>
      <c r="B20" s="16">
        <v>7</v>
      </c>
      <c r="C20" s="17"/>
      <c r="D20" s="17"/>
    </row>
    <row r="21" spans="1:4" s="10" customFormat="1" ht="25.5" x14ac:dyDescent="0.2">
      <c r="A21" s="15" t="s">
        <v>20</v>
      </c>
      <c r="B21" s="16">
        <v>8</v>
      </c>
      <c r="C21" s="17">
        <v>8707607</v>
      </c>
      <c r="D21" s="17">
        <v>11349721</v>
      </c>
    </row>
    <row r="22" spans="1:4" s="10" customFormat="1" ht="25.5" x14ac:dyDescent="0.2">
      <c r="A22" s="15" t="s">
        <v>21</v>
      </c>
      <c r="B22" s="16">
        <v>9</v>
      </c>
      <c r="C22" s="17">
        <v>196993</v>
      </c>
      <c r="D22" s="17">
        <v>706159</v>
      </c>
    </row>
    <row r="23" spans="1:4" s="10" customFormat="1" ht="38.25" x14ac:dyDescent="0.2">
      <c r="A23" s="15" t="s">
        <v>22</v>
      </c>
      <c r="B23" s="16">
        <v>10</v>
      </c>
      <c r="C23" s="17"/>
      <c r="D23" s="17"/>
    </row>
    <row r="24" spans="1:4" s="10" customFormat="1" ht="25.5" x14ac:dyDescent="0.2">
      <c r="A24" s="15" t="s">
        <v>23</v>
      </c>
      <c r="B24" s="16">
        <v>11</v>
      </c>
      <c r="C24" s="17"/>
      <c r="D24" s="17"/>
    </row>
    <row r="25" spans="1:4" s="10" customFormat="1" ht="25.5" x14ac:dyDescent="0.2">
      <c r="A25" s="15" t="s">
        <v>24</v>
      </c>
      <c r="B25" s="16">
        <v>12</v>
      </c>
      <c r="C25" s="17">
        <v>473793</v>
      </c>
      <c r="D25" s="17">
        <v>706470</v>
      </c>
    </row>
    <row r="26" spans="1:4" s="10" customFormat="1" ht="25.5" x14ac:dyDescent="0.2">
      <c r="A26" s="15" t="s">
        <v>25</v>
      </c>
      <c r="B26" s="16">
        <v>13</v>
      </c>
      <c r="C26" s="17">
        <v>3328798</v>
      </c>
      <c r="D26" s="17">
        <v>6653157</v>
      </c>
    </row>
    <row r="27" spans="1:4" s="10" customFormat="1" x14ac:dyDescent="0.2">
      <c r="A27" s="15" t="s">
        <v>26</v>
      </c>
      <c r="B27" s="16">
        <v>14</v>
      </c>
      <c r="C27" s="17">
        <v>40068</v>
      </c>
      <c r="D27" s="17">
        <v>29844</v>
      </c>
    </row>
    <row r="28" spans="1:4" s="10" customFormat="1" ht="25.5" x14ac:dyDescent="0.2">
      <c r="A28" s="15" t="s">
        <v>27</v>
      </c>
      <c r="B28" s="16">
        <v>15</v>
      </c>
      <c r="C28" s="17">
        <v>1043748</v>
      </c>
      <c r="D28" s="17">
        <v>685015</v>
      </c>
    </row>
    <row r="29" spans="1:4" s="10" customFormat="1" ht="25.5" x14ac:dyDescent="0.2">
      <c r="A29" s="15" t="s">
        <v>28</v>
      </c>
      <c r="B29" s="16">
        <v>16</v>
      </c>
      <c r="C29" s="17"/>
      <c r="D29" s="17"/>
    </row>
    <row r="30" spans="1:4" s="10" customFormat="1" x14ac:dyDescent="0.2">
      <c r="A30" s="15" t="s">
        <v>29</v>
      </c>
      <c r="B30" s="16">
        <v>17</v>
      </c>
      <c r="C30" s="17">
        <v>556621</v>
      </c>
      <c r="D30" s="17">
        <v>796975</v>
      </c>
    </row>
    <row r="31" spans="1:4" s="10" customFormat="1" x14ac:dyDescent="0.2">
      <c r="A31" s="15" t="s">
        <v>30</v>
      </c>
      <c r="B31" s="16">
        <v>18</v>
      </c>
      <c r="C31" s="17">
        <v>1165209</v>
      </c>
      <c r="D31" s="17">
        <v>1138432</v>
      </c>
    </row>
    <row r="32" spans="1:4" s="10" customFormat="1" x14ac:dyDescent="0.2">
      <c r="A32" s="15" t="s">
        <v>31</v>
      </c>
      <c r="B32" s="16">
        <v>19</v>
      </c>
      <c r="C32" s="17">
        <v>88578</v>
      </c>
      <c r="D32" s="17">
        <v>162717</v>
      </c>
    </row>
    <row r="33" spans="1:5" s="10" customFormat="1" ht="25.5" x14ac:dyDescent="0.2">
      <c r="A33" s="15" t="s">
        <v>32</v>
      </c>
      <c r="B33" s="16">
        <v>20</v>
      </c>
      <c r="C33" s="17"/>
      <c r="D33" s="17"/>
    </row>
    <row r="34" spans="1:5" s="10" customFormat="1" x14ac:dyDescent="0.2">
      <c r="A34" s="15" t="s">
        <v>33</v>
      </c>
      <c r="B34" s="16">
        <v>21</v>
      </c>
      <c r="C34" s="17"/>
      <c r="D34" s="17"/>
    </row>
    <row r="35" spans="1:5" s="10" customFormat="1" x14ac:dyDescent="0.2">
      <c r="A35" s="15" t="s">
        <v>34</v>
      </c>
      <c r="B35" s="16">
        <v>22</v>
      </c>
      <c r="C35" s="17">
        <v>19716</v>
      </c>
      <c r="D35" s="17">
        <v>17785</v>
      </c>
    </row>
    <row r="36" spans="1:5" s="10" customFormat="1" x14ac:dyDescent="0.2">
      <c r="A36" s="15" t="s">
        <v>35</v>
      </c>
      <c r="B36" s="16">
        <v>23</v>
      </c>
      <c r="C36" s="17">
        <v>2017018</v>
      </c>
      <c r="D36" s="17">
        <v>2035468</v>
      </c>
    </row>
    <row r="37" spans="1:5" s="10" customFormat="1" x14ac:dyDescent="0.2">
      <c r="A37" s="15" t="s">
        <v>36</v>
      </c>
      <c r="B37" s="16">
        <v>24</v>
      </c>
      <c r="C37" s="17">
        <v>1073477</v>
      </c>
      <c r="D37" s="17">
        <v>1073477</v>
      </c>
    </row>
    <row r="38" spans="1:5" s="10" customFormat="1" x14ac:dyDescent="0.2">
      <c r="A38" s="15" t="s">
        <v>37</v>
      </c>
      <c r="B38" s="16">
        <v>25</v>
      </c>
      <c r="C38" s="17"/>
      <c r="D38" s="17"/>
    </row>
    <row r="39" spans="1:5" s="10" customFormat="1" x14ac:dyDescent="0.2">
      <c r="A39" s="15" t="s">
        <v>38</v>
      </c>
      <c r="B39" s="16">
        <v>26</v>
      </c>
      <c r="C39" s="17">
        <v>311032</v>
      </c>
      <c r="D39" s="17">
        <v>51655</v>
      </c>
    </row>
    <row r="40" spans="1:5" s="10" customFormat="1" x14ac:dyDescent="0.2">
      <c r="A40" s="15" t="s">
        <v>39</v>
      </c>
      <c r="B40" s="16">
        <v>27</v>
      </c>
      <c r="C40" s="17">
        <v>0</v>
      </c>
      <c r="D40" s="17">
        <v>312</v>
      </c>
    </row>
    <row r="41" spans="1:5" s="10" customFormat="1" x14ac:dyDescent="0.2">
      <c r="A41" s="15" t="s">
        <v>40</v>
      </c>
      <c r="B41" s="16">
        <v>28</v>
      </c>
      <c r="C41" s="17">
        <v>53373449</v>
      </c>
      <c r="D41" s="17">
        <v>55487119</v>
      </c>
      <c r="E41" s="21"/>
    </row>
    <row r="42" spans="1:5" s="10" customFormat="1" x14ac:dyDescent="0.2">
      <c r="A42" s="15" t="s">
        <v>41</v>
      </c>
      <c r="B42" s="16"/>
      <c r="C42" s="17"/>
      <c r="D42" s="17"/>
    </row>
    <row r="43" spans="1:5" s="10" customFormat="1" x14ac:dyDescent="0.2">
      <c r="A43" s="15" t="s">
        <v>42</v>
      </c>
      <c r="B43" s="16">
        <v>29</v>
      </c>
      <c r="C43" s="17">
        <v>14633111</v>
      </c>
      <c r="D43" s="17">
        <v>16891683</v>
      </c>
    </row>
    <row r="44" spans="1:5" s="10" customFormat="1" ht="25.5" x14ac:dyDescent="0.2">
      <c r="A44" s="15" t="s">
        <v>43</v>
      </c>
      <c r="B44" s="16">
        <v>30</v>
      </c>
      <c r="C44" s="17"/>
      <c r="D44" s="17"/>
    </row>
    <row r="45" spans="1:5" s="10" customFormat="1" x14ac:dyDescent="0.2">
      <c r="A45" s="15" t="s">
        <v>44</v>
      </c>
      <c r="B45" s="16">
        <v>31</v>
      </c>
      <c r="C45" s="17"/>
      <c r="D45" s="17"/>
    </row>
    <row r="46" spans="1:5" s="10" customFormat="1" x14ac:dyDescent="0.2">
      <c r="A46" s="15" t="s">
        <v>45</v>
      </c>
      <c r="B46" s="16">
        <v>32</v>
      </c>
      <c r="C46" s="17">
        <v>1770771</v>
      </c>
      <c r="D46" s="17">
        <v>1897701</v>
      </c>
    </row>
    <row r="47" spans="1:5" s="10" customFormat="1" x14ac:dyDescent="0.2">
      <c r="A47" s="15" t="s">
        <v>46</v>
      </c>
      <c r="B47" s="16">
        <v>33</v>
      </c>
      <c r="C47" s="17">
        <v>1282380</v>
      </c>
      <c r="D47" s="17">
        <v>1225610</v>
      </c>
    </row>
    <row r="48" spans="1:5" s="10" customFormat="1" x14ac:dyDescent="0.2">
      <c r="A48" s="15" t="s">
        <v>47</v>
      </c>
      <c r="B48" s="16">
        <v>34</v>
      </c>
      <c r="C48" s="17"/>
      <c r="D48" s="17"/>
    </row>
    <row r="49" spans="1:4" s="10" customFormat="1" x14ac:dyDescent="0.2">
      <c r="A49" s="15" t="s">
        <v>48</v>
      </c>
      <c r="B49" s="16">
        <v>35</v>
      </c>
      <c r="C49" s="17">
        <v>3334873</v>
      </c>
      <c r="D49" s="17">
        <v>2326825</v>
      </c>
    </row>
    <row r="50" spans="1:4" s="10" customFormat="1" ht="25.5" x14ac:dyDescent="0.2">
      <c r="A50" s="15" t="s">
        <v>49</v>
      </c>
      <c r="B50" s="16">
        <v>36</v>
      </c>
      <c r="C50" s="17">
        <v>263794</v>
      </c>
      <c r="D50" s="17">
        <v>46731</v>
      </c>
    </row>
    <row r="51" spans="1:4" s="10" customFormat="1" x14ac:dyDescent="0.2">
      <c r="A51" s="15" t="s">
        <v>50</v>
      </c>
      <c r="B51" s="16">
        <v>37</v>
      </c>
      <c r="C51" s="17">
        <v>0</v>
      </c>
      <c r="D51" s="17"/>
    </row>
    <row r="52" spans="1:4" s="10" customFormat="1" x14ac:dyDescent="0.2">
      <c r="A52" s="15" t="s">
        <v>51</v>
      </c>
      <c r="B52" s="16">
        <v>38</v>
      </c>
      <c r="C52" s="17">
        <v>173396</v>
      </c>
      <c r="D52" s="17">
        <v>364696</v>
      </c>
    </row>
    <row r="53" spans="1:4" s="10" customFormat="1" x14ac:dyDescent="0.2">
      <c r="A53" s="15" t="s">
        <v>52</v>
      </c>
      <c r="B53" s="16">
        <v>39</v>
      </c>
      <c r="C53" s="17">
        <v>852988</v>
      </c>
      <c r="D53" s="17">
        <v>867903</v>
      </c>
    </row>
    <row r="54" spans="1:4" s="10" customFormat="1" x14ac:dyDescent="0.2">
      <c r="A54" s="15" t="s">
        <v>53</v>
      </c>
      <c r="B54" s="16">
        <v>40</v>
      </c>
      <c r="C54" s="17"/>
      <c r="D54" s="17"/>
    </row>
    <row r="55" spans="1:4" s="10" customFormat="1" x14ac:dyDescent="0.2">
      <c r="A55" s="15" t="s">
        <v>54</v>
      </c>
      <c r="B55" s="16">
        <v>41</v>
      </c>
      <c r="C55" s="17">
        <v>610155</v>
      </c>
      <c r="D55" s="17"/>
    </row>
    <row r="56" spans="1:4" s="10" customFormat="1" x14ac:dyDescent="0.2">
      <c r="A56" s="15" t="s">
        <v>19</v>
      </c>
      <c r="B56" s="16">
        <v>42</v>
      </c>
      <c r="C56" s="17"/>
      <c r="D56" s="17"/>
    </row>
    <row r="57" spans="1:4" s="10" customFormat="1" x14ac:dyDescent="0.2">
      <c r="A57" s="15" t="s">
        <v>55</v>
      </c>
      <c r="B57" s="16">
        <v>43</v>
      </c>
      <c r="C57" s="17"/>
      <c r="D57" s="17"/>
    </row>
    <row r="58" spans="1:4" s="10" customFormat="1" x14ac:dyDescent="0.2">
      <c r="A58" s="15" t="s">
        <v>56</v>
      </c>
      <c r="B58" s="16">
        <v>44</v>
      </c>
      <c r="C58" s="17">
        <v>136429</v>
      </c>
      <c r="D58" s="17">
        <v>2539603</v>
      </c>
    </row>
    <row r="59" spans="1:4" s="10" customFormat="1" x14ac:dyDescent="0.2">
      <c r="A59" s="15" t="s">
        <v>57</v>
      </c>
      <c r="B59" s="16">
        <v>45</v>
      </c>
      <c r="C59" s="17">
        <v>30600</v>
      </c>
      <c r="D59" s="17">
        <v>203395</v>
      </c>
    </row>
    <row r="60" spans="1:4" s="10" customFormat="1" x14ac:dyDescent="0.2">
      <c r="A60" s="15" t="s">
        <v>58</v>
      </c>
      <c r="B60" s="16">
        <v>46</v>
      </c>
      <c r="C60" s="17"/>
      <c r="D60" s="17"/>
    </row>
    <row r="61" spans="1:4" s="10" customFormat="1" x14ac:dyDescent="0.2">
      <c r="A61" s="15" t="s">
        <v>59</v>
      </c>
      <c r="B61" s="16">
        <v>47</v>
      </c>
      <c r="C61" s="17"/>
      <c r="D61" s="17"/>
    </row>
    <row r="62" spans="1:4" s="10" customFormat="1" x14ac:dyDescent="0.2">
      <c r="A62" s="15" t="s">
        <v>60</v>
      </c>
      <c r="B62" s="16">
        <v>48</v>
      </c>
      <c r="C62" s="17">
        <v>23088497</v>
      </c>
      <c r="D62" s="17">
        <v>26364147</v>
      </c>
    </row>
    <row r="63" spans="1:4" s="10" customFormat="1" x14ac:dyDescent="0.2">
      <c r="A63" s="15" t="s">
        <v>61</v>
      </c>
      <c r="B63" s="16"/>
      <c r="C63" s="17"/>
      <c r="D63" s="17"/>
    </row>
    <row r="64" spans="1:4" s="10" customFormat="1" x14ac:dyDescent="0.2">
      <c r="A64" s="15" t="s">
        <v>62</v>
      </c>
      <c r="B64" s="16">
        <v>49</v>
      </c>
      <c r="C64" s="17">
        <v>4287385</v>
      </c>
      <c r="D64" s="17">
        <v>4287385</v>
      </c>
    </row>
    <row r="65" spans="1:7" s="10" customFormat="1" x14ac:dyDescent="0.2">
      <c r="A65" s="15" t="s">
        <v>63</v>
      </c>
      <c r="B65" s="16">
        <v>50</v>
      </c>
      <c r="C65" s="17">
        <v>39305</v>
      </c>
      <c r="D65" s="17">
        <v>39305</v>
      </c>
    </row>
    <row r="66" spans="1:7" s="10" customFormat="1" x14ac:dyDescent="0.2">
      <c r="A66" s="15" t="s">
        <v>64</v>
      </c>
      <c r="B66" s="16">
        <v>51</v>
      </c>
      <c r="C66" s="17">
        <v>217655</v>
      </c>
      <c r="D66" s="17">
        <v>217655</v>
      </c>
    </row>
    <row r="67" spans="1:7" s="10" customFormat="1" x14ac:dyDescent="0.2">
      <c r="A67" s="15" t="s">
        <v>65</v>
      </c>
      <c r="B67" s="16">
        <v>52</v>
      </c>
      <c r="C67" s="17">
        <v>626055</v>
      </c>
      <c r="D67" s="17">
        <v>626055</v>
      </c>
    </row>
    <row r="68" spans="1:7" s="10" customFormat="1" x14ac:dyDescent="0.2">
      <c r="A68" s="15" t="s">
        <v>66</v>
      </c>
      <c r="B68" s="16">
        <v>53</v>
      </c>
      <c r="C68" s="17"/>
      <c r="D68" s="17"/>
    </row>
    <row r="69" spans="1:7" s="10" customFormat="1" x14ac:dyDescent="0.2">
      <c r="A69" s="15" t="s">
        <v>67</v>
      </c>
      <c r="B69" s="16">
        <v>54</v>
      </c>
      <c r="C69" s="17">
        <v>160</v>
      </c>
      <c r="D69" s="17"/>
    </row>
    <row r="70" spans="1:7" s="10" customFormat="1" x14ac:dyDescent="0.2">
      <c r="A70" s="15" t="s">
        <v>68</v>
      </c>
      <c r="B70" s="16">
        <v>55</v>
      </c>
      <c r="C70" s="17">
        <v>575272</v>
      </c>
      <c r="D70" s="17">
        <v>142109</v>
      </c>
    </row>
    <row r="71" spans="1:7" s="10" customFormat="1" x14ac:dyDescent="0.2">
      <c r="A71" s="15" t="s">
        <v>69</v>
      </c>
      <c r="B71" s="16">
        <v>56</v>
      </c>
      <c r="C71" s="17">
        <v>24617730.000000004</v>
      </c>
      <c r="D71" s="17">
        <v>23889073.000000004</v>
      </c>
    </row>
    <row r="72" spans="1:7" s="10" customFormat="1" x14ac:dyDescent="0.2">
      <c r="A72" s="15" t="s">
        <v>70</v>
      </c>
      <c r="B72" s="16"/>
      <c r="C72" s="17"/>
      <c r="D72" s="17"/>
    </row>
    <row r="73" spans="1:7" s="10" customFormat="1" x14ac:dyDescent="0.2">
      <c r="A73" s="15" t="s">
        <v>71</v>
      </c>
      <c r="B73" s="16">
        <v>56.1</v>
      </c>
      <c r="C73" s="17">
        <v>21895033</v>
      </c>
      <c r="D73" s="17">
        <v>19842820</v>
      </c>
    </row>
    <row r="74" spans="1:7" s="10" customFormat="1" x14ac:dyDescent="0.2">
      <c r="A74" s="15" t="s">
        <v>72</v>
      </c>
      <c r="B74" s="16">
        <v>56.2</v>
      </c>
      <c r="C74" s="17">
        <v>2722697</v>
      </c>
      <c r="D74" s="17">
        <v>4046253</v>
      </c>
    </row>
    <row r="75" spans="1:7" s="10" customFormat="1" x14ac:dyDescent="0.2">
      <c r="A75" s="15" t="s">
        <v>73</v>
      </c>
      <c r="B75" s="16">
        <v>57</v>
      </c>
      <c r="C75" s="17">
        <v>30284952</v>
      </c>
      <c r="D75" s="17">
        <v>29122972</v>
      </c>
    </row>
    <row r="76" spans="1:7" x14ac:dyDescent="0.2">
      <c r="A76" s="15" t="s">
        <v>74</v>
      </c>
      <c r="B76" s="16">
        <v>58</v>
      </c>
      <c r="C76" s="17">
        <v>53373449</v>
      </c>
      <c r="D76" s="17">
        <v>55487119</v>
      </c>
    </row>
    <row r="78" spans="1:7" s="10" customFormat="1" x14ac:dyDescent="0.2">
      <c r="A78" s="18" t="s">
        <v>3</v>
      </c>
      <c r="B78" s="8"/>
      <c r="C78" s="8"/>
      <c r="D78" s="8"/>
    </row>
    <row r="79" spans="1:7" s="10" customFormat="1" x14ac:dyDescent="0.2">
      <c r="A79" s="18"/>
      <c r="B79" s="8"/>
      <c r="C79" s="8"/>
      <c r="D79" s="8"/>
    </row>
    <row r="80" spans="1:7" x14ac:dyDescent="0.2">
      <c r="A80" s="19"/>
      <c r="B80" s="19"/>
      <c r="C80" s="19"/>
      <c r="D80" s="19"/>
      <c r="E80" s="19"/>
      <c r="F80" s="19"/>
      <c r="G80" s="19"/>
    </row>
    <row r="81" spans="1:7" x14ac:dyDescent="0.2">
      <c r="A81" s="100" t="s">
        <v>219</v>
      </c>
      <c r="B81" s="2"/>
      <c r="C81" s="2"/>
      <c r="D81" s="2"/>
      <c r="E81" s="3"/>
      <c r="F81" s="3"/>
      <c r="G81" s="4"/>
    </row>
    <row r="82" spans="1:7" x14ac:dyDescent="0.2">
      <c r="A82" s="20"/>
      <c r="B82" s="2"/>
      <c r="C82" s="2"/>
      <c r="D82" s="2"/>
      <c r="E82" s="3"/>
      <c r="F82" s="3"/>
      <c r="G82" s="4"/>
    </row>
    <row r="83" spans="1:7" x14ac:dyDescent="0.2">
      <c r="A83" s="100" t="s">
        <v>220</v>
      </c>
      <c r="B83" s="2"/>
      <c r="C83" s="2"/>
      <c r="D83" s="2"/>
      <c r="E83" s="3"/>
      <c r="F83" s="3"/>
      <c r="G83" s="4"/>
    </row>
    <row r="84" spans="1:7" x14ac:dyDescent="0.2">
      <c r="A84" s="20"/>
      <c r="B84" s="2"/>
      <c r="C84" s="2"/>
      <c r="D84" s="2"/>
      <c r="E84" s="3"/>
      <c r="F84" s="3"/>
      <c r="G84" s="4"/>
    </row>
    <row r="85" spans="1:7" x14ac:dyDescent="0.2">
      <c r="A85" s="100" t="s">
        <v>216</v>
      </c>
      <c r="B85" s="2"/>
      <c r="C85" s="2"/>
      <c r="D85" s="2"/>
      <c r="E85" s="3"/>
      <c r="F85" s="3"/>
      <c r="G85" s="4"/>
    </row>
    <row r="86" spans="1:7" x14ac:dyDescent="0.2">
      <c r="A86" s="20"/>
      <c r="B86" s="2"/>
      <c r="C86" s="2"/>
      <c r="D86" s="2"/>
      <c r="E86" s="3"/>
      <c r="F86" s="3"/>
      <c r="G86" s="4"/>
    </row>
    <row r="87" spans="1:7" x14ac:dyDescent="0.2">
      <c r="A87" s="100" t="s">
        <v>217</v>
      </c>
      <c r="B87" s="4"/>
      <c r="C87" s="4"/>
      <c r="D87" s="4"/>
      <c r="E87" s="4"/>
      <c r="F87" s="4"/>
      <c r="G87" s="4"/>
    </row>
    <row r="88" spans="1:7" x14ac:dyDescent="0.2">
      <c r="A88" s="20"/>
      <c r="B88" s="5"/>
      <c r="C88" s="5"/>
      <c r="D88" s="5"/>
      <c r="E88" s="5"/>
      <c r="F88" s="5"/>
      <c r="G88" s="5"/>
    </row>
    <row r="89" spans="1:7" x14ac:dyDescent="0.2">
      <c r="A89" s="20" t="s">
        <v>75</v>
      </c>
      <c r="B89" s="4"/>
      <c r="C89" s="4"/>
      <c r="D89" s="4"/>
      <c r="E89" s="4"/>
      <c r="F89" s="4"/>
      <c r="G89" s="4"/>
    </row>
    <row r="90" spans="1:7" x14ac:dyDescent="0.2">
      <c r="A90" s="1"/>
      <c r="B90" s="4"/>
      <c r="C90" s="4"/>
      <c r="D90" s="4"/>
      <c r="E90" s="4"/>
      <c r="F90" s="4"/>
      <c r="G90" s="4"/>
    </row>
    <row r="91" spans="1:7" x14ac:dyDescent="0.2">
      <c r="A91" s="1"/>
      <c r="B91" s="4"/>
      <c r="C91" s="4"/>
      <c r="D91" s="4"/>
      <c r="E91" s="4"/>
      <c r="F91" s="4"/>
      <c r="G91" s="4"/>
    </row>
    <row r="92" spans="1:7" x14ac:dyDescent="0.2">
      <c r="A92" s="1"/>
      <c r="B92" s="4"/>
      <c r="C92" s="4"/>
      <c r="D92" s="4"/>
      <c r="E92" s="4"/>
      <c r="F92" s="4"/>
      <c r="G92" s="4"/>
    </row>
    <row r="93" spans="1:7" x14ac:dyDescent="0.2">
      <c r="A93" s="19"/>
      <c r="B93" s="19"/>
      <c r="C93" s="19"/>
      <c r="D93" s="19"/>
      <c r="E93" s="19"/>
      <c r="F93" s="19"/>
      <c r="G93" s="19"/>
    </row>
    <row r="94" spans="1:7" x14ac:dyDescent="0.2">
      <c r="A94" s="19"/>
      <c r="B94" s="19"/>
      <c r="C94" s="19"/>
      <c r="D94" s="19"/>
      <c r="E94" s="19"/>
      <c r="F94" s="19"/>
      <c r="G94" s="19"/>
    </row>
    <row r="95" spans="1:7" x14ac:dyDescent="0.2">
      <c r="A95" s="19"/>
      <c r="B95" s="19"/>
      <c r="C95" s="19"/>
      <c r="D95" s="19"/>
      <c r="E95" s="19"/>
      <c r="F95" s="19"/>
      <c r="G95" s="19"/>
    </row>
    <row r="96" spans="1:7" x14ac:dyDescent="0.2">
      <c r="A96" s="19"/>
      <c r="B96" s="19"/>
      <c r="C96" s="19"/>
      <c r="D96" s="19"/>
      <c r="E96" s="19"/>
      <c r="F96" s="19"/>
      <c r="G96" s="19"/>
    </row>
    <row r="97" spans="1:7" x14ac:dyDescent="0.2">
      <c r="A97" s="19"/>
      <c r="B97" s="19"/>
      <c r="C97" s="19"/>
      <c r="D97" s="19"/>
      <c r="E97" s="19"/>
      <c r="F97" s="19"/>
      <c r="G97" s="19"/>
    </row>
  </sheetData>
  <mergeCells count="5">
    <mergeCell ref="B1:D1"/>
    <mergeCell ref="A5:D5"/>
    <mergeCell ref="A7:D7"/>
    <mergeCell ref="A8:D8"/>
    <mergeCell ref="A6:D6"/>
  </mergeCells>
  <phoneticPr fontId="2" type="noConversion"/>
  <printOptions horizontalCentered="1"/>
  <pageMargins left="0" right="0" top="0.19685039370078741" bottom="0.19685039370078741" header="0" footer="0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opLeftCell="A70" workbookViewId="0">
      <selection activeCell="C96" sqref="C96"/>
    </sheetView>
  </sheetViews>
  <sheetFormatPr defaultRowHeight="12.75" x14ac:dyDescent="0.2"/>
  <cols>
    <col min="1" max="1" width="54.28515625" style="6" customWidth="1"/>
    <col min="2" max="2" width="14" style="6" customWidth="1"/>
    <col min="3" max="3" width="13" style="6" customWidth="1"/>
    <col min="4" max="4" width="16" style="6" customWidth="1"/>
    <col min="5" max="5" width="16.42578125" style="6" customWidth="1"/>
    <col min="6" max="6" width="15.7109375" style="6" customWidth="1"/>
    <col min="7" max="8" width="9.140625" style="6"/>
    <col min="9" max="9" width="11.7109375" style="6" customWidth="1"/>
    <col min="10" max="10" width="13.85546875" style="6" customWidth="1"/>
    <col min="11" max="11" width="9.140625" style="6"/>
    <col min="12" max="12" width="15.7109375" style="6" customWidth="1"/>
    <col min="13" max="13" width="16.42578125" style="6" customWidth="1"/>
    <col min="14" max="14" width="9.5703125" style="6" customWidth="1"/>
    <col min="15" max="15" width="15.28515625" style="6" customWidth="1"/>
    <col min="16" max="16" width="14.7109375" style="6" customWidth="1"/>
    <col min="17" max="16384" width="9.140625" style="6"/>
  </cols>
  <sheetData>
    <row r="1" spans="1:9" x14ac:dyDescent="0.2">
      <c r="D1" s="101" t="s">
        <v>76</v>
      </c>
      <c r="E1" s="101"/>
      <c r="F1" s="101"/>
      <c r="G1" s="7"/>
      <c r="H1" s="7"/>
      <c r="I1" s="7"/>
    </row>
    <row r="3" spans="1:9" s="8" customFormat="1" x14ac:dyDescent="0.2">
      <c r="F3" s="9" t="s">
        <v>77</v>
      </c>
    </row>
    <row r="4" spans="1:9" s="8" customFormat="1" x14ac:dyDescent="0.2">
      <c r="F4" s="9"/>
    </row>
    <row r="5" spans="1:9" s="8" customFormat="1" x14ac:dyDescent="0.2">
      <c r="A5" s="102" t="s">
        <v>78</v>
      </c>
      <c r="B5" s="102"/>
      <c r="C5" s="102"/>
      <c r="D5" s="102"/>
      <c r="E5" s="102"/>
      <c r="F5" s="102"/>
    </row>
    <row r="6" spans="1:9" s="8" customFormat="1" x14ac:dyDescent="0.2">
      <c r="A6" s="102" t="s">
        <v>9</v>
      </c>
      <c r="B6" s="102"/>
      <c r="C6" s="102"/>
      <c r="D6" s="102"/>
      <c r="E6" s="102"/>
      <c r="F6" s="102"/>
    </row>
    <row r="7" spans="1:9" s="8" customFormat="1" x14ac:dyDescent="0.2">
      <c r="A7" s="103" t="s">
        <v>10</v>
      </c>
      <c r="B7" s="103"/>
      <c r="C7" s="103"/>
      <c r="D7" s="103"/>
      <c r="E7" s="103"/>
      <c r="F7" s="103"/>
    </row>
    <row r="8" spans="1:9" s="8" customFormat="1" x14ac:dyDescent="0.2">
      <c r="A8" s="103" t="s">
        <v>79</v>
      </c>
      <c r="B8" s="103"/>
      <c r="C8" s="103"/>
      <c r="D8" s="103"/>
      <c r="E8" s="103"/>
      <c r="F8" s="103"/>
    </row>
    <row r="9" spans="1:9" s="8" customFormat="1" x14ac:dyDescent="0.2">
      <c r="F9" s="9" t="s">
        <v>0</v>
      </c>
    </row>
    <row r="10" spans="1:9" s="8" customFormat="1" ht="76.5" x14ac:dyDescent="0.2">
      <c r="A10" s="24" t="s">
        <v>1</v>
      </c>
      <c r="B10" s="24" t="s">
        <v>2</v>
      </c>
      <c r="C10" s="24" t="s">
        <v>80</v>
      </c>
      <c r="D10" s="24" t="s">
        <v>81</v>
      </c>
      <c r="E10" s="24" t="s">
        <v>82</v>
      </c>
      <c r="F10" s="24" t="s">
        <v>83</v>
      </c>
    </row>
    <row r="11" spans="1:9" s="8" customFormat="1" x14ac:dyDescent="0.2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</row>
    <row r="12" spans="1:9" x14ac:dyDescent="0.2">
      <c r="A12" s="15" t="s">
        <v>84</v>
      </c>
      <c r="B12" s="16"/>
      <c r="C12" s="25"/>
      <c r="D12" s="25"/>
      <c r="E12" s="25"/>
      <c r="F12" s="25"/>
    </row>
    <row r="13" spans="1:9" x14ac:dyDescent="0.2">
      <c r="A13" s="15" t="s">
        <v>85</v>
      </c>
      <c r="B13" s="16"/>
      <c r="C13" s="17">
        <v>1108499</v>
      </c>
      <c r="D13" s="17">
        <v>11024575</v>
      </c>
      <c r="E13" s="17">
        <v>1140043</v>
      </c>
      <c r="F13" s="17">
        <v>9996759</v>
      </c>
    </row>
    <row r="14" spans="1:9" x14ac:dyDescent="0.2">
      <c r="A14" s="15" t="s">
        <v>86</v>
      </c>
      <c r="B14" s="16">
        <v>1</v>
      </c>
      <c r="C14" s="17">
        <v>770494</v>
      </c>
      <c r="D14" s="17">
        <v>20737787</v>
      </c>
      <c r="E14" s="17">
        <v>2244124</v>
      </c>
      <c r="F14" s="17">
        <v>26585394</v>
      </c>
    </row>
    <row r="15" spans="1:9" x14ac:dyDescent="0.2">
      <c r="A15" s="15" t="s">
        <v>87</v>
      </c>
      <c r="B15" s="16">
        <v>2</v>
      </c>
      <c r="C15" s="17">
        <v>48337</v>
      </c>
      <c r="D15" s="17">
        <v>1335058</v>
      </c>
      <c r="E15" s="17">
        <v>69030</v>
      </c>
      <c r="F15" s="17">
        <v>1134912</v>
      </c>
    </row>
    <row r="16" spans="1:9" x14ac:dyDescent="0.2">
      <c r="A16" s="15" t="s">
        <v>88</v>
      </c>
      <c r="B16" s="16">
        <v>3</v>
      </c>
      <c r="C16" s="17">
        <v>212673</v>
      </c>
      <c r="D16" s="17">
        <v>10795194</v>
      </c>
      <c r="E16" s="17">
        <v>1735624</v>
      </c>
      <c r="F16" s="17">
        <v>16726595</v>
      </c>
    </row>
    <row r="17" spans="1:6" x14ac:dyDescent="0.2">
      <c r="A17" s="15" t="s">
        <v>89</v>
      </c>
      <c r="B17" s="16">
        <v>4</v>
      </c>
      <c r="C17" s="17">
        <v>606158</v>
      </c>
      <c r="D17" s="17">
        <v>11277651</v>
      </c>
      <c r="E17" s="17">
        <v>577530</v>
      </c>
      <c r="F17" s="17">
        <v>10993711</v>
      </c>
    </row>
    <row r="18" spans="1:6" x14ac:dyDescent="0.2">
      <c r="A18" s="15" t="s">
        <v>90</v>
      </c>
      <c r="B18" s="16">
        <v>5</v>
      </c>
      <c r="C18" s="17">
        <v>-1535431</v>
      </c>
      <c r="D18" s="17">
        <v>-2258572</v>
      </c>
      <c r="E18" s="17">
        <v>-1500043</v>
      </c>
      <c r="F18" s="17">
        <v>2243158</v>
      </c>
    </row>
    <row r="19" spans="1:6" ht="25.5" x14ac:dyDescent="0.2">
      <c r="A19" s="15" t="s">
        <v>91</v>
      </c>
      <c r="B19" s="16">
        <v>6</v>
      </c>
      <c r="C19" s="17">
        <v>-1052384</v>
      </c>
      <c r="D19" s="17">
        <v>-2642114</v>
      </c>
      <c r="E19" s="17">
        <v>-950965</v>
      </c>
      <c r="F19" s="17">
        <v>1126191</v>
      </c>
    </row>
    <row r="20" spans="1:6" x14ac:dyDescent="0.2">
      <c r="A20" s="15" t="s">
        <v>92</v>
      </c>
      <c r="B20" s="16">
        <v>7</v>
      </c>
      <c r="C20" s="17">
        <v>1089205</v>
      </c>
      <c r="D20" s="17">
        <v>10894109</v>
      </c>
      <c r="E20" s="17">
        <v>1126608</v>
      </c>
      <c r="F20" s="17">
        <v>9876744</v>
      </c>
    </row>
    <row r="21" spans="1:6" ht="25.5" x14ac:dyDescent="0.2">
      <c r="A21" s="15" t="s">
        <v>93</v>
      </c>
      <c r="B21" s="16">
        <v>8</v>
      </c>
      <c r="C21" s="17">
        <v>10911</v>
      </c>
      <c r="D21" s="17">
        <v>89252</v>
      </c>
      <c r="E21" s="17">
        <v>9351</v>
      </c>
      <c r="F21" s="17">
        <v>75606</v>
      </c>
    </row>
    <row r="22" spans="1:6" x14ac:dyDescent="0.2">
      <c r="A22" s="15" t="s">
        <v>94</v>
      </c>
      <c r="B22" s="16">
        <v>9</v>
      </c>
      <c r="C22" s="17">
        <v>8383</v>
      </c>
      <c r="D22" s="17">
        <v>41214</v>
      </c>
      <c r="E22" s="17">
        <v>4084</v>
      </c>
      <c r="F22" s="17">
        <v>44409</v>
      </c>
    </row>
    <row r="23" spans="1:6" x14ac:dyDescent="0.2">
      <c r="A23" s="15" t="s">
        <v>95</v>
      </c>
      <c r="B23" s="16"/>
      <c r="C23" s="17">
        <v>308052</v>
      </c>
      <c r="D23" s="17">
        <v>2584077</v>
      </c>
      <c r="E23" s="17">
        <v>261349.00000000003</v>
      </c>
      <c r="F23" s="17">
        <v>3125926.0000000005</v>
      </c>
    </row>
    <row r="24" spans="1:6" x14ac:dyDescent="0.2">
      <c r="A24" s="15" t="s">
        <v>96</v>
      </c>
      <c r="B24" s="16">
        <v>10</v>
      </c>
      <c r="C24" s="17">
        <v>281926</v>
      </c>
      <c r="D24" s="17">
        <v>2497636</v>
      </c>
      <c r="E24" s="17">
        <v>285378</v>
      </c>
      <c r="F24" s="17">
        <v>2144134</v>
      </c>
    </row>
    <row r="25" spans="1:6" x14ac:dyDescent="0.2">
      <c r="A25" s="15" t="s">
        <v>70</v>
      </c>
      <c r="B25" s="16"/>
      <c r="C25" s="25"/>
      <c r="D25" s="25"/>
      <c r="E25" s="25"/>
      <c r="F25" s="25"/>
    </row>
    <row r="26" spans="1:6" ht="25.5" x14ac:dyDescent="0.2">
      <c r="A26" s="15" t="s">
        <v>97</v>
      </c>
      <c r="B26" s="16">
        <v>10.1</v>
      </c>
      <c r="C26" s="17">
        <v>192595</v>
      </c>
      <c r="D26" s="17">
        <v>1811359</v>
      </c>
      <c r="E26" s="17">
        <v>206245</v>
      </c>
      <c r="F26" s="17">
        <v>1719885</v>
      </c>
    </row>
    <row r="27" spans="1:6" x14ac:dyDescent="0.2">
      <c r="A27" s="15" t="s">
        <v>98</v>
      </c>
      <c r="B27" s="16">
        <v>10.199999999999999</v>
      </c>
      <c r="C27" s="17">
        <v>89331</v>
      </c>
      <c r="D27" s="17">
        <v>686277</v>
      </c>
      <c r="E27" s="17">
        <v>79133</v>
      </c>
      <c r="F27" s="17">
        <v>424249</v>
      </c>
    </row>
    <row r="28" spans="1:6" ht="25.5" x14ac:dyDescent="0.2">
      <c r="A28" s="15" t="s">
        <v>99</v>
      </c>
      <c r="B28" s="16">
        <v>11</v>
      </c>
      <c r="C28" s="17">
        <v>6010.0000000000009</v>
      </c>
      <c r="D28" s="17">
        <v>66234</v>
      </c>
      <c r="E28" s="17">
        <v>2294</v>
      </c>
      <c r="F28" s="17">
        <v>313165</v>
      </c>
    </row>
    <row r="29" spans="1:6" x14ac:dyDescent="0.2">
      <c r="A29" s="15" t="s">
        <v>70</v>
      </c>
      <c r="B29" s="16"/>
      <c r="C29" s="25"/>
      <c r="D29" s="25"/>
      <c r="E29" s="25"/>
      <c r="F29" s="25"/>
    </row>
    <row r="30" spans="1:6" x14ac:dyDescent="0.2">
      <c r="A30" s="15" t="s">
        <v>100</v>
      </c>
      <c r="B30" s="16">
        <v>11.1</v>
      </c>
      <c r="C30" s="17">
        <v>2912</v>
      </c>
      <c r="D30" s="17">
        <v>9548</v>
      </c>
      <c r="E30" s="17">
        <v>2289</v>
      </c>
      <c r="F30" s="17">
        <v>-18032</v>
      </c>
    </row>
    <row r="31" spans="1:6" x14ac:dyDescent="0.2">
      <c r="A31" s="15" t="s">
        <v>101</v>
      </c>
      <c r="B31" s="16">
        <v>11.2</v>
      </c>
      <c r="C31" s="17">
        <v>3098</v>
      </c>
      <c r="D31" s="17">
        <v>56686</v>
      </c>
      <c r="E31" s="17">
        <v>5</v>
      </c>
      <c r="F31" s="17">
        <v>331197</v>
      </c>
    </row>
    <row r="32" spans="1:6" ht="25.5" x14ac:dyDescent="0.2">
      <c r="A32" s="15" t="s">
        <v>102</v>
      </c>
      <c r="B32" s="16">
        <v>11.3</v>
      </c>
      <c r="C32" s="17"/>
      <c r="D32" s="17"/>
      <c r="E32" s="17"/>
      <c r="F32" s="17"/>
    </row>
    <row r="33" spans="1:6" ht="25.5" x14ac:dyDescent="0.2">
      <c r="A33" s="15" t="s">
        <v>103</v>
      </c>
      <c r="B33" s="16">
        <v>11.4</v>
      </c>
      <c r="C33" s="17"/>
      <c r="D33" s="17"/>
      <c r="E33" s="17"/>
      <c r="F33" s="17"/>
    </row>
    <row r="34" spans="1:6" x14ac:dyDescent="0.2">
      <c r="A34" s="15" t="s">
        <v>104</v>
      </c>
      <c r="B34" s="16">
        <v>12</v>
      </c>
      <c r="C34" s="17">
        <v>20116</v>
      </c>
      <c r="D34" s="17">
        <v>20207</v>
      </c>
      <c r="E34" s="17">
        <v>-26323.000000000004</v>
      </c>
      <c r="F34" s="17">
        <v>668627</v>
      </c>
    </row>
    <row r="35" spans="1:6" x14ac:dyDescent="0.2">
      <c r="A35" s="15" t="s">
        <v>70</v>
      </c>
      <c r="B35" s="16"/>
      <c r="C35" s="25"/>
      <c r="D35" s="25"/>
      <c r="E35" s="25"/>
      <c r="F35" s="25"/>
    </row>
    <row r="36" spans="1:6" ht="38.25" x14ac:dyDescent="0.2">
      <c r="A36" s="15" t="s">
        <v>105</v>
      </c>
      <c r="B36" s="16">
        <v>12.1</v>
      </c>
      <c r="C36" s="17"/>
      <c r="D36" s="17"/>
      <c r="E36" s="17"/>
      <c r="F36" s="17"/>
    </row>
    <row r="37" spans="1:6" ht="25.5" x14ac:dyDescent="0.2">
      <c r="A37" s="15" t="s">
        <v>106</v>
      </c>
      <c r="B37" s="16">
        <v>12.2</v>
      </c>
      <c r="C37" s="17">
        <v>-682</v>
      </c>
      <c r="D37" s="17">
        <v>-38551</v>
      </c>
      <c r="E37" s="17">
        <v>8858</v>
      </c>
      <c r="F37" s="17">
        <v>533910</v>
      </c>
    </row>
    <row r="38" spans="1:6" x14ac:dyDescent="0.2">
      <c r="A38" s="15" t="s">
        <v>107</v>
      </c>
      <c r="B38" s="16">
        <v>12.3</v>
      </c>
      <c r="C38" s="17">
        <v>20798</v>
      </c>
      <c r="D38" s="17">
        <v>58758</v>
      </c>
      <c r="E38" s="17">
        <v>-35181</v>
      </c>
      <c r="F38" s="17">
        <v>134717</v>
      </c>
    </row>
    <row r="39" spans="1:6" ht="25.5" x14ac:dyDescent="0.2">
      <c r="A39" s="15" t="s">
        <v>108</v>
      </c>
      <c r="B39" s="16">
        <v>12.4</v>
      </c>
      <c r="C39" s="17"/>
      <c r="D39" s="17"/>
      <c r="E39" s="17"/>
      <c r="F39" s="17"/>
    </row>
    <row r="40" spans="1:6" ht="25.5" x14ac:dyDescent="0.2">
      <c r="A40" s="15" t="s">
        <v>109</v>
      </c>
      <c r="B40" s="16">
        <v>12.5</v>
      </c>
      <c r="C40" s="17"/>
      <c r="D40" s="17"/>
      <c r="E40" s="17"/>
      <c r="F40" s="17"/>
    </row>
    <row r="41" spans="1:6" x14ac:dyDescent="0.2">
      <c r="A41" s="15" t="s">
        <v>110</v>
      </c>
      <c r="B41" s="16">
        <v>13</v>
      </c>
      <c r="C41" s="17"/>
      <c r="D41" s="17"/>
      <c r="E41" s="17"/>
      <c r="F41" s="17"/>
    </row>
    <row r="42" spans="1:6" x14ac:dyDescent="0.2">
      <c r="A42" s="15" t="s">
        <v>111</v>
      </c>
      <c r="B42" s="16">
        <v>14</v>
      </c>
      <c r="C42" s="17"/>
      <c r="D42" s="17"/>
      <c r="E42" s="17"/>
      <c r="F42" s="17"/>
    </row>
    <row r="43" spans="1:6" x14ac:dyDescent="0.2">
      <c r="A43" s="15" t="s">
        <v>112</v>
      </c>
      <c r="B43" s="16"/>
      <c r="C43" s="17">
        <v>18604</v>
      </c>
      <c r="D43" s="17">
        <v>74464</v>
      </c>
      <c r="E43" s="17">
        <v>16351.000000000002</v>
      </c>
      <c r="F43" s="17">
        <v>99026.000000000015</v>
      </c>
    </row>
    <row r="44" spans="1:6" ht="25.5" x14ac:dyDescent="0.2">
      <c r="A44" s="15" t="s">
        <v>113</v>
      </c>
      <c r="B44" s="16">
        <v>15</v>
      </c>
      <c r="C44" s="17">
        <v>10219</v>
      </c>
      <c r="D44" s="17">
        <v>10221</v>
      </c>
      <c r="E44" s="17">
        <v>12505</v>
      </c>
      <c r="F44" s="17">
        <v>18201</v>
      </c>
    </row>
    <row r="45" spans="1:6" x14ac:dyDescent="0.2">
      <c r="A45" s="15" t="s">
        <v>114</v>
      </c>
      <c r="B45" s="16">
        <v>16</v>
      </c>
      <c r="C45" s="17">
        <v>8385</v>
      </c>
      <c r="D45" s="17">
        <v>64243</v>
      </c>
      <c r="E45" s="17">
        <v>3846</v>
      </c>
      <c r="F45" s="17">
        <v>80825</v>
      </c>
    </row>
    <row r="46" spans="1:6" x14ac:dyDescent="0.2">
      <c r="A46" s="15" t="s">
        <v>115</v>
      </c>
      <c r="B46" s="16">
        <v>17</v>
      </c>
      <c r="C46" s="17"/>
      <c r="D46" s="17"/>
      <c r="E46" s="17"/>
      <c r="F46" s="17"/>
    </row>
    <row r="47" spans="1:6" x14ac:dyDescent="0.2">
      <c r="A47" s="15" t="s">
        <v>116</v>
      </c>
      <c r="B47" s="16">
        <v>18</v>
      </c>
      <c r="C47" s="17">
        <v>1435155</v>
      </c>
      <c r="D47" s="17">
        <v>13683116</v>
      </c>
      <c r="E47" s="17">
        <v>1417743</v>
      </c>
      <c r="F47" s="17">
        <v>13221711</v>
      </c>
    </row>
    <row r="48" spans="1:6" x14ac:dyDescent="0.2">
      <c r="A48" s="15" t="s">
        <v>117</v>
      </c>
      <c r="B48" s="16"/>
      <c r="C48" s="25"/>
      <c r="D48" s="25"/>
      <c r="E48" s="25"/>
      <c r="F48" s="25"/>
    </row>
    <row r="49" spans="1:6" ht="25.5" x14ac:dyDescent="0.2">
      <c r="A49" s="15" t="s">
        <v>118</v>
      </c>
      <c r="B49" s="16">
        <v>19</v>
      </c>
      <c r="C49" s="17">
        <v>863601</v>
      </c>
      <c r="D49" s="17">
        <v>6706507</v>
      </c>
      <c r="E49" s="17">
        <v>579104</v>
      </c>
      <c r="F49" s="17">
        <v>6498270</v>
      </c>
    </row>
    <row r="50" spans="1:6" ht="25.5" x14ac:dyDescent="0.2">
      <c r="A50" s="15" t="s">
        <v>119</v>
      </c>
      <c r="B50" s="16">
        <v>20</v>
      </c>
      <c r="C50" s="17">
        <v>16990</v>
      </c>
      <c r="D50" s="17">
        <v>89463</v>
      </c>
      <c r="E50" s="17">
        <v>6168</v>
      </c>
      <c r="F50" s="17">
        <v>96701</v>
      </c>
    </row>
    <row r="51" spans="1:6" ht="25.5" x14ac:dyDescent="0.2">
      <c r="A51" s="15" t="s">
        <v>120</v>
      </c>
      <c r="B51" s="16">
        <v>21</v>
      </c>
      <c r="C51" s="17"/>
      <c r="D51" s="17"/>
      <c r="E51" s="17"/>
      <c r="F51" s="17">
        <v>373402</v>
      </c>
    </row>
    <row r="52" spans="1:6" x14ac:dyDescent="0.2">
      <c r="A52" s="15" t="s">
        <v>121</v>
      </c>
      <c r="B52" s="16">
        <v>22</v>
      </c>
      <c r="C52" s="17">
        <v>7990</v>
      </c>
      <c r="D52" s="17">
        <v>55519</v>
      </c>
      <c r="E52" s="17">
        <v>9354</v>
      </c>
      <c r="F52" s="17">
        <v>249008</v>
      </c>
    </row>
    <row r="53" spans="1:6" x14ac:dyDescent="0.2">
      <c r="A53" s="15" t="s">
        <v>122</v>
      </c>
      <c r="B53" s="16">
        <v>23</v>
      </c>
      <c r="C53" s="17">
        <v>872601</v>
      </c>
      <c r="D53" s="17">
        <v>6740451</v>
      </c>
      <c r="E53" s="17">
        <v>575918</v>
      </c>
      <c r="F53" s="17">
        <v>5972561</v>
      </c>
    </row>
    <row r="54" spans="1:6" x14ac:dyDescent="0.2">
      <c r="A54" s="15" t="s">
        <v>123</v>
      </c>
      <c r="B54" s="16">
        <v>24</v>
      </c>
      <c r="C54" s="17">
        <v>3033</v>
      </c>
      <c r="D54" s="17">
        <v>22754</v>
      </c>
      <c r="E54" s="17">
        <v>10216</v>
      </c>
      <c r="F54" s="17">
        <v>60815</v>
      </c>
    </row>
    <row r="55" spans="1:6" ht="25.5" x14ac:dyDescent="0.2">
      <c r="A55" s="15" t="s">
        <v>124</v>
      </c>
      <c r="B55" s="16">
        <v>25</v>
      </c>
      <c r="C55" s="17">
        <v>0</v>
      </c>
      <c r="D55" s="17"/>
      <c r="E55" s="17"/>
      <c r="F55" s="17"/>
    </row>
    <row r="56" spans="1:6" ht="25.5" x14ac:dyDescent="0.2">
      <c r="A56" s="15" t="s">
        <v>125</v>
      </c>
      <c r="B56" s="16">
        <v>26</v>
      </c>
      <c r="C56" s="17">
        <v>0</v>
      </c>
      <c r="D56" s="17"/>
      <c r="E56" s="17"/>
      <c r="F56" s="17"/>
    </row>
    <row r="57" spans="1:6" ht="25.5" x14ac:dyDescent="0.2">
      <c r="A57" s="15" t="s">
        <v>126</v>
      </c>
      <c r="B57" s="16">
        <v>27</v>
      </c>
      <c r="C57" s="17">
        <v>0</v>
      </c>
      <c r="D57" s="17"/>
      <c r="E57" s="17"/>
      <c r="F57" s="17"/>
    </row>
    <row r="58" spans="1:6" ht="25.5" x14ac:dyDescent="0.2">
      <c r="A58" s="15" t="s">
        <v>127</v>
      </c>
      <c r="B58" s="16">
        <v>28</v>
      </c>
      <c r="C58" s="17">
        <v>0</v>
      </c>
      <c r="D58" s="17"/>
      <c r="E58" s="17"/>
      <c r="F58" s="17"/>
    </row>
    <row r="59" spans="1:6" x14ac:dyDescent="0.2">
      <c r="A59" s="15" t="s">
        <v>128</v>
      </c>
      <c r="B59" s="16">
        <v>29</v>
      </c>
      <c r="C59" s="17">
        <v>-187360</v>
      </c>
      <c r="D59" s="17">
        <v>-126930</v>
      </c>
      <c r="E59" s="17">
        <v>60588</v>
      </c>
      <c r="F59" s="17">
        <v>-233864</v>
      </c>
    </row>
    <row r="60" spans="1:6" ht="25.5" x14ac:dyDescent="0.2">
      <c r="A60" s="15" t="s">
        <v>129</v>
      </c>
      <c r="B60" s="16">
        <v>30</v>
      </c>
      <c r="C60" s="17">
        <v>-415139</v>
      </c>
      <c r="D60" s="17">
        <v>-509166</v>
      </c>
      <c r="E60" s="17">
        <v>74015</v>
      </c>
      <c r="F60" s="17">
        <v>195413</v>
      </c>
    </row>
    <row r="61" spans="1:6" x14ac:dyDescent="0.2">
      <c r="A61" s="15" t="s">
        <v>130</v>
      </c>
      <c r="B61" s="16">
        <v>31</v>
      </c>
      <c r="C61" s="17">
        <v>-407978</v>
      </c>
      <c r="D61" s="17">
        <v>56770</v>
      </c>
      <c r="E61" s="17">
        <v>2666</v>
      </c>
      <c r="F61" s="17">
        <v>670289</v>
      </c>
    </row>
    <row r="62" spans="1:6" ht="25.5" x14ac:dyDescent="0.2">
      <c r="A62" s="15" t="s">
        <v>131</v>
      </c>
      <c r="B62" s="16">
        <v>32</v>
      </c>
      <c r="C62" s="17">
        <v>172777</v>
      </c>
      <c r="D62" s="17">
        <v>815387</v>
      </c>
      <c r="E62" s="17">
        <v>-17559</v>
      </c>
      <c r="F62" s="17">
        <v>360217</v>
      </c>
    </row>
    <row r="63" spans="1:6" ht="25.5" x14ac:dyDescent="0.2">
      <c r="A63" s="15" t="s">
        <v>132</v>
      </c>
      <c r="B63" s="16">
        <v>33</v>
      </c>
      <c r="C63" s="17">
        <v>56358</v>
      </c>
      <c r="D63" s="17">
        <v>578887</v>
      </c>
      <c r="E63" s="17">
        <v>35942</v>
      </c>
      <c r="F63" s="17">
        <v>382448</v>
      </c>
    </row>
    <row r="64" spans="1:6" ht="25.5" x14ac:dyDescent="0.2">
      <c r="A64" s="15" t="s">
        <v>133</v>
      </c>
      <c r="B64" s="16">
        <v>34</v>
      </c>
      <c r="C64" s="17">
        <v>41313</v>
      </c>
      <c r="D64" s="17">
        <v>836534</v>
      </c>
      <c r="E64" s="17">
        <v>140443</v>
      </c>
      <c r="F64" s="17">
        <v>849681</v>
      </c>
    </row>
    <row r="65" spans="1:6" x14ac:dyDescent="0.2">
      <c r="A65" s="15" t="s">
        <v>134</v>
      </c>
      <c r="B65" s="16">
        <v>35</v>
      </c>
      <c r="C65" s="17">
        <v>2022</v>
      </c>
      <c r="D65" s="17">
        <v>24770</v>
      </c>
      <c r="E65" s="17">
        <v>2158</v>
      </c>
      <c r="F65" s="17">
        <v>49472</v>
      </c>
    </row>
    <row r="66" spans="1:6" x14ac:dyDescent="0.2">
      <c r="A66" s="15" t="s">
        <v>70</v>
      </c>
      <c r="B66" s="16"/>
      <c r="C66" s="25"/>
      <c r="D66" s="25"/>
      <c r="E66" s="25"/>
      <c r="F66" s="25"/>
    </row>
    <row r="67" spans="1:6" x14ac:dyDescent="0.2">
      <c r="A67" s="15" t="s">
        <v>135</v>
      </c>
      <c r="B67" s="16">
        <v>35.1</v>
      </c>
      <c r="C67" s="17">
        <v>2022</v>
      </c>
      <c r="D67" s="17">
        <v>24770</v>
      </c>
      <c r="E67" s="17">
        <v>2158</v>
      </c>
      <c r="F67" s="17">
        <v>49472</v>
      </c>
    </row>
    <row r="68" spans="1:6" x14ac:dyDescent="0.2">
      <c r="A68" s="15" t="s">
        <v>136</v>
      </c>
      <c r="B68" s="16">
        <v>36</v>
      </c>
      <c r="C68" s="17">
        <v>9517</v>
      </c>
      <c r="D68" s="17">
        <v>287597</v>
      </c>
      <c r="E68" s="17">
        <v>9796</v>
      </c>
      <c r="F68" s="17">
        <v>203227</v>
      </c>
    </row>
    <row r="69" spans="1:6" x14ac:dyDescent="0.2">
      <c r="A69" s="15" t="s">
        <v>137</v>
      </c>
      <c r="B69" s="16">
        <v>37</v>
      </c>
      <c r="C69" s="17">
        <v>76025</v>
      </c>
      <c r="D69" s="17">
        <v>427858</v>
      </c>
      <c r="E69" s="17">
        <v>310</v>
      </c>
      <c r="F69" s="17">
        <v>121689</v>
      </c>
    </row>
    <row r="70" spans="1:6" x14ac:dyDescent="0.2">
      <c r="A70" s="15" t="s">
        <v>138</v>
      </c>
      <c r="B70" s="16">
        <v>38</v>
      </c>
      <c r="C70" s="17">
        <v>-66508</v>
      </c>
      <c r="D70" s="17">
        <v>-140261</v>
      </c>
      <c r="E70" s="17">
        <v>9486</v>
      </c>
      <c r="F70" s="17">
        <v>81538</v>
      </c>
    </row>
    <row r="71" spans="1:6" x14ac:dyDescent="0.2">
      <c r="A71" s="15" t="s">
        <v>139</v>
      </c>
      <c r="B71" s="16">
        <v>39</v>
      </c>
      <c r="C71" s="17">
        <v>343279</v>
      </c>
      <c r="D71" s="17">
        <v>2945686</v>
      </c>
      <c r="E71" s="17">
        <v>219449</v>
      </c>
      <c r="F71" s="17">
        <v>2794795</v>
      </c>
    </row>
    <row r="72" spans="1:6" x14ac:dyDescent="0.2">
      <c r="A72" s="15" t="s">
        <v>70</v>
      </c>
      <c r="B72" s="16"/>
      <c r="C72" s="25"/>
      <c r="D72" s="25"/>
      <c r="E72" s="25"/>
      <c r="F72" s="25"/>
    </row>
    <row r="73" spans="1:6" x14ac:dyDescent="0.2">
      <c r="A73" s="15" t="s">
        <v>140</v>
      </c>
      <c r="B73" s="16">
        <v>39.1</v>
      </c>
      <c r="C73" s="17">
        <v>220084</v>
      </c>
      <c r="D73" s="17">
        <v>1964621</v>
      </c>
      <c r="E73" s="17">
        <v>102992</v>
      </c>
      <c r="F73" s="17">
        <v>1771670</v>
      </c>
    </row>
    <row r="74" spans="1:6" ht="25.5" x14ac:dyDescent="0.2">
      <c r="A74" s="15" t="s">
        <v>141</v>
      </c>
      <c r="B74" s="16">
        <v>39.200000000000003</v>
      </c>
      <c r="C74" s="17">
        <v>22843</v>
      </c>
      <c r="D74" s="17">
        <v>191537</v>
      </c>
      <c r="E74" s="17">
        <v>17563</v>
      </c>
      <c r="F74" s="17">
        <v>161384</v>
      </c>
    </row>
    <row r="75" spans="1:6" x14ac:dyDescent="0.2">
      <c r="A75" s="15" t="s">
        <v>142</v>
      </c>
      <c r="B75" s="16">
        <v>39.299999999999997</v>
      </c>
      <c r="C75" s="17">
        <v>13861</v>
      </c>
      <c r="D75" s="17">
        <v>125943</v>
      </c>
      <c r="E75" s="17">
        <v>24681</v>
      </c>
      <c r="F75" s="17">
        <v>154204</v>
      </c>
    </row>
    <row r="76" spans="1:6" x14ac:dyDescent="0.2">
      <c r="A76" s="15" t="s">
        <v>143</v>
      </c>
      <c r="B76" s="16">
        <v>40</v>
      </c>
      <c r="C76" s="17">
        <v>11778</v>
      </c>
      <c r="D76" s="17">
        <v>84148</v>
      </c>
      <c r="E76" s="17">
        <v>8580</v>
      </c>
      <c r="F76" s="17">
        <v>74388</v>
      </c>
    </row>
    <row r="77" spans="1:6" x14ac:dyDescent="0.2">
      <c r="A77" s="15" t="s">
        <v>144</v>
      </c>
      <c r="B77" s="16">
        <v>41</v>
      </c>
      <c r="C77" s="17">
        <v>12868</v>
      </c>
      <c r="D77" s="17">
        <v>98756</v>
      </c>
      <c r="E77" s="17">
        <v>8240</v>
      </c>
      <c r="F77" s="17">
        <v>132980</v>
      </c>
    </row>
    <row r="78" spans="1:6" x14ac:dyDescent="0.2">
      <c r="A78" s="15" t="s">
        <v>145</v>
      </c>
      <c r="B78" s="16">
        <v>42</v>
      </c>
      <c r="C78" s="17">
        <v>911990</v>
      </c>
      <c r="D78" s="17">
        <v>10731196</v>
      </c>
      <c r="E78" s="17">
        <v>1008650</v>
      </c>
      <c r="F78" s="17">
        <v>10205085</v>
      </c>
    </row>
    <row r="79" spans="1:6" x14ac:dyDescent="0.2">
      <c r="A79" s="15" t="s">
        <v>146</v>
      </c>
      <c r="B79" s="16">
        <v>43</v>
      </c>
      <c r="C79" s="17">
        <v>523165</v>
      </c>
      <c r="D79" s="17">
        <v>2951920</v>
      </c>
      <c r="E79" s="17">
        <v>409093</v>
      </c>
      <c r="F79" s="17">
        <v>3016626</v>
      </c>
    </row>
    <row r="80" spans="1:6" x14ac:dyDescent="0.2">
      <c r="A80" s="15" t="s">
        <v>147</v>
      </c>
      <c r="B80" s="16">
        <v>44</v>
      </c>
      <c r="C80" s="17"/>
      <c r="D80" s="17"/>
      <c r="E80" s="17"/>
      <c r="F80" s="17"/>
    </row>
    <row r="81" spans="1:6" ht="25.5" x14ac:dyDescent="0.2">
      <c r="A81" s="15" t="s">
        <v>148</v>
      </c>
      <c r="B81" s="16">
        <v>45</v>
      </c>
      <c r="C81" s="17">
        <v>523165</v>
      </c>
      <c r="D81" s="17">
        <v>2951920</v>
      </c>
      <c r="E81" s="17">
        <v>409093</v>
      </c>
      <c r="F81" s="17">
        <v>3016626</v>
      </c>
    </row>
    <row r="82" spans="1:6" x14ac:dyDescent="0.2">
      <c r="A82" s="15" t="s">
        <v>149</v>
      </c>
      <c r="B82" s="16">
        <v>46</v>
      </c>
      <c r="C82" s="17">
        <v>56201.000000000007</v>
      </c>
      <c r="D82" s="17">
        <v>229223.00000000003</v>
      </c>
      <c r="E82" s="17">
        <v>39200</v>
      </c>
      <c r="F82" s="17">
        <v>496061.00000000006</v>
      </c>
    </row>
    <row r="83" spans="1:6" x14ac:dyDescent="0.2">
      <c r="A83" s="15" t="s">
        <v>70</v>
      </c>
      <c r="B83" s="16"/>
      <c r="C83" s="25"/>
      <c r="D83" s="25"/>
      <c r="E83" s="25"/>
      <c r="F83" s="25"/>
    </row>
    <row r="84" spans="1:6" x14ac:dyDescent="0.2">
      <c r="A84" s="15" t="s">
        <v>150</v>
      </c>
      <c r="B84" s="16">
        <v>46.1</v>
      </c>
      <c r="C84" s="17">
        <v>56201</v>
      </c>
      <c r="D84" s="17">
        <v>229223</v>
      </c>
      <c r="E84" s="17">
        <v>39200</v>
      </c>
      <c r="F84" s="17">
        <v>496061</v>
      </c>
    </row>
    <row r="85" spans="1:6" x14ac:dyDescent="0.2">
      <c r="A85" s="15" t="s">
        <v>151</v>
      </c>
      <c r="B85" s="16">
        <v>46.2</v>
      </c>
      <c r="C85" s="17"/>
      <c r="D85" s="17"/>
      <c r="E85" s="17"/>
      <c r="F85" s="17"/>
    </row>
    <row r="86" spans="1:6" x14ac:dyDescent="0.2">
      <c r="A86" s="15" t="s">
        <v>152</v>
      </c>
      <c r="B86" s="16">
        <v>47</v>
      </c>
      <c r="C86" s="17">
        <v>466964</v>
      </c>
      <c r="D86" s="17">
        <v>2722697</v>
      </c>
      <c r="E86" s="17">
        <v>369893</v>
      </c>
      <c r="F86" s="17">
        <v>2520565</v>
      </c>
    </row>
    <row r="88" spans="1:6" s="8" customFormat="1" x14ac:dyDescent="0.2">
      <c r="A88" s="18" t="s">
        <v>3</v>
      </c>
      <c r="B88" s="23"/>
      <c r="C88" s="23"/>
      <c r="D88" s="23"/>
    </row>
    <row r="89" spans="1:6" s="8" customFormat="1" x14ac:dyDescent="0.2">
      <c r="A89" s="18"/>
      <c r="B89" s="23"/>
      <c r="C89" s="23"/>
      <c r="D89" s="23"/>
    </row>
    <row r="90" spans="1:6" s="8" customFormat="1" x14ac:dyDescent="0.2">
      <c r="A90" s="19"/>
      <c r="B90" s="23"/>
      <c r="C90" s="23"/>
      <c r="D90" s="23"/>
    </row>
    <row r="91" spans="1:6" s="8" customFormat="1" x14ac:dyDescent="0.2">
      <c r="A91" s="100" t="s">
        <v>218</v>
      </c>
      <c r="B91" s="23"/>
      <c r="C91" s="23"/>
      <c r="D91" s="23"/>
    </row>
    <row r="92" spans="1:6" s="8" customFormat="1" x14ac:dyDescent="0.2">
      <c r="A92" s="20"/>
      <c r="B92" s="23"/>
      <c r="C92" s="23"/>
      <c r="D92" s="23"/>
    </row>
    <row r="93" spans="1:6" s="8" customFormat="1" x14ac:dyDescent="0.2">
      <c r="A93" s="100" t="s">
        <v>223</v>
      </c>
      <c r="B93" s="23"/>
      <c r="C93" s="23"/>
      <c r="D93" s="23"/>
    </row>
    <row r="94" spans="1:6" s="8" customFormat="1" x14ac:dyDescent="0.2">
      <c r="A94" s="20"/>
      <c r="B94" s="23"/>
      <c r="C94" s="23"/>
      <c r="D94" s="23"/>
    </row>
    <row r="95" spans="1:6" x14ac:dyDescent="0.2">
      <c r="A95" s="100" t="s">
        <v>216</v>
      </c>
    </row>
    <row r="96" spans="1:6" x14ac:dyDescent="0.2">
      <c r="A96" s="20"/>
    </row>
    <row r="97" spans="1:1" x14ac:dyDescent="0.2">
      <c r="A97" s="100" t="s">
        <v>217</v>
      </c>
    </row>
    <row r="98" spans="1:1" x14ac:dyDescent="0.2">
      <c r="A98" s="20"/>
    </row>
    <row r="99" spans="1:1" x14ac:dyDescent="0.2">
      <c r="A99" s="20" t="s">
        <v>75</v>
      </c>
    </row>
  </sheetData>
  <mergeCells count="5">
    <mergeCell ref="D1:F1"/>
    <mergeCell ref="A5:F5"/>
    <mergeCell ref="A6:F6"/>
    <mergeCell ref="A7:F7"/>
    <mergeCell ref="A8:F8"/>
  </mergeCells>
  <pageMargins left="0.70866141732283472" right="0.31496062992125984" top="0.74803149606299213" bottom="0.55118110236220474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opLeftCell="A25" workbookViewId="0">
      <selection activeCell="C60" sqref="C60"/>
    </sheetView>
  </sheetViews>
  <sheetFormatPr defaultRowHeight="12.75" x14ac:dyDescent="0.2"/>
  <cols>
    <col min="1" max="1" width="62.28515625" style="26" customWidth="1"/>
    <col min="2" max="2" width="9.140625" style="26"/>
    <col min="3" max="3" width="15.7109375" style="26" customWidth="1"/>
    <col min="4" max="4" width="18" style="26" customWidth="1"/>
    <col min="5" max="5" width="10.28515625" style="26" bestFit="1" customWidth="1"/>
    <col min="6" max="256" width="9.140625" style="26"/>
    <col min="257" max="257" width="62.28515625" style="26" customWidth="1"/>
    <col min="258" max="258" width="9.140625" style="26"/>
    <col min="259" max="259" width="15.7109375" style="26" customWidth="1"/>
    <col min="260" max="260" width="18" style="26" customWidth="1"/>
    <col min="261" max="261" width="10.28515625" style="26" bestFit="1" customWidth="1"/>
    <col min="262" max="512" width="9.140625" style="26"/>
    <col min="513" max="513" width="62.28515625" style="26" customWidth="1"/>
    <col min="514" max="514" width="9.140625" style="26"/>
    <col min="515" max="515" width="15.7109375" style="26" customWidth="1"/>
    <col min="516" max="516" width="18" style="26" customWidth="1"/>
    <col min="517" max="517" width="10.28515625" style="26" bestFit="1" customWidth="1"/>
    <col min="518" max="768" width="9.140625" style="26"/>
    <col min="769" max="769" width="62.28515625" style="26" customWidth="1"/>
    <col min="770" max="770" width="9.140625" style="26"/>
    <col min="771" max="771" width="15.7109375" style="26" customWidth="1"/>
    <col min="772" max="772" width="18" style="26" customWidth="1"/>
    <col min="773" max="773" width="10.28515625" style="26" bestFit="1" customWidth="1"/>
    <col min="774" max="1024" width="9.140625" style="26"/>
    <col min="1025" max="1025" width="62.28515625" style="26" customWidth="1"/>
    <col min="1026" max="1026" width="9.140625" style="26"/>
    <col min="1027" max="1027" width="15.7109375" style="26" customWidth="1"/>
    <col min="1028" max="1028" width="18" style="26" customWidth="1"/>
    <col min="1029" max="1029" width="10.28515625" style="26" bestFit="1" customWidth="1"/>
    <col min="1030" max="1280" width="9.140625" style="26"/>
    <col min="1281" max="1281" width="62.28515625" style="26" customWidth="1"/>
    <col min="1282" max="1282" width="9.140625" style="26"/>
    <col min="1283" max="1283" width="15.7109375" style="26" customWidth="1"/>
    <col min="1284" max="1284" width="18" style="26" customWidth="1"/>
    <col min="1285" max="1285" width="10.28515625" style="26" bestFit="1" customWidth="1"/>
    <col min="1286" max="1536" width="9.140625" style="26"/>
    <col min="1537" max="1537" width="62.28515625" style="26" customWidth="1"/>
    <col min="1538" max="1538" width="9.140625" style="26"/>
    <col min="1539" max="1539" width="15.7109375" style="26" customWidth="1"/>
    <col min="1540" max="1540" width="18" style="26" customWidth="1"/>
    <col min="1541" max="1541" width="10.28515625" style="26" bestFit="1" customWidth="1"/>
    <col min="1542" max="1792" width="9.140625" style="26"/>
    <col min="1793" max="1793" width="62.28515625" style="26" customWidth="1"/>
    <col min="1794" max="1794" width="9.140625" style="26"/>
    <col min="1795" max="1795" width="15.7109375" style="26" customWidth="1"/>
    <col min="1796" max="1796" width="18" style="26" customWidth="1"/>
    <col min="1797" max="1797" width="10.28515625" style="26" bestFit="1" customWidth="1"/>
    <col min="1798" max="2048" width="9.140625" style="26"/>
    <col min="2049" max="2049" width="62.28515625" style="26" customWidth="1"/>
    <col min="2050" max="2050" width="9.140625" style="26"/>
    <col min="2051" max="2051" width="15.7109375" style="26" customWidth="1"/>
    <col min="2052" max="2052" width="18" style="26" customWidth="1"/>
    <col min="2053" max="2053" width="10.28515625" style="26" bestFit="1" customWidth="1"/>
    <col min="2054" max="2304" width="9.140625" style="26"/>
    <col min="2305" max="2305" width="62.28515625" style="26" customWidth="1"/>
    <col min="2306" max="2306" width="9.140625" style="26"/>
    <col min="2307" max="2307" width="15.7109375" style="26" customWidth="1"/>
    <col min="2308" max="2308" width="18" style="26" customWidth="1"/>
    <col min="2309" max="2309" width="10.28515625" style="26" bestFit="1" customWidth="1"/>
    <col min="2310" max="2560" width="9.140625" style="26"/>
    <col min="2561" max="2561" width="62.28515625" style="26" customWidth="1"/>
    <col min="2562" max="2562" width="9.140625" style="26"/>
    <col min="2563" max="2563" width="15.7109375" style="26" customWidth="1"/>
    <col min="2564" max="2564" width="18" style="26" customWidth="1"/>
    <col min="2565" max="2565" width="10.28515625" style="26" bestFit="1" customWidth="1"/>
    <col min="2566" max="2816" width="9.140625" style="26"/>
    <col min="2817" max="2817" width="62.28515625" style="26" customWidth="1"/>
    <col min="2818" max="2818" width="9.140625" style="26"/>
    <col min="2819" max="2819" width="15.7109375" style="26" customWidth="1"/>
    <col min="2820" max="2820" width="18" style="26" customWidth="1"/>
    <col min="2821" max="2821" width="10.28515625" style="26" bestFit="1" customWidth="1"/>
    <col min="2822" max="3072" width="9.140625" style="26"/>
    <col min="3073" max="3073" width="62.28515625" style="26" customWidth="1"/>
    <col min="3074" max="3074" width="9.140625" style="26"/>
    <col min="3075" max="3075" width="15.7109375" style="26" customWidth="1"/>
    <col min="3076" max="3076" width="18" style="26" customWidth="1"/>
    <col min="3077" max="3077" width="10.28515625" style="26" bestFit="1" customWidth="1"/>
    <col min="3078" max="3328" width="9.140625" style="26"/>
    <col min="3329" max="3329" width="62.28515625" style="26" customWidth="1"/>
    <col min="3330" max="3330" width="9.140625" style="26"/>
    <col min="3331" max="3331" width="15.7109375" style="26" customWidth="1"/>
    <col min="3332" max="3332" width="18" style="26" customWidth="1"/>
    <col min="3333" max="3333" width="10.28515625" style="26" bestFit="1" customWidth="1"/>
    <col min="3334" max="3584" width="9.140625" style="26"/>
    <col min="3585" max="3585" width="62.28515625" style="26" customWidth="1"/>
    <col min="3586" max="3586" width="9.140625" style="26"/>
    <col min="3587" max="3587" width="15.7109375" style="26" customWidth="1"/>
    <col min="3588" max="3588" width="18" style="26" customWidth="1"/>
    <col min="3589" max="3589" width="10.28515625" style="26" bestFit="1" customWidth="1"/>
    <col min="3590" max="3840" width="9.140625" style="26"/>
    <col min="3841" max="3841" width="62.28515625" style="26" customWidth="1"/>
    <col min="3842" max="3842" width="9.140625" style="26"/>
    <col min="3843" max="3843" width="15.7109375" style="26" customWidth="1"/>
    <col min="3844" max="3844" width="18" style="26" customWidth="1"/>
    <col min="3845" max="3845" width="10.28515625" style="26" bestFit="1" customWidth="1"/>
    <col min="3846" max="4096" width="9.140625" style="26"/>
    <col min="4097" max="4097" width="62.28515625" style="26" customWidth="1"/>
    <col min="4098" max="4098" width="9.140625" style="26"/>
    <col min="4099" max="4099" width="15.7109375" style="26" customWidth="1"/>
    <col min="4100" max="4100" width="18" style="26" customWidth="1"/>
    <col min="4101" max="4101" width="10.28515625" style="26" bestFit="1" customWidth="1"/>
    <col min="4102" max="4352" width="9.140625" style="26"/>
    <col min="4353" max="4353" width="62.28515625" style="26" customWidth="1"/>
    <col min="4354" max="4354" width="9.140625" style="26"/>
    <col min="4355" max="4355" width="15.7109375" style="26" customWidth="1"/>
    <col min="4356" max="4356" width="18" style="26" customWidth="1"/>
    <col min="4357" max="4357" width="10.28515625" style="26" bestFit="1" customWidth="1"/>
    <col min="4358" max="4608" width="9.140625" style="26"/>
    <col min="4609" max="4609" width="62.28515625" style="26" customWidth="1"/>
    <col min="4610" max="4610" width="9.140625" style="26"/>
    <col min="4611" max="4611" width="15.7109375" style="26" customWidth="1"/>
    <col min="4612" max="4612" width="18" style="26" customWidth="1"/>
    <col min="4613" max="4613" width="10.28515625" style="26" bestFit="1" customWidth="1"/>
    <col min="4614" max="4864" width="9.140625" style="26"/>
    <col min="4865" max="4865" width="62.28515625" style="26" customWidth="1"/>
    <col min="4866" max="4866" width="9.140625" style="26"/>
    <col min="4867" max="4867" width="15.7109375" style="26" customWidth="1"/>
    <col min="4868" max="4868" width="18" style="26" customWidth="1"/>
    <col min="4869" max="4869" width="10.28515625" style="26" bestFit="1" customWidth="1"/>
    <col min="4870" max="5120" width="9.140625" style="26"/>
    <col min="5121" max="5121" width="62.28515625" style="26" customWidth="1"/>
    <col min="5122" max="5122" width="9.140625" style="26"/>
    <col min="5123" max="5123" width="15.7109375" style="26" customWidth="1"/>
    <col min="5124" max="5124" width="18" style="26" customWidth="1"/>
    <col min="5125" max="5125" width="10.28515625" style="26" bestFit="1" customWidth="1"/>
    <col min="5126" max="5376" width="9.140625" style="26"/>
    <col min="5377" max="5377" width="62.28515625" style="26" customWidth="1"/>
    <col min="5378" max="5378" width="9.140625" style="26"/>
    <col min="5379" max="5379" width="15.7109375" style="26" customWidth="1"/>
    <col min="5380" max="5380" width="18" style="26" customWidth="1"/>
    <col min="5381" max="5381" width="10.28515625" style="26" bestFit="1" customWidth="1"/>
    <col min="5382" max="5632" width="9.140625" style="26"/>
    <col min="5633" max="5633" width="62.28515625" style="26" customWidth="1"/>
    <col min="5634" max="5634" width="9.140625" style="26"/>
    <col min="5635" max="5635" width="15.7109375" style="26" customWidth="1"/>
    <col min="5636" max="5636" width="18" style="26" customWidth="1"/>
    <col min="5637" max="5637" width="10.28515625" style="26" bestFit="1" customWidth="1"/>
    <col min="5638" max="5888" width="9.140625" style="26"/>
    <col min="5889" max="5889" width="62.28515625" style="26" customWidth="1"/>
    <col min="5890" max="5890" width="9.140625" style="26"/>
    <col min="5891" max="5891" width="15.7109375" style="26" customWidth="1"/>
    <col min="5892" max="5892" width="18" style="26" customWidth="1"/>
    <col min="5893" max="5893" width="10.28515625" style="26" bestFit="1" customWidth="1"/>
    <col min="5894" max="6144" width="9.140625" style="26"/>
    <col min="6145" max="6145" width="62.28515625" style="26" customWidth="1"/>
    <col min="6146" max="6146" width="9.140625" style="26"/>
    <col min="6147" max="6147" width="15.7109375" style="26" customWidth="1"/>
    <col min="6148" max="6148" width="18" style="26" customWidth="1"/>
    <col min="6149" max="6149" width="10.28515625" style="26" bestFit="1" customWidth="1"/>
    <col min="6150" max="6400" width="9.140625" style="26"/>
    <col min="6401" max="6401" width="62.28515625" style="26" customWidth="1"/>
    <col min="6402" max="6402" width="9.140625" style="26"/>
    <col min="6403" max="6403" width="15.7109375" style="26" customWidth="1"/>
    <col min="6404" max="6404" width="18" style="26" customWidth="1"/>
    <col min="6405" max="6405" width="10.28515625" style="26" bestFit="1" customWidth="1"/>
    <col min="6406" max="6656" width="9.140625" style="26"/>
    <col min="6657" max="6657" width="62.28515625" style="26" customWidth="1"/>
    <col min="6658" max="6658" width="9.140625" style="26"/>
    <col min="6659" max="6659" width="15.7109375" style="26" customWidth="1"/>
    <col min="6660" max="6660" width="18" style="26" customWidth="1"/>
    <col min="6661" max="6661" width="10.28515625" style="26" bestFit="1" customWidth="1"/>
    <col min="6662" max="6912" width="9.140625" style="26"/>
    <col min="6913" max="6913" width="62.28515625" style="26" customWidth="1"/>
    <col min="6914" max="6914" width="9.140625" style="26"/>
    <col min="6915" max="6915" width="15.7109375" style="26" customWidth="1"/>
    <col min="6916" max="6916" width="18" style="26" customWidth="1"/>
    <col min="6917" max="6917" width="10.28515625" style="26" bestFit="1" customWidth="1"/>
    <col min="6918" max="7168" width="9.140625" style="26"/>
    <col min="7169" max="7169" width="62.28515625" style="26" customWidth="1"/>
    <col min="7170" max="7170" width="9.140625" style="26"/>
    <col min="7171" max="7171" width="15.7109375" style="26" customWidth="1"/>
    <col min="7172" max="7172" width="18" style="26" customWidth="1"/>
    <col min="7173" max="7173" width="10.28515625" style="26" bestFit="1" customWidth="1"/>
    <col min="7174" max="7424" width="9.140625" style="26"/>
    <col min="7425" max="7425" width="62.28515625" style="26" customWidth="1"/>
    <col min="7426" max="7426" width="9.140625" style="26"/>
    <col min="7427" max="7427" width="15.7109375" style="26" customWidth="1"/>
    <col min="7428" max="7428" width="18" style="26" customWidth="1"/>
    <col min="7429" max="7429" width="10.28515625" style="26" bestFit="1" customWidth="1"/>
    <col min="7430" max="7680" width="9.140625" style="26"/>
    <col min="7681" max="7681" width="62.28515625" style="26" customWidth="1"/>
    <col min="7682" max="7682" width="9.140625" style="26"/>
    <col min="7683" max="7683" width="15.7109375" style="26" customWidth="1"/>
    <col min="7684" max="7684" width="18" style="26" customWidth="1"/>
    <col min="7685" max="7685" width="10.28515625" style="26" bestFit="1" customWidth="1"/>
    <col min="7686" max="7936" width="9.140625" style="26"/>
    <col min="7937" max="7937" width="62.28515625" style="26" customWidth="1"/>
    <col min="7938" max="7938" width="9.140625" style="26"/>
    <col min="7939" max="7939" width="15.7109375" style="26" customWidth="1"/>
    <col min="7940" max="7940" width="18" style="26" customWidth="1"/>
    <col min="7941" max="7941" width="10.28515625" style="26" bestFit="1" customWidth="1"/>
    <col min="7942" max="8192" width="9.140625" style="26"/>
    <col min="8193" max="8193" width="62.28515625" style="26" customWidth="1"/>
    <col min="8194" max="8194" width="9.140625" style="26"/>
    <col min="8195" max="8195" width="15.7109375" style="26" customWidth="1"/>
    <col min="8196" max="8196" width="18" style="26" customWidth="1"/>
    <col min="8197" max="8197" width="10.28515625" style="26" bestFit="1" customWidth="1"/>
    <col min="8198" max="8448" width="9.140625" style="26"/>
    <col min="8449" max="8449" width="62.28515625" style="26" customWidth="1"/>
    <col min="8450" max="8450" width="9.140625" style="26"/>
    <col min="8451" max="8451" width="15.7109375" style="26" customWidth="1"/>
    <col min="8452" max="8452" width="18" style="26" customWidth="1"/>
    <col min="8453" max="8453" width="10.28515625" style="26" bestFit="1" customWidth="1"/>
    <col min="8454" max="8704" width="9.140625" style="26"/>
    <col min="8705" max="8705" width="62.28515625" style="26" customWidth="1"/>
    <col min="8706" max="8706" width="9.140625" style="26"/>
    <col min="8707" max="8707" width="15.7109375" style="26" customWidth="1"/>
    <col min="8708" max="8708" width="18" style="26" customWidth="1"/>
    <col min="8709" max="8709" width="10.28515625" style="26" bestFit="1" customWidth="1"/>
    <col min="8710" max="8960" width="9.140625" style="26"/>
    <col min="8961" max="8961" width="62.28515625" style="26" customWidth="1"/>
    <col min="8962" max="8962" width="9.140625" style="26"/>
    <col min="8963" max="8963" width="15.7109375" style="26" customWidth="1"/>
    <col min="8964" max="8964" width="18" style="26" customWidth="1"/>
    <col min="8965" max="8965" width="10.28515625" style="26" bestFit="1" customWidth="1"/>
    <col min="8966" max="9216" width="9.140625" style="26"/>
    <col min="9217" max="9217" width="62.28515625" style="26" customWidth="1"/>
    <col min="9218" max="9218" width="9.140625" style="26"/>
    <col min="9219" max="9219" width="15.7109375" style="26" customWidth="1"/>
    <col min="9220" max="9220" width="18" style="26" customWidth="1"/>
    <col min="9221" max="9221" width="10.28515625" style="26" bestFit="1" customWidth="1"/>
    <col min="9222" max="9472" width="9.140625" style="26"/>
    <col min="9473" max="9473" width="62.28515625" style="26" customWidth="1"/>
    <col min="9474" max="9474" width="9.140625" style="26"/>
    <col min="9475" max="9475" width="15.7109375" style="26" customWidth="1"/>
    <col min="9476" max="9476" width="18" style="26" customWidth="1"/>
    <col min="9477" max="9477" width="10.28515625" style="26" bestFit="1" customWidth="1"/>
    <col min="9478" max="9728" width="9.140625" style="26"/>
    <col min="9729" max="9729" width="62.28515625" style="26" customWidth="1"/>
    <col min="9730" max="9730" width="9.140625" style="26"/>
    <col min="9731" max="9731" width="15.7109375" style="26" customWidth="1"/>
    <col min="9732" max="9732" width="18" style="26" customWidth="1"/>
    <col min="9733" max="9733" width="10.28515625" style="26" bestFit="1" customWidth="1"/>
    <col min="9734" max="9984" width="9.140625" style="26"/>
    <col min="9985" max="9985" width="62.28515625" style="26" customWidth="1"/>
    <col min="9986" max="9986" width="9.140625" style="26"/>
    <col min="9987" max="9987" width="15.7109375" style="26" customWidth="1"/>
    <col min="9988" max="9988" width="18" style="26" customWidth="1"/>
    <col min="9989" max="9989" width="10.28515625" style="26" bestFit="1" customWidth="1"/>
    <col min="9990" max="10240" width="9.140625" style="26"/>
    <col min="10241" max="10241" width="62.28515625" style="26" customWidth="1"/>
    <col min="10242" max="10242" width="9.140625" style="26"/>
    <col min="10243" max="10243" width="15.7109375" style="26" customWidth="1"/>
    <col min="10244" max="10244" width="18" style="26" customWidth="1"/>
    <col min="10245" max="10245" width="10.28515625" style="26" bestFit="1" customWidth="1"/>
    <col min="10246" max="10496" width="9.140625" style="26"/>
    <col min="10497" max="10497" width="62.28515625" style="26" customWidth="1"/>
    <col min="10498" max="10498" width="9.140625" style="26"/>
    <col min="10499" max="10499" width="15.7109375" style="26" customWidth="1"/>
    <col min="10500" max="10500" width="18" style="26" customWidth="1"/>
    <col min="10501" max="10501" width="10.28515625" style="26" bestFit="1" customWidth="1"/>
    <col min="10502" max="10752" width="9.140625" style="26"/>
    <col min="10753" max="10753" width="62.28515625" style="26" customWidth="1"/>
    <col min="10754" max="10754" width="9.140625" style="26"/>
    <col min="10755" max="10755" width="15.7109375" style="26" customWidth="1"/>
    <col min="10756" max="10756" width="18" style="26" customWidth="1"/>
    <col min="10757" max="10757" width="10.28515625" style="26" bestFit="1" customWidth="1"/>
    <col min="10758" max="11008" width="9.140625" style="26"/>
    <col min="11009" max="11009" width="62.28515625" style="26" customWidth="1"/>
    <col min="11010" max="11010" width="9.140625" style="26"/>
    <col min="11011" max="11011" width="15.7109375" style="26" customWidth="1"/>
    <col min="11012" max="11012" width="18" style="26" customWidth="1"/>
    <col min="11013" max="11013" width="10.28515625" style="26" bestFit="1" customWidth="1"/>
    <col min="11014" max="11264" width="9.140625" style="26"/>
    <col min="11265" max="11265" width="62.28515625" style="26" customWidth="1"/>
    <col min="11266" max="11266" width="9.140625" style="26"/>
    <col min="11267" max="11267" width="15.7109375" style="26" customWidth="1"/>
    <col min="11268" max="11268" width="18" style="26" customWidth="1"/>
    <col min="11269" max="11269" width="10.28515625" style="26" bestFit="1" customWidth="1"/>
    <col min="11270" max="11520" width="9.140625" style="26"/>
    <col min="11521" max="11521" width="62.28515625" style="26" customWidth="1"/>
    <col min="11522" max="11522" width="9.140625" style="26"/>
    <col min="11523" max="11523" width="15.7109375" style="26" customWidth="1"/>
    <col min="11524" max="11524" width="18" style="26" customWidth="1"/>
    <col min="11525" max="11525" width="10.28515625" style="26" bestFit="1" customWidth="1"/>
    <col min="11526" max="11776" width="9.140625" style="26"/>
    <col min="11777" max="11777" width="62.28515625" style="26" customWidth="1"/>
    <col min="11778" max="11778" width="9.140625" style="26"/>
    <col min="11779" max="11779" width="15.7109375" style="26" customWidth="1"/>
    <col min="11780" max="11780" width="18" style="26" customWidth="1"/>
    <col min="11781" max="11781" width="10.28515625" style="26" bestFit="1" customWidth="1"/>
    <col min="11782" max="12032" width="9.140625" style="26"/>
    <col min="12033" max="12033" width="62.28515625" style="26" customWidth="1"/>
    <col min="12034" max="12034" width="9.140625" style="26"/>
    <col min="12035" max="12035" width="15.7109375" style="26" customWidth="1"/>
    <col min="12036" max="12036" width="18" style="26" customWidth="1"/>
    <col min="12037" max="12037" width="10.28515625" style="26" bestFit="1" customWidth="1"/>
    <col min="12038" max="12288" width="9.140625" style="26"/>
    <col min="12289" max="12289" width="62.28515625" style="26" customWidth="1"/>
    <col min="12290" max="12290" width="9.140625" style="26"/>
    <col min="12291" max="12291" width="15.7109375" style="26" customWidth="1"/>
    <col min="12292" max="12292" width="18" style="26" customWidth="1"/>
    <col min="12293" max="12293" width="10.28515625" style="26" bestFit="1" customWidth="1"/>
    <col min="12294" max="12544" width="9.140625" style="26"/>
    <col min="12545" max="12545" width="62.28515625" style="26" customWidth="1"/>
    <col min="12546" max="12546" width="9.140625" style="26"/>
    <col min="12547" max="12547" width="15.7109375" style="26" customWidth="1"/>
    <col min="12548" max="12548" width="18" style="26" customWidth="1"/>
    <col min="12549" max="12549" width="10.28515625" style="26" bestFit="1" customWidth="1"/>
    <col min="12550" max="12800" width="9.140625" style="26"/>
    <col min="12801" max="12801" width="62.28515625" style="26" customWidth="1"/>
    <col min="12802" max="12802" width="9.140625" style="26"/>
    <col min="12803" max="12803" width="15.7109375" style="26" customWidth="1"/>
    <col min="12804" max="12804" width="18" style="26" customWidth="1"/>
    <col min="12805" max="12805" width="10.28515625" style="26" bestFit="1" customWidth="1"/>
    <col min="12806" max="13056" width="9.140625" style="26"/>
    <col min="13057" max="13057" width="62.28515625" style="26" customWidth="1"/>
    <col min="13058" max="13058" width="9.140625" style="26"/>
    <col min="13059" max="13059" width="15.7109375" style="26" customWidth="1"/>
    <col min="13060" max="13060" width="18" style="26" customWidth="1"/>
    <col min="13061" max="13061" width="10.28515625" style="26" bestFit="1" customWidth="1"/>
    <col min="13062" max="13312" width="9.140625" style="26"/>
    <col min="13313" max="13313" width="62.28515625" style="26" customWidth="1"/>
    <col min="13314" max="13314" width="9.140625" style="26"/>
    <col min="13315" max="13315" width="15.7109375" style="26" customWidth="1"/>
    <col min="13316" max="13316" width="18" style="26" customWidth="1"/>
    <col min="13317" max="13317" width="10.28515625" style="26" bestFit="1" customWidth="1"/>
    <col min="13318" max="13568" width="9.140625" style="26"/>
    <col min="13569" max="13569" width="62.28515625" style="26" customWidth="1"/>
    <col min="13570" max="13570" width="9.140625" style="26"/>
    <col min="13571" max="13571" width="15.7109375" style="26" customWidth="1"/>
    <col min="13572" max="13572" width="18" style="26" customWidth="1"/>
    <col min="13573" max="13573" width="10.28515625" style="26" bestFit="1" customWidth="1"/>
    <col min="13574" max="13824" width="9.140625" style="26"/>
    <col min="13825" max="13825" width="62.28515625" style="26" customWidth="1"/>
    <col min="13826" max="13826" width="9.140625" style="26"/>
    <col min="13827" max="13827" width="15.7109375" style="26" customWidth="1"/>
    <col min="13828" max="13828" width="18" style="26" customWidth="1"/>
    <col min="13829" max="13829" width="10.28515625" style="26" bestFit="1" customWidth="1"/>
    <col min="13830" max="14080" width="9.140625" style="26"/>
    <col min="14081" max="14081" width="62.28515625" style="26" customWidth="1"/>
    <col min="14082" max="14082" width="9.140625" style="26"/>
    <col min="14083" max="14083" width="15.7109375" style="26" customWidth="1"/>
    <col min="14084" max="14084" width="18" style="26" customWidth="1"/>
    <col min="14085" max="14085" width="10.28515625" style="26" bestFit="1" customWidth="1"/>
    <col min="14086" max="14336" width="9.140625" style="26"/>
    <col min="14337" max="14337" width="62.28515625" style="26" customWidth="1"/>
    <col min="14338" max="14338" width="9.140625" style="26"/>
    <col min="14339" max="14339" width="15.7109375" style="26" customWidth="1"/>
    <col min="14340" max="14340" width="18" style="26" customWidth="1"/>
    <col min="14341" max="14341" width="10.28515625" style="26" bestFit="1" customWidth="1"/>
    <col min="14342" max="14592" width="9.140625" style="26"/>
    <col min="14593" max="14593" width="62.28515625" style="26" customWidth="1"/>
    <col min="14594" max="14594" width="9.140625" style="26"/>
    <col min="14595" max="14595" width="15.7109375" style="26" customWidth="1"/>
    <col min="14596" max="14596" width="18" style="26" customWidth="1"/>
    <col min="14597" max="14597" width="10.28515625" style="26" bestFit="1" customWidth="1"/>
    <col min="14598" max="14848" width="9.140625" style="26"/>
    <col min="14849" max="14849" width="62.28515625" style="26" customWidth="1"/>
    <col min="14850" max="14850" width="9.140625" style="26"/>
    <col min="14851" max="14851" width="15.7109375" style="26" customWidth="1"/>
    <col min="14852" max="14852" width="18" style="26" customWidth="1"/>
    <col min="14853" max="14853" width="10.28515625" style="26" bestFit="1" customWidth="1"/>
    <col min="14854" max="15104" width="9.140625" style="26"/>
    <col min="15105" max="15105" width="62.28515625" style="26" customWidth="1"/>
    <col min="15106" max="15106" width="9.140625" style="26"/>
    <col min="15107" max="15107" width="15.7109375" style="26" customWidth="1"/>
    <col min="15108" max="15108" width="18" style="26" customWidth="1"/>
    <col min="15109" max="15109" width="10.28515625" style="26" bestFit="1" customWidth="1"/>
    <col min="15110" max="15360" width="9.140625" style="26"/>
    <col min="15361" max="15361" width="62.28515625" style="26" customWidth="1"/>
    <col min="15362" max="15362" width="9.140625" style="26"/>
    <col min="15363" max="15363" width="15.7109375" style="26" customWidth="1"/>
    <col min="15364" max="15364" width="18" style="26" customWidth="1"/>
    <col min="15365" max="15365" width="10.28515625" style="26" bestFit="1" customWidth="1"/>
    <col min="15366" max="15616" width="9.140625" style="26"/>
    <col min="15617" max="15617" width="62.28515625" style="26" customWidth="1"/>
    <col min="15618" max="15618" width="9.140625" style="26"/>
    <col min="15619" max="15619" width="15.7109375" style="26" customWidth="1"/>
    <col min="15620" max="15620" width="18" style="26" customWidth="1"/>
    <col min="15621" max="15621" width="10.28515625" style="26" bestFit="1" customWidth="1"/>
    <col min="15622" max="15872" width="9.140625" style="26"/>
    <col min="15873" max="15873" width="62.28515625" style="26" customWidth="1"/>
    <col min="15874" max="15874" width="9.140625" style="26"/>
    <col min="15875" max="15875" width="15.7109375" style="26" customWidth="1"/>
    <col min="15876" max="15876" width="18" style="26" customWidth="1"/>
    <col min="15877" max="15877" width="10.28515625" style="26" bestFit="1" customWidth="1"/>
    <col min="15878" max="16128" width="9.140625" style="26"/>
    <col min="16129" max="16129" width="62.28515625" style="26" customWidth="1"/>
    <col min="16130" max="16130" width="9.140625" style="26"/>
    <col min="16131" max="16131" width="15.7109375" style="26" customWidth="1"/>
    <col min="16132" max="16132" width="18" style="26" customWidth="1"/>
    <col min="16133" max="16133" width="10.28515625" style="26" bestFit="1" customWidth="1"/>
    <col min="16134" max="16384" width="9.140625" style="26"/>
  </cols>
  <sheetData>
    <row r="1" spans="1:5" x14ac:dyDescent="0.2">
      <c r="A1" s="104" t="s">
        <v>153</v>
      </c>
      <c r="B1" s="104"/>
      <c r="C1" s="104"/>
      <c r="D1" s="104"/>
    </row>
    <row r="2" spans="1:5" x14ac:dyDescent="0.2">
      <c r="A2" s="104" t="s">
        <v>154</v>
      </c>
      <c r="B2" s="104"/>
      <c r="C2" s="104"/>
      <c r="D2" s="104"/>
    </row>
    <row r="3" spans="1:5" x14ac:dyDescent="0.2">
      <c r="A3" s="105" t="s">
        <v>155</v>
      </c>
      <c r="B3" s="105"/>
      <c r="C3" s="105"/>
      <c r="D3" s="105"/>
    </row>
    <row r="4" spans="1:5" ht="13.5" thickBot="1" x14ac:dyDescent="0.25">
      <c r="A4" s="106" t="s">
        <v>0</v>
      </c>
      <c r="B4" s="106"/>
      <c r="C4" s="106"/>
      <c r="D4" s="106"/>
    </row>
    <row r="5" spans="1:5" ht="63.75" x14ac:dyDescent="0.2">
      <c r="A5" s="27" t="s">
        <v>1</v>
      </c>
      <c r="B5" s="28" t="s">
        <v>156</v>
      </c>
      <c r="C5" s="29" t="s">
        <v>81</v>
      </c>
      <c r="D5" s="30" t="s">
        <v>83</v>
      </c>
    </row>
    <row r="6" spans="1:5" x14ac:dyDescent="0.2">
      <c r="A6" s="31">
        <v>1</v>
      </c>
      <c r="B6" s="32">
        <v>2</v>
      </c>
      <c r="C6" s="33">
        <v>3</v>
      </c>
      <c r="D6" s="34">
        <v>4</v>
      </c>
    </row>
    <row r="7" spans="1:5" x14ac:dyDescent="0.2">
      <c r="A7" s="35" t="s">
        <v>157</v>
      </c>
      <c r="B7" s="36"/>
      <c r="C7" s="37">
        <v>2951920</v>
      </c>
      <c r="D7" s="38">
        <v>3016626</v>
      </c>
      <c r="E7" s="39"/>
    </row>
    <row r="8" spans="1:5" x14ac:dyDescent="0.2">
      <c r="A8" s="35" t="s">
        <v>158</v>
      </c>
      <c r="B8" s="36"/>
      <c r="C8" s="37">
        <f>SUM(C9:C13)</f>
        <v>-984877</v>
      </c>
      <c r="D8" s="40">
        <f>SUM(D9:D13)</f>
        <v>-864611</v>
      </c>
      <c r="E8" s="39"/>
    </row>
    <row r="9" spans="1:5" x14ac:dyDescent="0.2">
      <c r="A9" s="41" t="s">
        <v>159</v>
      </c>
      <c r="B9" s="42"/>
      <c r="C9" s="43">
        <v>84148</v>
      </c>
      <c r="D9" s="44">
        <v>74388</v>
      </c>
      <c r="E9" s="39"/>
    </row>
    <row r="10" spans="1:5" x14ac:dyDescent="0.2">
      <c r="A10" s="45" t="s">
        <v>160</v>
      </c>
      <c r="B10" s="42"/>
      <c r="C10" s="46">
        <v>-110441</v>
      </c>
      <c r="D10" s="47">
        <v>81538</v>
      </c>
      <c r="E10" s="39"/>
    </row>
    <row r="11" spans="1:5" ht="25.5" x14ac:dyDescent="0.2">
      <c r="A11" s="41" t="s">
        <v>161</v>
      </c>
      <c r="B11" s="42"/>
      <c r="C11" s="46">
        <v>123979</v>
      </c>
      <c r="D11" s="47">
        <v>-294353</v>
      </c>
      <c r="E11" s="39"/>
    </row>
    <row r="12" spans="1:5" x14ac:dyDescent="0.2">
      <c r="A12" s="41" t="s">
        <v>162</v>
      </c>
      <c r="B12" s="42"/>
      <c r="C12" s="46">
        <v>-1082560</v>
      </c>
      <c r="D12" s="47">
        <v>-756275</v>
      </c>
      <c r="E12" s="39"/>
    </row>
    <row r="13" spans="1:5" x14ac:dyDescent="0.2">
      <c r="A13" s="41" t="s">
        <v>163</v>
      </c>
      <c r="B13" s="42"/>
      <c r="C13" s="46">
        <v>-3</v>
      </c>
      <c r="D13" s="47">
        <v>30091</v>
      </c>
      <c r="E13" s="39"/>
    </row>
    <row r="14" spans="1:5" ht="25.5" x14ac:dyDescent="0.2">
      <c r="A14" s="35" t="s">
        <v>164</v>
      </c>
      <c r="B14" s="36"/>
      <c r="C14" s="37">
        <f>C7+C8</f>
        <v>1967043</v>
      </c>
      <c r="D14" s="40">
        <f>D7+D8</f>
        <v>2152015</v>
      </c>
      <c r="E14" s="39"/>
    </row>
    <row r="15" spans="1:5" x14ac:dyDescent="0.2">
      <c r="A15" s="35" t="s">
        <v>165</v>
      </c>
      <c r="B15" s="36"/>
      <c r="C15" s="37">
        <f>SUM(C16:C24)</f>
        <v>5632646</v>
      </c>
      <c r="D15" s="40">
        <f>SUM(D16:D24)</f>
        <v>-4934903</v>
      </c>
      <c r="E15" s="39"/>
    </row>
    <row r="16" spans="1:5" x14ac:dyDescent="0.2">
      <c r="A16" s="41" t="s">
        <v>166</v>
      </c>
      <c r="B16" s="42"/>
      <c r="C16" s="48">
        <v>-1326508</v>
      </c>
      <c r="D16" s="49">
        <v>-2195010</v>
      </c>
      <c r="E16" s="39"/>
    </row>
    <row r="17" spans="1:5" ht="25.5" x14ac:dyDescent="0.2">
      <c r="A17" s="41" t="s">
        <v>167</v>
      </c>
      <c r="B17" s="42"/>
      <c r="C17" s="48">
        <v>250646</v>
      </c>
      <c r="D17" s="49">
        <v>-2273616</v>
      </c>
      <c r="E17" s="39"/>
    </row>
    <row r="18" spans="1:5" x14ac:dyDescent="0.2">
      <c r="A18" s="41" t="s">
        <v>168</v>
      </c>
      <c r="B18" s="42"/>
      <c r="C18" s="50">
        <v>0</v>
      </c>
      <c r="D18" s="51">
        <v>2600665</v>
      </c>
      <c r="E18" s="39"/>
    </row>
    <row r="19" spans="1:5" x14ac:dyDescent="0.2">
      <c r="A19" s="41" t="s">
        <v>169</v>
      </c>
      <c r="B19" s="42"/>
      <c r="C19" s="48">
        <v>3383957</v>
      </c>
      <c r="D19" s="49">
        <v>-1681821</v>
      </c>
      <c r="E19" s="39"/>
    </row>
    <row r="20" spans="1:5" ht="25.5" x14ac:dyDescent="0.2">
      <c r="A20" s="41" t="s">
        <v>170</v>
      </c>
      <c r="B20" s="42"/>
      <c r="C20" s="48">
        <v>3320463</v>
      </c>
      <c r="D20" s="49">
        <v>-3320538</v>
      </c>
      <c r="E20" s="39"/>
    </row>
    <row r="21" spans="1:5" x14ac:dyDescent="0.2">
      <c r="A21" s="41" t="s">
        <v>171</v>
      </c>
      <c r="B21" s="42"/>
      <c r="C21" s="48">
        <v>-384226</v>
      </c>
      <c r="D21" s="49">
        <v>-38563</v>
      </c>
      <c r="E21" s="39"/>
    </row>
    <row r="22" spans="1:5" x14ac:dyDescent="0.2">
      <c r="A22" s="41" t="s">
        <v>172</v>
      </c>
      <c r="B22" s="42"/>
      <c r="C22" s="52"/>
      <c r="D22" s="53"/>
      <c r="E22" s="39"/>
    </row>
    <row r="23" spans="1:5" x14ac:dyDescent="0.2">
      <c r="A23" s="41" t="s">
        <v>173</v>
      </c>
      <c r="B23" s="42"/>
      <c r="C23" s="48">
        <v>240354</v>
      </c>
      <c r="D23" s="49">
        <v>2024337</v>
      </c>
      <c r="E23" s="39"/>
    </row>
    <row r="24" spans="1:5" x14ac:dyDescent="0.2">
      <c r="A24" s="54" t="s">
        <v>174</v>
      </c>
      <c r="B24" s="42"/>
      <c r="C24" s="48">
        <v>147960</v>
      </c>
      <c r="D24" s="49">
        <v>-50357</v>
      </c>
      <c r="E24" s="39"/>
    </row>
    <row r="25" spans="1:5" x14ac:dyDescent="0.2">
      <c r="A25" s="35" t="s">
        <v>175</v>
      </c>
      <c r="B25" s="36"/>
      <c r="C25" s="37">
        <f>SUM(C26:C35)</f>
        <v>-3285874</v>
      </c>
      <c r="D25" s="40">
        <f>SUM(D26:D35)</f>
        <v>4006371</v>
      </c>
      <c r="E25" s="39"/>
    </row>
    <row r="26" spans="1:5" x14ac:dyDescent="0.2">
      <c r="A26" s="41" t="s">
        <v>176</v>
      </c>
      <c r="B26" s="42"/>
      <c r="C26" s="48">
        <v>-2258572</v>
      </c>
      <c r="D26" s="49">
        <v>2243158</v>
      </c>
      <c r="E26" s="39"/>
    </row>
    <row r="27" spans="1:5" ht="25.5" x14ac:dyDescent="0.2">
      <c r="A27" s="41" t="s">
        <v>177</v>
      </c>
      <c r="B27" s="42"/>
      <c r="C27" s="48">
        <v>-126930</v>
      </c>
      <c r="D27" s="49">
        <v>-233864</v>
      </c>
      <c r="E27" s="39"/>
    </row>
    <row r="28" spans="1:5" ht="25.5" x14ac:dyDescent="0.2">
      <c r="A28" s="41" t="s">
        <v>178</v>
      </c>
      <c r="B28" s="42"/>
      <c r="C28" s="48">
        <v>56770</v>
      </c>
      <c r="D28" s="49">
        <v>670289</v>
      </c>
      <c r="E28" s="39"/>
    </row>
    <row r="29" spans="1:5" x14ac:dyDescent="0.2">
      <c r="A29" s="41" t="s">
        <v>179</v>
      </c>
      <c r="B29" s="42"/>
      <c r="C29" s="48">
        <v>997824</v>
      </c>
      <c r="D29" s="49">
        <v>3811068</v>
      </c>
      <c r="E29" s="39"/>
    </row>
    <row r="30" spans="1:5" ht="25.5" x14ac:dyDescent="0.2">
      <c r="A30" s="41" t="s">
        <v>180</v>
      </c>
      <c r="B30" s="42"/>
      <c r="C30" s="48">
        <v>217063</v>
      </c>
      <c r="D30" s="49">
        <v>-10601</v>
      </c>
      <c r="E30" s="39"/>
    </row>
    <row r="31" spans="1:5" ht="25.5" x14ac:dyDescent="0.2">
      <c r="A31" s="41" t="s">
        <v>181</v>
      </c>
      <c r="B31" s="42"/>
      <c r="C31" s="48">
        <v>-191300</v>
      </c>
      <c r="D31" s="49">
        <v>-1272240</v>
      </c>
      <c r="E31" s="39"/>
    </row>
    <row r="32" spans="1:5" x14ac:dyDescent="0.2">
      <c r="A32" s="41" t="s">
        <v>182</v>
      </c>
      <c r="B32" s="42"/>
      <c r="C32" s="48">
        <v>-14915</v>
      </c>
      <c r="D32" s="49">
        <v>-354187</v>
      </c>
      <c r="E32" s="39"/>
    </row>
    <row r="33" spans="1:5" x14ac:dyDescent="0.2">
      <c r="A33" s="41" t="s">
        <v>183</v>
      </c>
      <c r="B33" s="42"/>
      <c r="C33" s="48">
        <v>610155</v>
      </c>
      <c r="D33" s="49">
        <v>0</v>
      </c>
      <c r="E33" s="39"/>
    </row>
    <row r="34" spans="1:5" x14ac:dyDescent="0.2">
      <c r="A34" s="41" t="s">
        <v>184</v>
      </c>
      <c r="B34" s="42"/>
      <c r="C34" s="48">
        <v>-2403174</v>
      </c>
      <c r="D34" s="49">
        <v>-685060</v>
      </c>
      <c r="E34" s="39"/>
    </row>
    <row r="35" spans="1:5" x14ac:dyDescent="0.2">
      <c r="A35" s="54" t="s">
        <v>185</v>
      </c>
      <c r="B35" s="42"/>
      <c r="C35" s="48">
        <v>-172795</v>
      </c>
      <c r="D35" s="49">
        <v>-162192</v>
      </c>
      <c r="E35" s="39"/>
    </row>
    <row r="36" spans="1:5" s="59" customFormat="1" x14ac:dyDescent="0.2">
      <c r="A36" s="55" t="s">
        <v>186</v>
      </c>
      <c r="B36" s="56"/>
      <c r="C36" s="57">
        <f>C15+C25</f>
        <v>2346772</v>
      </c>
      <c r="D36" s="58">
        <f>D15+D25</f>
        <v>-928532</v>
      </c>
      <c r="E36" s="39"/>
    </row>
    <row r="37" spans="1:5" x14ac:dyDescent="0.2">
      <c r="A37" s="41" t="s">
        <v>187</v>
      </c>
      <c r="B37" s="42"/>
      <c r="C37" s="48">
        <v>331441</v>
      </c>
      <c r="D37" s="49">
        <v>1016035</v>
      </c>
      <c r="E37" s="39"/>
    </row>
    <row r="38" spans="1:5" s="59" customFormat="1" ht="25.5" x14ac:dyDescent="0.2">
      <c r="A38" s="55" t="s">
        <v>188</v>
      </c>
      <c r="B38" s="56"/>
      <c r="C38" s="57">
        <f>C36-C37</f>
        <v>2015331</v>
      </c>
      <c r="D38" s="58">
        <f>D36-D37</f>
        <v>-1944567</v>
      </c>
      <c r="E38" s="39"/>
    </row>
    <row r="39" spans="1:5" ht="25.5" x14ac:dyDescent="0.2">
      <c r="A39" s="41" t="s">
        <v>189</v>
      </c>
      <c r="B39" s="60"/>
      <c r="C39" s="43"/>
      <c r="D39" s="44"/>
      <c r="E39" s="39"/>
    </row>
    <row r="40" spans="1:5" x14ac:dyDescent="0.2">
      <c r="A40" s="41" t="s">
        <v>190</v>
      </c>
      <c r="B40" s="42"/>
      <c r="C40" s="48">
        <v>0</v>
      </c>
      <c r="D40" s="49">
        <v>1064001</v>
      </c>
      <c r="E40" s="39"/>
    </row>
    <row r="41" spans="1:5" x14ac:dyDescent="0.2">
      <c r="A41" s="41" t="s">
        <v>191</v>
      </c>
      <c r="B41" s="42"/>
      <c r="C41" s="48">
        <v>-325073</v>
      </c>
      <c r="D41" s="49">
        <v>-57598</v>
      </c>
      <c r="E41" s="39"/>
    </row>
    <row r="42" spans="1:5" x14ac:dyDescent="0.2">
      <c r="A42" s="41" t="s">
        <v>192</v>
      </c>
      <c r="B42" s="42"/>
      <c r="C42" s="48">
        <v>0</v>
      </c>
      <c r="D42" s="49">
        <v>0</v>
      </c>
      <c r="E42" s="39"/>
    </row>
    <row r="43" spans="1:5" s="59" customFormat="1" ht="25.5" x14ac:dyDescent="0.2">
      <c r="A43" s="55" t="s">
        <v>193</v>
      </c>
      <c r="B43" s="56"/>
      <c r="C43" s="57">
        <f>SUM(C40:C42)</f>
        <v>-325073</v>
      </c>
      <c r="D43" s="58">
        <f>SUM(D40:D42)</f>
        <v>1006403</v>
      </c>
      <c r="E43" s="39"/>
    </row>
    <row r="44" spans="1:5" x14ac:dyDescent="0.2">
      <c r="A44" s="54" t="s">
        <v>194</v>
      </c>
      <c r="B44" s="60"/>
      <c r="C44" s="43">
        <v>-2000002</v>
      </c>
      <c r="D44" s="44">
        <v>-1000000</v>
      </c>
      <c r="E44" s="39"/>
    </row>
    <row r="45" spans="1:5" x14ac:dyDescent="0.2">
      <c r="A45" s="41" t="s">
        <v>195</v>
      </c>
      <c r="B45" s="42"/>
      <c r="C45" s="48"/>
      <c r="D45" s="49"/>
      <c r="E45" s="39"/>
    </row>
    <row r="46" spans="1:5" s="59" customFormat="1" x14ac:dyDescent="0.2">
      <c r="A46" s="55" t="s">
        <v>196</v>
      </c>
      <c r="B46" s="56"/>
      <c r="C46" s="57">
        <f>SUM(C44:C45)</f>
        <v>-2000002</v>
      </c>
      <c r="D46" s="58">
        <f>SUM(D44:D45)</f>
        <v>-1000000</v>
      </c>
      <c r="E46" s="39"/>
    </row>
    <row r="47" spans="1:5" s="59" customFormat="1" x14ac:dyDescent="0.2">
      <c r="A47" s="55" t="s">
        <v>197</v>
      </c>
      <c r="B47" s="56"/>
      <c r="C47" s="57">
        <f>C14+C38+C43+C46</f>
        <v>1657299</v>
      </c>
      <c r="D47" s="58">
        <f>D14+D38+D43+D46</f>
        <v>213851</v>
      </c>
      <c r="E47" s="39"/>
    </row>
    <row r="48" spans="1:5" x14ac:dyDescent="0.2">
      <c r="A48" s="41" t="s">
        <v>198</v>
      </c>
      <c r="B48" s="42"/>
      <c r="C48" s="43">
        <v>1564708</v>
      </c>
      <c r="D48" s="44">
        <v>1027180</v>
      </c>
      <c r="E48" s="39"/>
    </row>
    <row r="49" spans="1:5" ht="13.5" thickBot="1" x14ac:dyDescent="0.25">
      <c r="A49" s="61" t="s">
        <v>199</v>
      </c>
      <c r="B49" s="62"/>
      <c r="C49" s="63">
        <v>3222007</v>
      </c>
      <c r="D49" s="64">
        <v>1241031</v>
      </c>
      <c r="E49" s="39"/>
    </row>
    <row r="50" spans="1:5" x14ac:dyDescent="0.2">
      <c r="A50" s="65"/>
      <c r="B50" s="66"/>
      <c r="C50" s="67"/>
      <c r="D50" s="67"/>
    </row>
    <row r="51" spans="1:5" x14ac:dyDescent="0.2">
      <c r="A51" s="65"/>
      <c r="B51" s="66"/>
      <c r="C51" s="67"/>
      <c r="D51" s="67"/>
    </row>
    <row r="52" spans="1:5" ht="11.25" customHeight="1" x14ac:dyDescent="0.2">
      <c r="A52" s="65"/>
      <c r="B52" s="66"/>
      <c r="C52" s="67"/>
      <c r="D52" s="67"/>
    </row>
    <row r="53" spans="1:5" hidden="1" x14ac:dyDescent="0.2">
      <c r="C53" s="68">
        <f>C49-C48-C47</f>
        <v>0</v>
      </c>
      <c r="D53" s="68">
        <f>D49-D48-D47</f>
        <v>0</v>
      </c>
    </row>
    <row r="54" spans="1:5" customFormat="1" x14ac:dyDescent="0.2">
      <c r="A54" s="19"/>
      <c r="B54" s="69"/>
      <c r="C54" s="69"/>
      <c r="D54" s="69"/>
    </row>
    <row r="55" spans="1:5" customFormat="1" x14ac:dyDescent="0.2">
      <c r="A55" s="100" t="s">
        <v>218</v>
      </c>
      <c r="B55" s="69"/>
      <c r="C55" s="69"/>
      <c r="D55" s="69"/>
    </row>
    <row r="56" spans="1:5" customFormat="1" x14ac:dyDescent="0.2">
      <c r="A56" s="20"/>
      <c r="B56" s="69"/>
      <c r="C56" s="69"/>
      <c r="D56" s="69"/>
    </row>
    <row r="57" spans="1:5" customFormat="1" x14ac:dyDescent="0.2">
      <c r="A57" s="100" t="s">
        <v>223</v>
      </c>
      <c r="B57" s="69"/>
      <c r="C57" s="69"/>
      <c r="D57" s="69"/>
    </row>
    <row r="58" spans="1:5" x14ac:dyDescent="0.2">
      <c r="A58" s="20"/>
    </row>
    <row r="59" spans="1:5" x14ac:dyDescent="0.2">
      <c r="A59" s="100" t="s">
        <v>216</v>
      </c>
    </row>
    <row r="60" spans="1:5" x14ac:dyDescent="0.2">
      <c r="A60" s="20"/>
    </row>
    <row r="61" spans="1:5" x14ac:dyDescent="0.2">
      <c r="A61" s="100" t="s">
        <v>217</v>
      </c>
    </row>
    <row r="62" spans="1:5" x14ac:dyDescent="0.2">
      <c r="A62" s="20"/>
    </row>
    <row r="63" spans="1:5" x14ac:dyDescent="0.2">
      <c r="A63" s="20" t="s">
        <v>75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55118110236220474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1"/>
  <sheetViews>
    <sheetView tabSelected="1" workbookViewId="0">
      <selection activeCell="I34" sqref="I34"/>
    </sheetView>
  </sheetViews>
  <sheetFormatPr defaultRowHeight="12.75" x14ac:dyDescent="0.2"/>
  <cols>
    <col min="1" max="1" width="47.28515625" style="72" customWidth="1"/>
    <col min="2" max="3" width="14.5703125" style="72" customWidth="1"/>
    <col min="4" max="4" width="14" style="72" customWidth="1"/>
    <col min="5" max="5" width="19.42578125" style="72" customWidth="1"/>
    <col min="6" max="6" width="17.42578125" style="72" customWidth="1"/>
    <col min="7" max="7" width="13" style="72" customWidth="1"/>
    <col min="8" max="8" width="12.7109375" style="72" bestFit="1" customWidth="1"/>
    <col min="9" max="9" width="15.42578125" style="72" customWidth="1"/>
    <col min="10" max="256" width="9.140625" style="72"/>
    <col min="257" max="257" width="47.28515625" style="72" customWidth="1"/>
    <col min="258" max="259" width="14.5703125" style="72" customWidth="1"/>
    <col min="260" max="260" width="14" style="72" customWidth="1"/>
    <col min="261" max="261" width="19.42578125" style="72" customWidth="1"/>
    <col min="262" max="262" width="17.42578125" style="72" customWidth="1"/>
    <col min="263" max="263" width="13" style="72" customWidth="1"/>
    <col min="264" max="264" width="12.7109375" style="72" bestFit="1" customWidth="1"/>
    <col min="265" max="265" width="15.42578125" style="72" customWidth="1"/>
    <col min="266" max="512" width="9.140625" style="72"/>
    <col min="513" max="513" width="47.28515625" style="72" customWidth="1"/>
    <col min="514" max="515" width="14.5703125" style="72" customWidth="1"/>
    <col min="516" max="516" width="14" style="72" customWidth="1"/>
    <col min="517" max="517" width="19.42578125" style="72" customWidth="1"/>
    <col min="518" max="518" width="17.42578125" style="72" customWidth="1"/>
    <col min="519" max="519" width="13" style="72" customWidth="1"/>
    <col min="520" max="520" width="12.7109375" style="72" bestFit="1" customWidth="1"/>
    <col min="521" max="521" width="15.42578125" style="72" customWidth="1"/>
    <col min="522" max="768" width="9.140625" style="72"/>
    <col min="769" max="769" width="47.28515625" style="72" customWidth="1"/>
    <col min="770" max="771" width="14.5703125" style="72" customWidth="1"/>
    <col min="772" max="772" width="14" style="72" customWidth="1"/>
    <col min="773" max="773" width="19.42578125" style="72" customWidth="1"/>
    <col min="774" max="774" width="17.42578125" style="72" customWidth="1"/>
    <col min="775" max="775" width="13" style="72" customWidth="1"/>
    <col min="776" max="776" width="12.7109375" style="72" bestFit="1" customWidth="1"/>
    <col min="777" max="777" width="15.42578125" style="72" customWidth="1"/>
    <col min="778" max="1024" width="9.140625" style="72"/>
    <col min="1025" max="1025" width="47.28515625" style="72" customWidth="1"/>
    <col min="1026" max="1027" width="14.5703125" style="72" customWidth="1"/>
    <col min="1028" max="1028" width="14" style="72" customWidth="1"/>
    <col min="1029" max="1029" width="19.42578125" style="72" customWidth="1"/>
    <col min="1030" max="1030" width="17.42578125" style="72" customWidth="1"/>
    <col min="1031" max="1031" width="13" style="72" customWidth="1"/>
    <col min="1032" max="1032" width="12.7109375" style="72" bestFit="1" customWidth="1"/>
    <col min="1033" max="1033" width="15.42578125" style="72" customWidth="1"/>
    <col min="1034" max="1280" width="9.140625" style="72"/>
    <col min="1281" max="1281" width="47.28515625" style="72" customWidth="1"/>
    <col min="1282" max="1283" width="14.5703125" style="72" customWidth="1"/>
    <col min="1284" max="1284" width="14" style="72" customWidth="1"/>
    <col min="1285" max="1285" width="19.42578125" style="72" customWidth="1"/>
    <col min="1286" max="1286" width="17.42578125" style="72" customWidth="1"/>
    <col min="1287" max="1287" width="13" style="72" customWidth="1"/>
    <col min="1288" max="1288" width="12.7109375" style="72" bestFit="1" customWidth="1"/>
    <col min="1289" max="1289" width="15.42578125" style="72" customWidth="1"/>
    <col min="1290" max="1536" width="9.140625" style="72"/>
    <col min="1537" max="1537" width="47.28515625" style="72" customWidth="1"/>
    <col min="1538" max="1539" width="14.5703125" style="72" customWidth="1"/>
    <col min="1540" max="1540" width="14" style="72" customWidth="1"/>
    <col min="1541" max="1541" width="19.42578125" style="72" customWidth="1"/>
    <col min="1542" max="1542" width="17.42578125" style="72" customWidth="1"/>
    <col min="1543" max="1543" width="13" style="72" customWidth="1"/>
    <col min="1544" max="1544" width="12.7109375" style="72" bestFit="1" customWidth="1"/>
    <col min="1545" max="1545" width="15.42578125" style="72" customWidth="1"/>
    <col min="1546" max="1792" width="9.140625" style="72"/>
    <col min="1793" max="1793" width="47.28515625" style="72" customWidth="1"/>
    <col min="1794" max="1795" width="14.5703125" style="72" customWidth="1"/>
    <col min="1796" max="1796" width="14" style="72" customWidth="1"/>
    <col min="1797" max="1797" width="19.42578125" style="72" customWidth="1"/>
    <col min="1798" max="1798" width="17.42578125" style="72" customWidth="1"/>
    <col min="1799" max="1799" width="13" style="72" customWidth="1"/>
    <col min="1800" max="1800" width="12.7109375" style="72" bestFit="1" customWidth="1"/>
    <col min="1801" max="1801" width="15.42578125" style="72" customWidth="1"/>
    <col min="1802" max="2048" width="9.140625" style="72"/>
    <col min="2049" max="2049" width="47.28515625" style="72" customWidth="1"/>
    <col min="2050" max="2051" width="14.5703125" style="72" customWidth="1"/>
    <col min="2052" max="2052" width="14" style="72" customWidth="1"/>
    <col min="2053" max="2053" width="19.42578125" style="72" customWidth="1"/>
    <col min="2054" max="2054" width="17.42578125" style="72" customWidth="1"/>
    <col min="2055" max="2055" width="13" style="72" customWidth="1"/>
    <col min="2056" max="2056" width="12.7109375" style="72" bestFit="1" customWidth="1"/>
    <col min="2057" max="2057" width="15.42578125" style="72" customWidth="1"/>
    <col min="2058" max="2304" width="9.140625" style="72"/>
    <col min="2305" max="2305" width="47.28515625" style="72" customWidth="1"/>
    <col min="2306" max="2307" width="14.5703125" style="72" customWidth="1"/>
    <col min="2308" max="2308" width="14" style="72" customWidth="1"/>
    <col min="2309" max="2309" width="19.42578125" style="72" customWidth="1"/>
    <col min="2310" max="2310" width="17.42578125" style="72" customWidth="1"/>
    <col min="2311" max="2311" width="13" style="72" customWidth="1"/>
    <col min="2312" max="2312" width="12.7109375" style="72" bestFit="1" customWidth="1"/>
    <col min="2313" max="2313" width="15.42578125" style="72" customWidth="1"/>
    <col min="2314" max="2560" width="9.140625" style="72"/>
    <col min="2561" max="2561" width="47.28515625" style="72" customWidth="1"/>
    <col min="2562" max="2563" width="14.5703125" style="72" customWidth="1"/>
    <col min="2564" max="2564" width="14" style="72" customWidth="1"/>
    <col min="2565" max="2565" width="19.42578125" style="72" customWidth="1"/>
    <col min="2566" max="2566" width="17.42578125" style="72" customWidth="1"/>
    <col min="2567" max="2567" width="13" style="72" customWidth="1"/>
    <col min="2568" max="2568" width="12.7109375" style="72" bestFit="1" customWidth="1"/>
    <col min="2569" max="2569" width="15.42578125" style="72" customWidth="1"/>
    <col min="2570" max="2816" width="9.140625" style="72"/>
    <col min="2817" max="2817" width="47.28515625" style="72" customWidth="1"/>
    <col min="2818" max="2819" width="14.5703125" style="72" customWidth="1"/>
    <col min="2820" max="2820" width="14" style="72" customWidth="1"/>
    <col min="2821" max="2821" width="19.42578125" style="72" customWidth="1"/>
    <col min="2822" max="2822" width="17.42578125" style="72" customWidth="1"/>
    <col min="2823" max="2823" width="13" style="72" customWidth="1"/>
    <col min="2824" max="2824" width="12.7109375" style="72" bestFit="1" customWidth="1"/>
    <col min="2825" max="2825" width="15.42578125" style="72" customWidth="1"/>
    <col min="2826" max="3072" width="9.140625" style="72"/>
    <col min="3073" max="3073" width="47.28515625" style="72" customWidth="1"/>
    <col min="3074" max="3075" width="14.5703125" style="72" customWidth="1"/>
    <col min="3076" max="3076" width="14" style="72" customWidth="1"/>
    <col min="3077" max="3077" width="19.42578125" style="72" customWidth="1"/>
    <col min="3078" max="3078" width="17.42578125" style="72" customWidth="1"/>
    <col min="3079" max="3079" width="13" style="72" customWidth="1"/>
    <col min="3080" max="3080" width="12.7109375" style="72" bestFit="1" customWidth="1"/>
    <col min="3081" max="3081" width="15.42578125" style="72" customWidth="1"/>
    <col min="3082" max="3328" width="9.140625" style="72"/>
    <col min="3329" max="3329" width="47.28515625" style="72" customWidth="1"/>
    <col min="3330" max="3331" width="14.5703125" style="72" customWidth="1"/>
    <col min="3332" max="3332" width="14" style="72" customWidth="1"/>
    <col min="3333" max="3333" width="19.42578125" style="72" customWidth="1"/>
    <col min="3334" max="3334" width="17.42578125" style="72" customWidth="1"/>
    <col min="3335" max="3335" width="13" style="72" customWidth="1"/>
    <col min="3336" max="3336" width="12.7109375" style="72" bestFit="1" customWidth="1"/>
    <col min="3337" max="3337" width="15.42578125" style="72" customWidth="1"/>
    <col min="3338" max="3584" width="9.140625" style="72"/>
    <col min="3585" max="3585" width="47.28515625" style="72" customWidth="1"/>
    <col min="3586" max="3587" width="14.5703125" style="72" customWidth="1"/>
    <col min="3588" max="3588" width="14" style="72" customWidth="1"/>
    <col min="3589" max="3589" width="19.42578125" style="72" customWidth="1"/>
    <col min="3590" max="3590" width="17.42578125" style="72" customWidth="1"/>
    <col min="3591" max="3591" width="13" style="72" customWidth="1"/>
    <col min="3592" max="3592" width="12.7109375" style="72" bestFit="1" customWidth="1"/>
    <col min="3593" max="3593" width="15.42578125" style="72" customWidth="1"/>
    <col min="3594" max="3840" width="9.140625" style="72"/>
    <col min="3841" max="3841" width="47.28515625" style="72" customWidth="1"/>
    <col min="3842" max="3843" width="14.5703125" style="72" customWidth="1"/>
    <col min="3844" max="3844" width="14" style="72" customWidth="1"/>
    <col min="3845" max="3845" width="19.42578125" style="72" customWidth="1"/>
    <col min="3846" max="3846" width="17.42578125" style="72" customWidth="1"/>
    <col min="3847" max="3847" width="13" style="72" customWidth="1"/>
    <col min="3848" max="3848" width="12.7109375" style="72" bestFit="1" customWidth="1"/>
    <col min="3849" max="3849" width="15.42578125" style="72" customWidth="1"/>
    <col min="3850" max="4096" width="9.140625" style="72"/>
    <col min="4097" max="4097" width="47.28515625" style="72" customWidth="1"/>
    <col min="4098" max="4099" width="14.5703125" style="72" customWidth="1"/>
    <col min="4100" max="4100" width="14" style="72" customWidth="1"/>
    <col min="4101" max="4101" width="19.42578125" style="72" customWidth="1"/>
    <col min="4102" max="4102" width="17.42578125" style="72" customWidth="1"/>
    <col min="4103" max="4103" width="13" style="72" customWidth="1"/>
    <col min="4104" max="4104" width="12.7109375" style="72" bestFit="1" customWidth="1"/>
    <col min="4105" max="4105" width="15.42578125" style="72" customWidth="1"/>
    <col min="4106" max="4352" width="9.140625" style="72"/>
    <col min="4353" max="4353" width="47.28515625" style="72" customWidth="1"/>
    <col min="4354" max="4355" width="14.5703125" style="72" customWidth="1"/>
    <col min="4356" max="4356" width="14" style="72" customWidth="1"/>
    <col min="4357" max="4357" width="19.42578125" style="72" customWidth="1"/>
    <col min="4358" max="4358" width="17.42578125" style="72" customWidth="1"/>
    <col min="4359" max="4359" width="13" style="72" customWidth="1"/>
    <col min="4360" max="4360" width="12.7109375" style="72" bestFit="1" customWidth="1"/>
    <col min="4361" max="4361" width="15.42578125" style="72" customWidth="1"/>
    <col min="4362" max="4608" width="9.140625" style="72"/>
    <col min="4609" max="4609" width="47.28515625" style="72" customWidth="1"/>
    <col min="4610" max="4611" width="14.5703125" style="72" customWidth="1"/>
    <col min="4612" max="4612" width="14" style="72" customWidth="1"/>
    <col min="4613" max="4613" width="19.42578125" style="72" customWidth="1"/>
    <col min="4614" max="4614" width="17.42578125" style="72" customWidth="1"/>
    <col min="4615" max="4615" width="13" style="72" customWidth="1"/>
    <col min="4616" max="4616" width="12.7109375" style="72" bestFit="1" customWidth="1"/>
    <col min="4617" max="4617" width="15.42578125" style="72" customWidth="1"/>
    <col min="4618" max="4864" width="9.140625" style="72"/>
    <col min="4865" max="4865" width="47.28515625" style="72" customWidth="1"/>
    <col min="4866" max="4867" width="14.5703125" style="72" customWidth="1"/>
    <col min="4868" max="4868" width="14" style="72" customWidth="1"/>
    <col min="4869" max="4869" width="19.42578125" style="72" customWidth="1"/>
    <col min="4870" max="4870" width="17.42578125" style="72" customWidth="1"/>
    <col min="4871" max="4871" width="13" style="72" customWidth="1"/>
    <col min="4872" max="4872" width="12.7109375" style="72" bestFit="1" customWidth="1"/>
    <col min="4873" max="4873" width="15.42578125" style="72" customWidth="1"/>
    <col min="4874" max="5120" width="9.140625" style="72"/>
    <col min="5121" max="5121" width="47.28515625" style="72" customWidth="1"/>
    <col min="5122" max="5123" width="14.5703125" style="72" customWidth="1"/>
    <col min="5124" max="5124" width="14" style="72" customWidth="1"/>
    <col min="5125" max="5125" width="19.42578125" style="72" customWidth="1"/>
    <col min="5126" max="5126" width="17.42578125" style="72" customWidth="1"/>
    <col min="5127" max="5127" width="13" style="72" customWidth="1"/>
    <col min="5128" max="5128" width="12.7109375" style="72" bestFit="1" customWidth="1"/>
    <col min="5129" max="5129" width="15.42578125" style="72" customWidth="1"/>
    <col min="5130" max="5376" width="9.140625" style="72"/>
    <col min="5377" max="5377" width="47.28515625" style="72" customWidth="1"/>
    <col min="5378" max="5379" width="14.5703125" style="72" customWidth="1"/>
    <col min="5380" max="5380" width="14" style="72" customWidth="1"/>
    <col min="5381" max="5381" width="19.42578125" style="72" customWidth="1"/>
    <col min="5382" max="5382" width="17.42578125" style="72" customWidth="1"/>
    <col min="5383" max="5383" width="13" style="72" customWidth="1"/>
    <col min="5384" max="5384" width="12.7109375" style="72" bestFit="1" customWidth="1"/>
    <col min="5385" max="5385" width="15.42578125" style="72" customWidth="1"/>
    <col min="5386" max="5632" width="9.140625" style="72"/>
    <col min="5633" max="5633" width="47.28515625" style="72" customWidth="1"/>
    <col min="5634" max="5635" width="14.5703125" style="72" customWidth="1"/>
    <col min="5636" max="5636" width="14" style="72" customWidth="1"/>
    <col min="5637" max="5637" width="19.42578125" style="72" customWidth="1"/>
    <col min="5638" max="5638" width="17.42578125" style="72" customWidth="1"/>
    <col min="5639" max="5639" width="13" style="72" customWidth="1"/>
    <col min="5640" max="5640" width="12.7109375" style="72" bestFit="1" customWidth="1"/>
    <col min="5641" max="5641" width="15.42578125" style="72" customWidth="1"/>
    <col min="5642" max="5888" width="9.140625" style="72"/>
    <col min="5889" max="5889" width="47.28515625" style="72" customWidth="1"/>
    <col min="5890" max="5891" width="14.5703125" style="72" customWidth="1"/>
    <col min="5892" max="5892" width="14" style="72" customWidth="1"/>
    <col min="5893" max="5893" width="19.42578125" style="72" customWidth="1"/>
    <col min="5894" max="5894" width="17.42578125" style="72" customWidth="1"/>
    <col min="5895" max="5895" width="13" style="72" customWidth="1"/>
    <col min="5896" max="5896" width="12.7109375" style="72" bestFit="1" customWidth="1"/>
    <col min="5897" max="5897" width="15.42578125" style="72" customWidth="1"/>
    <col min="5898" max="6144" width="9.140625" style="72"/>
    <col min="6145" max="6145" width="47.28515625" style="72" customWidth="1"/>
    <col min="6146" max="6147" width="14.5703125" style="72" customWidth="1"/>
    <col min="6148" max="6148" width="14" style="72" customWidth="1"/>
    <col min="6149" max="6149" width="19.42578125" style="72" customWidth="1"/>
    <col min="6150" max="6150" width="17.42578125" style="72" customWidth="1"/>
    <col min="6151" max="6151" width="13" style="72" customWidth="1"/>
    <col min="6152" max="6152" width="12.7109375" style="72" bestFit="1" customWidth="1"/>
    <col min="6153" max="6153" width="15.42578125" style="72" customWidth="1"/>
    <col min="6154" max="6400" width="9.140625" style="72"/>
    <col min="6401" max="6401" width="47.28515625" style="72" customWidth="1"/>
    <col min="6402" max="6403" width="14.5703125" style="72" customWidth="1"/>
    <col min="6404" max="6404" width="14" style="72" customWidth="1"/>
    <col min="6405" max="6405" width="19.42578125" style="72" customWidth="1"/>
    <col min="6406" max="6406" width="17.42578125" style="72" customWidth="1"/>
    <col min="6407" max="6407" width="13" style="72" customWidth="1"/>
    <col min="6408" max="6408" width="12.7109375" style="72" bestFit="1" customWidth="1"/>
    <col min="6409" max="6409" width="15.42578125" style="72" customWidth="1"/>
    <col min="6410" max="6656" width="9.140625" style="72"/>
    <col min="6657" max="6657" width="47.28515625" style="72" customWidth="1"/>
    <col min="6658" max="6659" width="14.5703125" style="72" customWidth="1"/>
    <col min="6660" max="6660" width="14" style="72" customWidth="1"/>
    <col min="6661" max="6661" width="19.42578125" style="72" customWidth="1"/>
    <col min="6662" max="6662" width="17.42578125" style="72" customWidth="1"/>
    <col min="6663" max="6663" width="13" style="72" customWidth="1"/>
    <col min="6664" max="6664" width="12.7109375" style="72" bestFit="1" customWidth="1"/>
    <col min="6665" max="6665" width="15.42578125" style="72" customWidth="1"/>
    <col min="6666" max="6912" width="9.140625" style="72"/>
    <col min="6913" max="6913" width="47.28515625" style="72" customWidth="1"/>
    <col min="6914" max="6915" width="14.5703125" style="72" customWidth="1"/>
    <col min="6916" max="6916" width="14" style="72" customWidth="1"/>
    <col min="6917" max="6917" width="19.42578125" style="72" customWidth="1"/>
    <col min="6918" max="6918" width="17.42578125" style="72" customWidth="1"/>
    <col min="6919" max="6919" width="13" style="72" customWidth="1"/>
    <col min="6920" max="6920" width="12.7109375" style="72" bestFit="1" customWidth="1"/>
    <col min="6921" max="6921" width="15.42578125" style="72" customWidth="1"/>
    <col min="6922" max="7168" width="9.140625" style="72"/>
    <col min="7169" max="7169" width="47.28515625" style="72" customWidth="1"/>
    <col min="7170" max="7171" width="14.5703125" style="72" customWidth="1"/>
    <col min="7172" max="7172" width="14" style="72" customWidth="1"/>
    <col min="7173" max="7173" width="19.42578125" style="72" customWidth="1"/>
    <col min="7174" max="7174" width="17.42578125" style="72" customWidth="1"/>
    <col min="7175" max="7175" width="13" style="72" customWidth="1"/>
    <col min="7176" max="7176" width="12.7109375" style="72" bestFit="1" customWidth="1"/>
    <col min="7177" max="7177" width="15.42578125" style="72" customWidth="1"/>
    <col min="7178" max="7424" width="9.140625" style="72"/>
    <col min="7425" max="7425" width="47.28515625" style="72" customWidth="1"/>
    <col min="7426" max="7427" width="14.5703125" style="72" customWidth="1"/>
    <col min="7428" max="7428" width="14" style="72" customWidth="1"/>
    <col min="7429" max="7429" width="19.42578125" style="72" customWidth="1"/>
    <col min="7430" max="7430" width="17.42578125" style="72" customWidth="1"/>
    <col min="7431" max="7431" width="13" style="72" customWidth="1"/>
    <col min="7432" max="7432" width="12.7109375" style="72" bestFit="1" customWidth="1"/>
    <col min="7433" max="7433" width="15.42578125" style="72" customWidth="1"/>
    <col min="7434" max="7680" width="9.140625" style="72"/>
    <col min="7681" max="7681" width="47.28515625" style="72" customWidth="1"/>
    <col min="7682" max="7683" width="14.5703125" style="72" customWidth="1"/>
    <col min="7684" max="7684" width="14" style="72" customWidth="1"/>
    <col min="7685" max="7685" width="19.42578125" style="72" customWidth="1"/>
    <col min="7686" max="7686" width="17.42578125" style="72" customWidth="1"/>
    <col min="7687" max="7687" width="13" style="72" customWidth="1"/>
    <col min="7688" max="7688" width="12.7109375" style="72" bestFit="1" customWidth="1"/>
    <col min="7689" max="7689" width="15.42578125" style="72" customWidth="1"/>
    <col min="7690" max="7936" width="9.140625" style="72"/>
    <col min="7937" max="7937" width="47.28515625" style="72" customWidth="1"/>
    <col min="7938" max="7939" width="14.5703125" style="72" customWidth="1"/>
    <col min="7940" max="7940" width="14" style="72" customWidth="1"/>
    <col min="7941" max="7941" width="19.42578125" style="72" customWidth="1"/>
    <col min="7942" max="7942" width="17.42578125" style="72" customWidth="1"/>
    <col min="7943" max="7943" width="13" style="72" customWidth="1"/>
    <col min="7944" max="7944" width="12.7109375" style="72" bestFit="1" customWidth="1"/>
    <col min="7945" max="7945" width="15.42578125" style="72" customWidth="1"/>
    <col min="7946" max="8192" width="9.140625" style="72"/>
    <col min="8193" max="8193" width="47.28515625" style="72" customWidth="1"/>
    <col min="8194" max="8195" width="14.5703125" style="72" customWidth="1"/>
    <col min="8196" max="8196" width="14" style="72" customWidth="1"/>
    <col min="8197" max="8197" width="19.42578125" style="72" customWidth="1"/>
    <col min="8198" max="8198" width="17.42578125" style="72" customWidth="1"/>
    <col min="8199" max="8199" width="13" style="72" customWidth="1"/>
    <col min="8200" max="8200" width="12.7109375" style="72" bestFit="1" customWidth="1"/>
    <col min="8201" max="8201" width="15.42578125" style="72" customWidth="1"/>
    <col min="8202" max="8448" width="9.140625" style="72"/>
    <col min="8449" max="8449" width="47.28515625" style="72" customWidth="1"/>
    <col min="8450" max="8451" width="14.5703125" style="72" customWidth="1"/>
    <col min="8452" max="8452" width="14" style="72" customWidth="1"/>
    <col min="8453" max="8453" width="19.42578125" style="72" customWidth="1"/>
    <col min="8454" max="8454" width="17.42578125" style="72" customWidth="1"/>
    <col min="8455" max="8455" width="13" style="72" customWidth="1"/>
    <col min="8456" max="8456" width="12.7109375" style="72" bestFit="1" customWidth="1"/>
    <col min="8457" max="8457" width="15.42578125" style="72" customWidth="1"/>
    <col min="8458" max="8704" width="9.140625" style="72"/>
    <col min="8705" max="8705" width="47.28515625" style="72" customWidth="1"/>
    <col min="8706" max="8707" width="14.5703125" style="72" customWidth="1"/>
    <col min="8708" max="8708" width="14" style="72" customWidth="1"/>
    <col min="8709" max="8709" width="19.42578125" style="72" customWidth="1"/>
    <col min="8710" max="8710" width="17.42578125" style="72" customWidth="1"/>
    <col min="8711" max="8711" width="13" style="72" customWidth="1"/>
    <col min="8712" max="8712" width="12.7109375" style="72" bestFit="1" customWidth="1"/>
    <col min="8713" max="8713" width="15.42578125" style="72" customWidth="1"/>
    <col min="8714" max="8960" width="9.140625" style="72"/>
    <col min="8961" max="8961" width="47.28515625" style="72" customWidth="1"/>
    <col min="8962" max="8963" width="14.5703125" style="72" customWidth="1"/>
    <col min="8964" max="8964" width="14" style="72" customWidth="1"/>
    <col min="8965" max="8965" width="19.42578125" style="72" customWidth="1"/>
    <col min="8966" max="8966" width="17.42578125" style="72" customWidth="1"/>
    <col min="8967" max="8967" width="13" style="72" customWidth="1"/>
    <col min="8968" max="8968" width="12.7109375" style="72" bestFit="1" customWidth="1"/>
    <col min="8969" max="8969" width="15.42578125" style="72" customWidth="1"/>
    <col min="8970" max="9216" width="9.140625" style="72"/>
    <col min="9217" max="9217" width="47.28515625" style="72" customWidth="1"/>
    <col min="9218" max="9219" width="14.5703125" style="72" customWidth="1"/>
    <col min="9220" max="9220" width="14" style="72" customWidth="1"/>
    <col min="9221" max="9221" width="19.42578125" style="72" customWidth="1"/>
    <col min="9222" max="9222" width="17.42578125" style="72" customWidth="1"/>
    <col min="9223" max="9223" width="13" style="72" customWidth="1"/>
    <col min="9224" max="9224" width="12.7109375" style="72" bestFit="1" customWidth="1"/>
    <col min="9225" max="9225" width="15.42578125" style="72" customWidth="1"/>
    <col min="9226" max="9472" width="9.140625" style="72"/>
    <col min="9473" max="9473" width="47.28515625" style="72" customWidth="1"/>
    <col min="9474" max="9475" width="14.5703125" style="72" customWidth="1"/>
    <col min="9476" max="9476" width="14" style="72" customWidth="1"/>
    <col min="9477" max="9477" width="19.42578125" style="72" customWidth="1"/>
    <col min="9478" max="9478" width="17.42578125" style="72" customWidth="1"/>
    <col min="9479" max="9479" width="13" style="72" customWidth="1"/>
    <col min="9480" max="9480" width="12.7109375" style="72" bestFit="1" customWidth="1"/>
    <col min="9481" max="9481" width="15.42578125" style="72" customWidth="1"/>
    <col min="9482" max="9728" width="9.140625" style="72"/>
    <col min="9729" max="9729" width="47.28515625" style="72" customWidth="1"/>
    <col min="9730" max="9731" width="14.5703125" style="72" customWidth="1"/>
    <col min="9732" max="9732" width="14" style="72" customWidth="1"/>
    <col min="9733" max="9733" width="19.42578125" style="72" customWidth="1"/>
    <col min="9734" max="9734" width="17.42578125" style="72" customWidth="1"/>
    <col min="9735" max="9735" width="13" style="72" customWidth="1"/>
    <col min="9736" max="9736" width="12.7109375" style="72" bestFit="1" customWidth="1"/>
    <col min="9737" max="9737" width="15.42578125" style="72" customWidth="1"/>
    <col min="9738" max="9984" width="9.140625" style="72"/>
    <col min="9985" max="9985" width="47.28515625" style="72" customWidth="1"/>
    <col min="9986" max="9987" width="14.5703125" style="72" customWidth="1"/>
    <col min="9988" max="9988" width="14" style="72" customWidth="1"/>
    <col min="9989" max="9989" width="19.42578125" style="72" customWidth="1"/>
    <col min="9990" max="9990" width="17.42578125" style="72" customWidth="1"/>
    <col min="9991" max="9991" width="13" style="72" customWidth="1"/>
    <col min="9992" max="9992" width="12.7109375" style="72" bestFit="1" customWidth="1"/>
    <col min="9993" max="9993" width="15.42578125" style="72" customWidth="1"/>
    <col min="9994" max="10240" width="9.140625" style="72"/>
    <col min="10241" max="10241" width="47.28515625" style="72" customWidth="1"/>
    <col min="10242" max="10243" width="14.5703125" style="72" customWidth="1"/>
    <col min="10244" max="10244" width="14" style="72" customWidth="1"/>
    <col min="10245" max="10245" width="19.42578125" style="72" customWidth="1"/>
    <col min="10246" max="10246" width="17.42578125" style="72" customWidth="1"/>
    <col min="10247" max="10247" width="13" style="72" customWidth="1"/>
    <col min="10248" max="10248" width="12.7109375" style="72" bestFit="1" customWidth="1"/>
    <col min="10249" max="10249" width="15.42578125" style="72" customWidth="1"/>
    <col min="10250" max="10496" width="9.140625" style="72"/>
    <col min="10497" max="10497" width="47.28515625" style="72" customWidth="1"/>
    <col min="10498" max="10499" width="14.5703125" style="72" customWidth="1"/>
    <col min="10500" max="10500" width="14" style="72" customWidth="1"/>
    <col min="10501" max="10501" width="19.42578125" style="72" customWidth="1"/>
    <col min="10502" max="10502" width="17.42578125" style="72" customWidth="1"/>
    <col min="10503" max="10503" width="13" style="72" customWidth="1"/>
    <col min="10504" max="10504" width="12.7109375" style="72" bestFit="1" customWidth="1"/>
    <col min="10505" max="10505" width="15.42578125" style="72" customWidth="1"/>
    <col min="10506" max="10752" width="9.140625" style="72"/>
    <col min="10753" max="10753" width="47.28515625" style="72" customWidth="1"/>
    <col min="10754" max="10755" width="14.5703125" style="72" customWidth="1"/>
    <col min="10756" max="10756" width="14" style="72" customWidth="1"/>
    <col min="10757" max="10757" width="19.42578125" style="72" customWidth="1"/>
    <col min="10758" max="10758" width="17.42578125" style="72" customWidth="1"/>
    <col min="10759" max="10759" width="13" style="72" customWidth="1"/>
    <col min="10760" max="10760" width="12.7109375" style="72" bestFit="1" customWidth="1"/>
    <col min="10761" max="10761" width="15.42578125" style="72" customWidth="1"/>
    <col min="10762" max="11008" width="9.140625" style="72"/>
    <col min="11009" max="11009" width="47.28515625" style="72" customWidth="1"/>
    <col min="11010" max="11011" width="14.5703125" style="72" customWidth="1"/>
    <col min="11012" max="11012" width="14" style="72" customWidth="1"/>
    <col min="11013" max="11013" width="19.42578125" style="72" customWidth="1"/>
    <col min="11014" max="11014" width="17.42578125" style="72" customWidth="1"/>
    <col min="11015" max="11015" width="13" style="72" customWidth="1"/>
    <col min="11016" max="11016" width="12.7109375" style="72" bestFit="1" customWidth="1"/>
    <col min="11017" max="11017" width="15.42578125" style="72" customWidth="1"/>
    <col min="11018" max="11264" width="9.140625" style="72"/>
    <col min="11265" max="11265" width="47.28515625" style="72" customWidth="1"/>
    <col min="11266" max="11267" width="14.5703125" style="72" customWidth="1"/>
    <col min="11268" max="11268" width="14" style="72" customWidth="1"/>
    <col min="11269" max="11269" width="19.42578125" style="72" customWidth="1"/>
    <col min="11270" max="11270" width="17.42578125" style="72" customWidth="1"/>
    <col min="11271" max="11271" width="13" style="72" customWidth="1"/>
    <col min="11272" max="11272" width="12.7109375" style="72" bestFit="1" customWidth="1"/>
    <col min="11273" max="11273" width="15.42578125" style="72" customWidth="1"/>
    <col min="11274" max="11520" width="9.140625" style="72"/>
    <col min="11521" max="11521" width="47.28515625" style="72" customWidth="1"/>
    <col min="11522" max="11523" width="14.5703125" style="72" customWidth="1"/>
    <col min="11524" max="11524" width="14" style="72" customWidth="1"/>
    <col min="11525" max="11525" width="19.42578125" style="72" customWidth="1"/>
    <col min="11526" max="11526" width="17.42578125" style="72" customWidth="1"/>
    <col min="11527" max="11527" width="13" style="72" customWidth="1"/>
    <col min="11528" max="11528" width="12.7109375" style="72" bestFit="1" customWidth="1"/>
    <col min="11529" max="11529" width="15.42578125" style="72" customWidth="1"/>
    <col min="11530" max="11776" width="9.140625" style="72"/>
    <col min="11777" max="11777" width="47.28515625" style="72" customWidth="1"/>
    <col min="11778" max="11779" width="14.5703125" style="72" customWidth="1"/>
    <col min="11780" max="11780" width="14" style="72" customWidth="1"/>
    <col min="11781" max="11781" width="19.42578125" style="72" customWidth="1"/>
    <col min="11782" max="11782" width="17.42578125" style="72" customWidth="1"/>
    <col min="11783" max="11783" width="13" style="72" customWidth="1"/>
    <col min="11784" max="11784" width="12.7109375" style="72" bestFit="1" customWidth="1"/>
    <col min="11785" max="11785" width="15.42578125" style="72" customWidth="1"/>
    <col min="11786" max="12032" width="9.140625" style="72"/>
    <col min="12033" max="12033" width="47.28515625" style="72" customWidth="1"/>
    <col min="12034" max="12035" width="14.5703125" style="72" customWidth="1"/>
    <col min="12036" max="12036" width="14" style="72" customWidth="1"/>
    <col min="12037" max="12037" width="19.42578125" style="72" customWidth="1"/>
    <col min="12038" max="12038" width="17.42578125" style="72" customWidth="1"/>
    <col min="12039" max="12039" width="13" style="72" customWidth="1"/>
    <col min="12040" max="12040" width="12.7109375" style="72" bestFit="1" customWidth="1"/>
    <col min="12041" max="12041" width="15.42578125" style="72" customWidth="1"/>
    <col min="12042" max="12288" width="9.140625" style="72"/>
    <col min="12289" max="12289" width="47.28515625" style="72" customWidth="1"/>
    <col min="12290" max="12291" width="14.5703125" style="72" customWidth="1"/>
    <col min="12292" max="12292" width="14" style="72" customWidth="1"/>
    <col min="12293" max="12293" width="19.42578125" style="72" customWidth="1"/>
    <col min="12294" max="12294" width="17.42578125" style="72" customWidth="1"/>
    <col min="12295" max="12295" width="13" style="72" customWidth="1"/>
    <col min="12296" max="12296" width="12.7109375" style="72" bestFit="1" customWidth="1"/>
    <col min="12297" max="12297" width="15.42578125" style="72" customWidth="1"/>
    <col min="12298" max="12544" width="9.140625" style="72"/>
    <col min="12545" max="12545" width="47.28515625" style="72" customWidth="1"/>
    <col min="12546" max="12547" width="14.5703125" style="72" customWidth="1"/>
    <col min="12548" max="12548" width="14" style="72" customWidth="1"/>
    <col min="12549" max="12549" width="19.42578125" style="72" customWidth="1"/>
    <col min="12550" max="12550" width="17.42578125" style="72" customWidth="1"/>
    <col min="12551" max="12551" width="13" style="72" customWidth="1"/>
    <col min="12552" max="12552" width="12.7109375" style="72" bestFit="1" customWidth="1"/>
    <col min="12553" max="12553" width="15.42578125" style="72" customWidth="1"/>
    <col min="12554" max="12800" width="9.140625" style="72"/>
    <col min="12801" max="12801" width="47.28515625" style="72" customWidth="1"/>
    <col min="12802" max="12803" width="14.5703125" style="72" customWidth="1"/>
    <col min="12804" max="12804" width="14" style="72" customWidth="1"/>
    <col min="12805" max="12805" width="19.42578125" style="72" customWidth="1"/>
    <col min="12806" max="12806" width="17.42578125" style="72" customWidth="1"/>
    <col min="12807" max="12807" width="13" style="72" customWidth="1"/>
    <col min="12808" max="12808" width="12.7109375" style="72" bestFit="1" customWidth="1"/>
    <col min="12809" max="12809" width="15.42578125" style="72" customWidth="1"/>
    <col min="12810" max="13056" width="9.140625" style="72"/>
    <col min="13057" max="13057" width="47.28515625" style="72" customWidth="1"/>
    <col min="13058" max="13059" width="14.5703125" style="72" customWidth="1"/>
    <col min="13060" max="13060" width="14" style="72" customWidth="1"/>
    <col min="13061" max="13061" width="19.42578125" style="72" customWidth="1"/>
    <col min="13062" max="13062" width="17.42578125" style="72" customWidth="1"/>
    <col min="13063" max="13063" width="13" style="72" customWidth="1"/>
    <col min="13064" max="13064" width="12.7109375" style="72" bestFit="1" customWidth="1"/>
    <col min="13065" max="13065" width="15.42578125" style="72" customWidth="1"/>
    <col min="13066" max="13312" width="9.140625" style="72"/>
    <col min="13313" max="13313" width="47.28515625" style="72" customWidth="1"/>
    <col min="13314" max="13315" width="14.5703125" style="72" customWidth="1"/>
    <col min="13316" max="13316" width="14" style="72" customWidth="1"/>
    <col min="13317" max="13317" width="19.42578125" style="72" customWidth="1"/>
    <col min="13318" max="13318" width="17.42578125" style="72" customWidth="1"/>
    <col min="13319" max="13319" width="13" style="72" customWidth="1"/>
    <col min="13320" max="13320" width="12.7109375" style="72" bestFit="1" customWidth="1"/>
    <col min="13321" max="13321" width="15.42578125" style="72" customWidth="1"/>
    <col min="13322" max="13568" width="9.140625" style="72"/>
    <col min="13569" max="13569" width="47.28515625" style="72" customWidth="1"/>
    <col min="13570" max="13571" width="14.5703125" style="72" customWidth="1"/>
    <col min="13572" max="13572" width="14" style="72" customWidth="1"/>
    <col min="13573" max="13573" width="19.42578125" style="72" customWidth="1"/>
    <col min="13574" max="13574" width="17.42578125" style="72" customWidth="1"/>
    <col min="13575" max="13575" width="13" style="72" customWidth="1"/>
    <col min="13576" max="13576" width="12.7109375" style="72" bestFit="1" customWidth="1"/>
    <col min="13577" max="13577" width="15.42578125" style="72" customWidth="1"/>
    <col min="13578" max="13824" width="9.140625" style="72"/>
    <col min="13825" max="13825" width="47.28515625" style="72" customWidth="1"/>
    <col min="13826" max="13827" width="14.5703125" style="72" customWidth="1"/>
    <col min="13828" max="13828" width="14" style="72" customWidth="1"/>
    <col min="13829" max="13829" width="19.42578125" style="72" customWidth="1"/>
    <col min="13830" max="13830" width="17.42578125" style="72" customWidth="1"/>
    <col min="13831" max="13831" width="13" style="72" customWidth="1"/>
    <col min="13832" max="13832" width="12.7109375" style="72" bestFit="1" customWidth="1"/>
    <col min="13833" max="13833" width="15.42578125" style="72" customWidth="1"/>
    <col min="13834" max="14080" width="9.140625" style="72"/>
    <col min="14081" max="14081" width="47.28515625" style="72" customWidth="1"/>
    <col min="14082" max="14083" width="14.5703125" style="72" customWidth="1"/>
    <col min="14084" max="14084" width="14" style="72" customWidth="1"/>
    <col min="14085" max="14085" width="19.42578125" style="72" customWidth="1"/>
    <col min="14086" max="14086" width="17.42578125" style="72" customWidth="1"/>
    <col min="14087" max="14087" width="13" style="72" customWidth="1"/>
    <col min="14088" max="14088" width="12.7109375" style="72" bestFit="1" customWidth="1"/>
    <col min="14089" max="14089" width="15.42578125" style="72" customWidth="1"/>
    <col min="14090" max="14336" width="9.140625" style="72"/>
    <col min="14337" max="14337" width="47.28515625" style="72" customWidth="1"/>
    <col min="14338" max="14339" width="14.5703125" style="72" customWidth="1"/>
    <col min="14340" max="14340" width="14" style="72" customWidth="1"/>
    <col min="14341" max="14341" width="19.42578125" style="72" customWidth="1"/>
    <col min="14342" max="14342" width="17.42578125" style="72" customWidth="1"/>
    <col min="14343" max="14343" width="13" style="72" customWidth="1"/>
    <col min="14344" max="14344" width="12.7109375" style="72" bestFit="1" customWidth="1"/>
    <col min="14345" max="14345" width="15.42578125" style="72" customWidth="1"/>
    <col min="14346" max="14592" width="9.140625" style="72"/>
    <col min="14593" max="14593" width="47.28515625" style="72" customWidth="1"/>
    <col min="14594" max="14595" width="14.5703125" style="72" customWidth="1"/>
    <col min="14596" max="14596" width="14" style="72" customWidth="1"/>
    <col min="14597" max="14597" width="19.42578125" style="72" customWidth="1"/>
    <col min="14598" max="14598" width="17.42578125" style="72" customWidth="1"/>
    <col min="14599" max="14599" width="13" style="72" customWidth="1"/>
    <col min="14600" max="14600" width="12.7109375" style="72" bestFit="1" customWidth="1"/>
    <col min="14601" max="14601" width="15.42578125" style="72" customWidth="1"/>
    <col min="14602" max="14848" width="9.140625" style="72"/>
    <col min="14849" max="14849" width="47.28515625" style="72" customWidth="1"/>
    <col min="14850" max="14851" width="14.5703125" style="72" customWidth="1"/>
    <col min="14852" max="14852" width="14" style="72" customWidth="1"/>
    <col min="14853" max="14853" width="19.42578125" style="72" customWidth="1"/>
    <col min="14854" max="14854" width="17.42578125" style="72" customWidth="1"/>
    <col min="14855" max="14855" width="13" style="72" customWidth="1"/>
    <col min="14856" max="14856" width="12.7109375" style="72" bestFit="1" customWidth="1"/>
    <col min="14857" max="14857" width="15.42578125" style="72" customWidth="1"/>
    <col min="14858" max="15104" width="9.140625" style="72"/>
    <col min="15105" max="15105" width="47.28515625" style="72" customWidth="1"/>
    <col min="15106" max="15107" width="14.5703125" style="72" customWidth="1"/>
    <col min="15108" max="15108" width="14" style="72" customWidth="1"/>
    <col min="15109" max="15109" width="19.42578125" style="72" customWidth="1"/>
    <col min="15110" max="15110" width="17.42578125" style="72" customWidth="1"/>
    <col min="15111" max="15111" width="13" style="72" customWidth="1"/>
    <col min="15112" max="15112" width="12.7109375" style="72" bestFit="1" customWidth="1"/>
    <col min="15113" max="15113" width="15.42578125" style="72" customWidth="1"/>
    <col min="15114" max="15360" width="9.140625" style="72"/>
    <col min="15361" max="15361" width="47.28515625" style="72" customWidth="1"/>
    <col min="15362" max="15363" width="14.5703125" style="72" customWidth="1"/>
    <col min="15364" max="15364" width="14" style="72" customWidth="1"/>
    <col min="15365" max="15365" width="19.42578125" style="72" customWidth="1"/>
    <col min="15366" max="15366" width="17.42578125" style="72" customWidth="1"/>
    <col min="15367" max="15367" width="13" style="72" customWidth="1"/>
    <col min="15368" max="15368" width="12.7109375" style="72" bestFit="1" customWidth="1"/>
    <col min="15369" max="15369" width="15.42578125" style="72" customWidth="1"/>
    <col min="15370" max="15616" width="9.140625" style="72"/>
    <col min="15617" max="15617" width="47.28515625" style="72" customWidth="1"/>
    <col min="15618" max="15619" width="14.5703125" style="72" customWidth="1"/>
    <col min="15620" max="15620" width="14" style="72" customWidth="1"/>
    <col min="15621" max="15621" width="19.42578125" style="72" customWidth="1"/>
    <col min="15622" max="15622" width="17.42578125" style="72" customWidth="1"/>
    <col min="15623" max="15623" width="13" style="72" customWidth="1"/>
    <col min="15624" max="15624" width="12.7109375" style="72" bestFit="1" customWidth="1"/>
    <col min="15625" max="15625" width="15.42578125" style="72" customWidth="1"/>
    <col min="15626" max="15872" width="9.140625" style="72"/>
    <col min="15873" max="15873" width="47.28515625" style="72" customWidth="1"/>
    <col min="15874" max="15875" width="14.5703125" style="72" customWidth="1"/>
    <col min="15876" max="15876" width="14" style="72" customWidth="1"/>
    <col min="15877" max="15877" width="19.42578125" style="72" customWidth="1"/>
    <col min="15878" max="15878" width="17.42578125" style="72" customWidth="1"/>
    <col min="15879" max="15879" width="13" style="72" customWidth="1"/>
    <col min="15880" max="15880" width="12.7109375" style="72" bestFit="1" customWidth="1"/>
    <col min="15881" max="15881" width="15.42578125" style="72" customWidth="1"/>
    <col min="15882" max="16128" width="9.140625" style="72"/>
    <col min="16129" max="16129" width="47.28515625" style="72" customWidth="1"/>
    <col min="16130" max="16131" width="14.5703125" style="72" customWidth="1"/>
    <col min="16132" max="16132" width="14" style="72" customWidth="1"/>
    <col min="16133" max="16133" width="19.42578125" style="72" customWidth="1"/>
    <col min="16134" max="16134" width="17.42578125" style="72" customWidth="1"/>
    <col min="16135" max="16135" width="13" style="72" customWidth="1"/>
    <col min="16136" max="16136" width="12.7109375" style="72" bestFit="1" customWidth="1"/>
    <col min="16137" max="16137" width="15.42578125" style="72" customWidth="1"/>
    <col min="16138" max="16384" width="9.140625" style="72"/>
  </cols>
  <sheetData>
    <row r="1" spans="1:244" x14ac:dyDescent="0.2">
      <c r="F1" s="98"/>
      <c r="G1" s="98"/>
      <c r="H1" s="99"/>
      <c r="I1" s="98"/>
    </row>
    <row r="3" spans="1:244" x14ac:dyDescent="0.2">
      <c r="A3" s="70"/>
      <c r="B3" s="70"/>
      <c r="C3" s="70"/>
      <c r="D3" s="70"/>
      <c r="E3" s="70"/>
      <c r="F3" s="70"/>
      <c r="G3" s="70"/>
      <c r="H3" s="71"/>
      <c r="I3" s="70"/>
    </row>
    <row r="4" spans="1:244" x14ac:dyDescent="0.2">
      <c r="A4" s="70"/>
      <c r="B4" s="70"/>
      <c r="C4" s="70"/>
      <c r="D4" s="70"/>
      <c r="E4" s="70"/>
      <c r="F4" s="70"/>
      <c r="G4" s="70"/>
      <c r="H4" s="70"/>
      <c r="I4" s="70"/>
    </row>
    <row r="5" spans="1:244" x14ac:dyDescent="0.2">
      <c r="A5" s="108" t="s">
        <v>200</v>
      </c>
      <c r="B5" s="108"/>
      <c r="C5" s="108"/>
      <c r="D5" s="108"/>
      <c r="E5" s="108"/>
      <c r="F5" s="108"/>
      <c r="G5" s="108"/>
      <c r="H5" s="108"/>
      <c r="I5" s="70"/>
    </row>
    <row r="6" spans="1:244" s="23" customFormat="1" x14ac:dyDescent="0.2">
      <c r="A6" s="109" t="s">
        <v>154</v>
      </c>
      <c r="B6" s="109"/>
      <c r="C6" s="109"/>
      <c r="D6" s="109"/>
      <c r="E6" s="109"/>
      <c r="F6" s="102"/>
      <c r="G6" s="102"/>
      <c r="H6" s="102"/>
      <c r="I6" s="2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</row>
    <row r="7" spans="1:244" x14ac:dyDescent="0.2">
      <c r="A7" s="107" t="str">
        <f>[1]ДДС!A3</f>
        <v>по состоянию на 1 октября 2017 года</v>
      </c>
      <c r="B7" s="107"/>
      <c r="C7" s="107"/>
      <c r="D7" s="107"/>
      <c r="E7" s="107"/>
      <c r="F7" s="107"/>
      <c r="G7" s="107"/>
      <c r="H7" s="107"/>
      <c r="I7" s="70"/>
    </row>
    <row r="8" spans="1:244" x14ac:dyDescent="0.2">
      <c r="A8" s="73"/>
      <c r="B8" s="73"/>
      <c r="C8" s="73"/>
      <c r="D8" s="73"/>
      <c r="E8" s="73"/>
      <c r="F8" s="73"/>
      <c r="G8" s="73"/>
      <c r="H8" s="70"/>
      <c r="I8" s="70"/>
    </row>
    <row r="9" spans="1:244" ht="13.5" thickBot="1" x14ac:dyDescent="0.25">
      <c r="A9" s="70"/>
      <c r="B9" s="70"/>
      <c r="C9" s="70"/>
      <c r="D9" s="70"/>
      <c r="E9" s="70"/>
      <c r="F9" s="70"/>
      <c r="G9" s="70"/>
      <c r="H9" s="74"/>
      <c r="I9" s="70"/>
    </row>
    <row r="10" spans="1:244" ht="51" x14ac:dyDescent="0.2">
      <c r="A10" s="75"/>
      <c r="B10" s="76" t="s">
        <v>201</v>
      </c>
      <c r="C10" s="76" t="s">
        <v>202</v>
      </c>
      <c r="D10" s="76" t="s">
        <v>203</v>
      </c>
      <c r="E10" s="76" t="s">
        <v>204</v>
      </c>
      <c r="F10" s="76" t="s">
        <v>68</v>
      </c>
      <c r="G10" s="76" t="s">
        <v>67</v>
      </c>
      <c r="H10" s="76" t="s">
        <v>205</v>
      </c>
      <c r="I10" s="77" t="s">
        <v>73</v>
      </c>
    </row>
    <row r="11" spans="1:244" x14ac:dyDescent="0.2">
      <c r="A11" s="78">
        <v>1</v>
      </c>
      <c r="B11" s="79">
        <v>2</v>
      </c>
      <c r="C11" s="79">
        <v>3</v>
      </c>
      <c r="D11" s="79">
        <v>4</v>
      </c>
      <c r="E11" s="79">
        <v>5</v>
      </c>
      <c r="F11" s="79">
        <v>6</v>
      </c>
      <c r="G11" s="79">
        <v>7</v>
      </c>
      <c r="H11" s="79">
        <v>8</v>
      </c>
      <c r="I11" s="80">
        <v>9</v>
      </c>
    </row>
    <row r="12" spans="1:244" x14ac:dyDescent="0.2">
      <c r="A12" s="81" t="s">
        <v>206</v>
      </c>
      <c r="B12" s="82">
        <f>4587895-300510</f>
        <v>4287385</v>
      </c>
      <c r="C12" s="82">
        <v>-39305</v>
      </c>
      <c r="D12" s="83">
        <f>267460+300510</f>
        <v>567970</v>
      </c>
      <c r="E12" s="83">
        <v>-1176832</v>
      </c>
      <c r="F12" s="83">
        <v>422184</v>
      </c>
      <c r="G12" s="83"/>
      <c r="H12" s="83">
        <v>21725508</v>
      </c>
      <c r="I12" s="84">
        <f>B12+C12+D12+E12+F12+G12+H12</f>
        <v>25786910</v>
      </c>
    </row>
    <row r="13" spans="1:244" x14ac:dyDescent="0.2">
      <c r="A13" s="85" t="s">
        <v>207</v>
      </c>
      <c r="B13" s="86"/>
      <c r="C13" s="86"/>
      <c r="D13" s="86"/>
      <c r="E13" s="86">
        <v>745139</v>
      </c>
      <c r="F13" s="86">
        <v>375175</v>
      </c>
      <c r="G13" s="86"/>
      <c r="H13" s="86"/>
      <c r="I13" s="87">
        <f>B13+C13+D13+E13+F13+G13+H13</f>
        <v>1120314</v>
      </c>
    </row>
    <row r="14" spans="1:244" x14ac:dyDescent="0.2">
      <c r="A14" s="85" t="s">
        <v>208</v>
      </c>
      <c r="B14" s="86"/>
      <c r="C14" s="86"/>
      <c r="D14" s="86"/>
      <c r="E14" s="86"/>
      <c r="F14" s="86"/>
      <c r="G14" s="86"/>
      <c r="H14" s="86">
        <v>4157665</v>
      </c>
      <c r="I14" s="87">
        <f>B14+C14+D14+E14+F14+G14+H14</f>
        <v>4157665</v>
      </c>
    </row>
    <row r="15" spans="1:244" x14ac:dyDescent="0.2">
      <c r="A15" s="81" t="s">
        <v>209</v>
      </c>
      <c r="B15" s="82">
        <f>SUM(B13:B14)</f>
        <v>0</v>
      </c>
      <c r="C15" s="82">
        <f t="shared" ref="C15:I15" si="0">SUM(C13:C14)</f>
        <v>0</v>
      </c>
      <c r="D15" s="82">
        <f t="shared" si="0"/>
        <v>0</v>
      </c>
      <c r="E15" s="82">
        <f t="shared" si="0"/>
        <v>745139</v>
      </c>
      <c r="F15" s="82">
        <f t="shared" si="0"/>
        <v>375175</v>
      </c>
      <c r="G15" s="82">
        <f t="shared" si="0"/>
        <v>0</v>
      </c>
      <c r="H15" s="82">
        <f t="shared" si="0"/>
        <v>4157665</v>
      </c>
      <c r="I15" s="84">
        <f t="shared" si="0"/>
        <v>5277979</v>
      </c>
    </row>
    <row r="16" spans="1:244" x14ac:dyDescent="0.2">
      <c r="A16" s="85" t="s">
        <v>210</v>
      </c>
      <c r="B16" s="86"/>
      <c r="C16" s="86"/>
      <c r="D16" s="86">
        <v>58085</v>
      </c>
      <c r="E16" s="86"/>
      <c r="F16" s="86"/>
      <c r="G16" s="86"/>
      <c r="H16" s="86"/>
      <c r="I16" s="87">
        <f t="shared" ref="I16:I21" si="1">B16+C16+D16+E16+F16+G16+H16</f>
        <v>58085</v>
      </c>
    </row>
    <row r="17" spans="1:9" x14ac:dyDescent="0.2">
      <c r="A17" s="85" t="s">
        <v>211</v>
      </c>
      <c r="B17" s="86"/>
      <c r="C17" s="86"/>
      <c r="D17" s="86"/>
      <c r="E17" s="86"/>
      <c r="F17" s="86"/>
      <c r="G17" s="86"/>
      <c r="H17" s="86"/>
      <c r="I17" s="87">
        <f t="shared" si="1"/>
        <v>0</v>
      </c>
    </row>
    <row r="18" spans="1:9" x14ac:dyDescent="0.2">
      <c r="A18" s="85" t="s">
        <v>212</v>
      </c>
      <c r="B18" s="86"/>
      <c r="C18" s="86"/>
      <c r="D18" s="86"/>
      <c r="E18" s="86"/>
      <c r="F18" s="86"/>
      <c r="G18" s="86"/>
      <c r="H18" s="86">
        <v>-2000002</v>
      </c>
      <c r="I18" s="87">
        <f t="shared" si="1"/>
        <v>-2000002</v>
      </c>
    </row>
    <row r="19" spans="1:9" x14ac:dyDescent="0.2">
      <c r="A19" s="85" t="s">
        <v>213</v>
      </c>
      <c r="B19" s="86"/>
      <c r="C19" s="86"/>
      <c r="D19" s="86"/>
      <c r="E19" s="86"/>
      <c r="F19" s="86">
        <v>-5902</v>
      </c>
      <c r="G19" s="86"/>
      <c r="H19" s="86">
        <v>5902</v>
      </c>
      <c r="I19" s="87">
        <f t="shared" si="1"/>
        <v>0</v>
      </c>
    </row>
    <row r="20" spans="1:9" x14ac:dyDescent="0.2">
      <c r="A20" s="81" t="s">
        <v>214</v>
      </c>
      <c r="B20" s="82">
        <f>B12+B15+B16+B17+B18+B19</f>
        <v>4287385</v>
      </c>
      <c r="C20" s="82">
        <f t="shared" ref="C20:I20" si="2">C12+C15+C16+C17+C18+C19</f>
        <v>-39305</v>
      </c>
      <c r="D20" s="82">
        <f t="shared" si="2"/>
        <v>626055</v>
      </c>
      <c r="E20" s="82">
        <f t="shared" si="2"/>
        <v>-431693</v>
      </c>
      <c r="F20" s="82">
        <f t="shared" si="2"/>
        <v>791457</v>
      </c>
      <c r="G20" s="82">
        <f t="shared" si="2"/>
        <v>0</v>
      </c>
      <c r="H20" s="82">
        <f t="shared" si="2"/>
        <v>23889073</v>
      </c>
      <c r="I20" s="84">
        <f t="shared" si="2"/>
        <v>29122972</v>
      </c>
    </row>
    <row r="21" spans="1:9" s="88" customFormat="1" x14ac:dyDescent="0.2">
      <c r="A21" s="85" t="s">
        <v>207</v>
      </c>
      <c r="B21" s="86"/>
      <c r="C21" s="86"/>
      <c r="D21" s="86"/>
      <c r="E21" s="86">
        <v>439285</v>
      </c>
      <c r="F21" s="86"/>
      <c r="G21" s="86">
        <v>160</v>
      </c>
      <c r="H21" s="86">
        <v>-160</v>
      </c>
      <c r="I21" s="87">
        <f t="shared" si="1"/>
        <v>439285</v>
      </c>
    </row>
    <row r="22" spans="1:9" x14ac:dyDescent="0.2">
      <c r="A22" s="85" t="s">
        <v>208</v>
      </c>
      <c r="B22" s="86"/>
      <c r="C22" s="86"/>
      <c r="D22" s="86"/>
      <c r="E22" s="86"/>
      <c r="F22" s="86"/>
      <c r="G22" s="86"/>
      <c r="H22" s="86">
        <v>2722697</v>
      </c>
      <c r="I22" s="87">
        <f>SUM(H22)</f>
        <v>2722697</v>
      </c>
    </row>
    <row r="23" spans="1:9" x14ac:dyDescent="0.2">
      <c r="A23" s="81" t="s">
        <v>209</v>
      </c>
      <c r="B23" s="82">
        <v>0</v>
      </c>
      <c r="C23" s="82">
        <v>0</v>
      </c>
      <c r="D23" s="82">
        <v>0</v>
      </c>
      <c r="E23" s="82">
        <f>E21+E22</f>
        <v>439285</v>
      </c>
      <c r="F23" s="82">
        <v>0</v>
      </c>
      <c r="G23" s="82">
        <v>160</v>
      </c>
      <c r="H23" s="82">
        <f>SUM(H21:H22)</f>
        <v>2722537</v>
      </c>
      <c r="I23" s="84">
        <f>I21+I22</f>
        <v>3161982</v>
      </c>
    </row>
    <row r="24" spans="1:9" x14ac:dyDescent="0.2">
      <c r="A24" s="85" t="s">
        <v>210</v>
      </c>
      <c r="B24" s="86"/>
      <c r="C24" s="86"/>
      <c r="D24" s="86"/>
      <c r="E24" s="86"/>
      <c r="F24" s="86"/>
      <c r="G24" s="86"/>
      <c r="H24" s="86"/>
      <c r="I24" s="87"/>
    </row>
    <row r="25" spans="1:9" x14ac:dyDescent="0.2">
      <c r="A25" s="85" t="s">
        <v>211</v>
      </c>
      <c r="B25" s="86"/>
      <c r="C25" s="86"/>
      <c r="D25" s="86"/>
      <c r="E25" s="86"/>
      <c r="F25" s="86"/>
      <c r="G25" s="86"/>
      <c r="H25" s="86"/>
      <c r="I25" s="87"/>
    </row>
    <row r="26" spans="1:9" x14ac:dyDescent="0.2">
      <c r="A26" s="85" t="s">
        <v>212</v>
      </c>
      <c r="B26" s="86"/>
      <c r="C26" s="86"/>
      <c r="D26" s="86"/>
      <c r="E26" s="86"/>
      <c r="F26" s="86"/>
      <c r="G26" s="86"/>
      <c r="H26" s="86">
        <v>-2000002</v>
      </c>
      <c r="I26" s="87">
        <f>B26+C26+D26+E26+F26+G26+H26</f>
        <v>-2000002</v>
      </c>
    </row>
    <row r="27" spans="1:9" x14ac:dyDescent="0.2">
      <c r="A27" s="85" t="s">
        <v>67</v>
      </c>
      <c r="B27" s="86"/>
      <c r="C27" s="86"/>
      <c r="D27" s="86"/>
      <c r="E27" s="86"/>
      <c r="F27" s="86"/>
      <c r="G27" s="86"/>
      <c r="H27" s="86"/>
      <c r="I27" s="87"/>
    </row>
    <row r="28" spans="1:9" x14ac:dyDescent="0.2">
      <c r="A28" s="85" t="s">
        <v>213</v>
      </c>
      <c r="B28" s="89"/>
      <c r="C28" s="89"/>
      <c r="D28" s="89"/>
      <c r="E28" s="89"/>
      <c r="F28" s="89">
        <v>-6122</v>
      </c>
      <c r="G28" s="89"/>
      <c r="H28" s="89">
        <v>6122</v>
      </c>
      <c r="I28" s="87">
        <f>B28+C28+D28+E28+F28+G28+H28</f>
        <v>0</v>
      </c>
    </row>
    <row r="29" spans="1:9" ht="13.5" thickBot="1" x14ac:dyDescent="0.25">
      <c r="A29" s="90" t="s">
        <v>215</v>
      </c>
      <c r="B29" s="91">
        <f t="shared" ref="B29:H29" si="3">B20+B23+B24+B25+B26+B27+B28</f>
        <v>4287385</v>
      </c>
      <c r="C29" s="91">
        <f t="shared" si="3"/>
        <v>-39305</v>
      </c>
      <c r="D29" s="91">
        <f t="shared" si="3"/>
        <v>626055</v>
      </c>
      <c r="E29" s="91">
        <f t="shared" si="3"/>
        <v>7592</v>
      </c>
      <c r="F29" s="91">
        <f t="shared" si="3"/>
        <v>785335</v>
      </c>
      <c r="G29" s="91">
        <f t="shared" si="3"/>
        <v>160</v>
      </c>
      <c r="H29" s="91">
        <f t="shared" si="3"/>
        <v>24617730</v>
      </c>
      <c r="I29" s="92">
        <f>I20+I23+I24+I25+I26+I27</f>
        <v>30284952</v>
      </c>
    </row>
    <row r="30" spans="1:9" x14ac:dyDescent="0.2">
      <c r="A30" s="93"/>
      <c r="B30" s="94"/>
      <c r="C30" s="94"/>
      <c r="D30" s="94"/>
      <c r="E30" s="94"/>
      <c r="F30" s="94"/>
      <c r="G30" s="95"/>
      <c r="H30" s="96"/>
    </row>
    <row r="31" spans="1:9" customFormat="1" x14ac:dyDescent="0.2">
      <c r="A31" s="69"/>
      <c r="B31" s="69"/>
      <c r="C31" s="69"/>
      <c r="D31" s="69"/>
    </row>
    <row r="32" spans="1:9" customFormat="1" x14ac:dyDescent="0.2">
      <c r="A32" s="19"/>
      <c r="B32" s="69"/>
      <c r="C32" s="69"/>
      <c r="D32" s="69"/>
    </row>
    <row r="33" spans="1:9" customFormat="1" x14ac:dyDescent="0.2">
      <c r="A33" s="100" t="s">
        <v>221</v>
      </c>
      <c r="B33" s="97"/>
      <c r="C33" s="97"/>
      <c r="D33" s="97"/>
      <c r="E33" s="97"/>
      <c r="F33" s="97"/>
      <c r="G33" s="97"/>
      <c r="H33" s="97"/>
      <c r="I33" s="97"/>
    </row>
    <row r="34" spans="1:9" customFormat="1" x14ac:dyDescent="0.2">
      <c r="A34" s="20"/>
      <c r="B34" s="69"/>
      <c r="C34" s="69"/>
      <c r="D34" s="69"/>
    </row>
    <row r="35" spans="1:9" s="26" customFormat="1" x14ac:dyDescent="0.2">
      <c r="A35" s="100" t="s">
        <v>222</v>
      </c>
    </row>
    <row r="36" spans="1:9" x14ac:dyDescent="0.2">
      <c r="A36" s="20"/>
    </row>
    <row r="37" spans="1:9" x14ac:dyDescent="0.2">
      <c r="A37" s="100" t="s">
        <v>216</v>
      </c>
    </row>
    <row r="38" spans="1:9" x14ac:dyDescent="0.2">
      <c r="A38" s="20"/>
    </row>
    <row r="39" spans="1:9" x14ac:dyDescent="0.2">
      <c r="A39" s="100" t="s">
        <v>217</v>
      </c>
    </row>
    <row r="40" spans="1:9" x14ac:dyDescent="0.2">
      <c r="A40" s="20"/>
    </row>
    <row r="41" spans="1:9" x14ac:dyDescent="0.2">
      <c r="A41" s="20" t="s">
        <v>75</v>
      </c>
    </row>
  </sheetData>
  <mergeCells count="43">
    <mergeCell ref="A5:H5"/>
    <mergeCell ref="A6:H6"/>
    <mergeCell ref="J6:M6"/>
    <mergeCell ref="CB6:CG6"/>
    <mergeCell ref="N6:S6"/>
    <mergeCell ref="T6:Y6"/>
    <mergeCell ref="Z6:AE6"/>
    <mergeCell ref="AF6:AK6"/>
    <mergeCell ref="AL6:AQ6"/>
    <mergeCell ref="AR6:AW6"/>
    <mergeCell ref="AX6:BC6"/>
    <mergeCell ref="BD6:BI6"/>
    <mergeCell ref="BJ6:BO6"/>
    <mergeCell ref="BP6:BU6"/>
    <mergeCell ref="BV6:CA6"/>
    <mergeCell ref="EV6:FA6"/>
    <mergeCell ref="CH6:CM6"/>
    <mergeCell ref="CN6:CS6"/>
    <mergeCell ref="CT6:CY6"/>
    <mergeCell ref="CZ6:DE6"/>
    <mergeCell ref="DF6:DK6"/>
    <mergeCell ref="DL6:DQ6"/>
    <mergeCell ref="DR6:DW6"/>
    <mergeCell ref="DX6:EC6"/>
    <mergeCell ref="ED6:EI6"/>
    <mergeCell ref="EJ6:EO6"/>
    <mergeCell ref="EP6:EU6"/>
    <mergeCell ref="HV6:IA6"/>
    <mergeCell ref="IB6:IG6"/>
    <mergeCell ref="IH6:IJ6"/>
    <mergeCell ref="A7:H7"/>
    <mergeCell ref="GL6:GQ6"/>
    <mergeCell ref="GR6:GW6"/>
    <mergeCell ref="GX6:HC6"/>
    <mergeCell ref="HD6:HI6"/>
    <mergeCell ref="HJ6:HO6"/>
    <mergeCell ref="HP6:HU6"/>
    <mergeCell ref="FB6:FG6"/>
    <mergeCell ref="FH6:FM6"/>
    <mergeCell ref="FN6:FS6"/>
    <mergeCell ref="FT6:FY6"/>
    <mergeCell ref="FZ6:GE6"/>
    <mergeCell ref="GF6:GK6"/>
  </mergeCells>
  <pageMargins left="0.70866141732283472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__MAIN__</vt:lpstr>
      <vt:lpstr>__RECORDS__</vt:lpstr>
    </vt:vector>
  </TitlesOfParts>
  <Company>BSB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Шакенова Айгуль</dc:creator>
  <cp:lastModifiedBy>Шакенова Айгуль</cp:lastModifiedBy>
  <cp:lastPrinted>2017-10-25T15:06:48Z</cp:lastPrinted>
  <dcterms:created xsi:type="dcterms:W3CDTF">2007-10-15T08:13:10Z</dcterms:created>
  <dcterms:modified xsi:type="dcterms:W3CDTF">2017-10-29T12:29:29Z</dcterms:modified>
</cp:coreProperties>
</file>