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 refMode="R1C1"/>
</workbook>
</file>

<file path=xl/calcChain.xml><?xml version="1.0" encoding="utf-8"?>
<calcChain xmlns="http://schemas.openxmlformats.org/spreadsheetml/2006/main">
  <c r="B30" i="3"/>
  <c r="B24" l="1"/>
  <c r="E13" i="4"/>
  <c r="E16"/>
  <c r="D16"/>
  <c r="C16"/>
  <c r="C7" s="1"/>
  <c r="C11" s="1"/>
  <c r="C35" i="3"/>
  <c r="B35"/>
  <c r="C28" i="1"/>
  <c r="C21"/>
  <c r="C14"/>
  <c r="D14"/>
  <c r="D7" i="4"/>
  <c r="D11" s="1"/>
  <c r="B7"/>
  <c r="B11" s="1"/>
  <c r="E8"/>
  <c r="E9"/>
  <c r="E10"/>
  <c r="C22" i="1" l="1"/>
  <c r="D10" i="2"/>
  <c r="C10"/>
  <c r="E7" i="4" l="1"/>
  <c r="E11" s="1"/>
  <c r="C40" i="3"/>
  <c r="B40"/>
  <c r="C28"/>
  <c r="B28"/>
  <c r="C24"/>
  <c r="C14"/>
  <c r="C9"/>
  <c r="B14"/>
  <c r="B9"/>
  <c r="D15" i="2"/>
  <c r="D17" s="1"/>
  <c r="C15"/>
  <c r="C17" s="1"/>
  <c r="C43" i="1"/>
  <c r="D43"/>
  <c r="C33"/>
  <c r="D33"/>
  <c r="D28"/>
  <c r="D21"/>
  <c r="D19" i="2" l="1"/>
  <c r="D20"/>
  <c r="C19"/>
  <c r="C20"/>
  <c r="D44" i="1"/>
  <c r="D45" s="1"/>
  <c r="D22"/>
  <c r="B45" i="3"/>
  <c r="B33"/>
  <c r="C33"/>
  <c r="C45"/>
  <c r="B22"/>
  <c r="C22"/>
  <c r="C44" i="1"/>
  <c r="C45" s="1"/>
  <c r="B46" i="3" l="1"/>
  <c r="B48" s="1"/>
  <c r="C46"/>
  <c r="C48" s="1"/>
</calcChain>
</file>

<file path=xl/sharedStrings.xml><?xml version="1.0" encoding="utf-8"?>
<sst xmlns="http://schemas.openxmlformats.org/spreadsheetml/2006/main" count="155" uniqueCount="110">
  <si>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</si>
  <si>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</si>
  <si>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</si>
  <si>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</si>
  <si>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</si>
  <si>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</si>
  <si>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</si>
  <si>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</si>
  <si>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</si>
  <si>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</si>
  <si>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</si>
  <si>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</si>
  <si>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</si>
  <si>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</si>
  <si>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</si>
  <si>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</si>
  <si>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</si>
  <si>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</si>
  <si>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</si>
  <si>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</si>
  <si>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</si>
  <si>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</si>
  <si>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</si>
  <si>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</si>
  <si>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</si>
  <si>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</si>
  <si>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</si>
  <si>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</si>
  <si>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</si>
  <si>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</si>
  <si>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</si>
  <si>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</si>
  <si>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</si>
  <si>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</si>
  <si>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</si>
  <si>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</si>
  <si>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</si>
  <si>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</si>
  <si>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</si>
  <si>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</si>
  <si>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</si>
  <si>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Джальмишев А.А.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</si>
  <si>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</si>
  <si>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</si>
  <si>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</si>
  <si>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</si>
  <si>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</si>
  <si>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</si>
  <si>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</si>
  <si>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</si>
  <si>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</si>
  <si>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</si>
  <si>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</si>
  <si>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</si>
  <si>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</si>
  <si>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</si>
  <si>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</si>
  <si>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</si>
  <si>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</si>
  <si>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</si>
  <si>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</si>
  <si>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</si>
  <si>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</si>
  <si>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</si>
  <si>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</si>
  <si>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</si>
  <si>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</si>
  <si>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</si>
  <si>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</si>
  <si>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</si>
  <si>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</si>
  <si>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</si>
  <si>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</si>
  <si>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</si>
  <si>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</si>
  <si>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</si>
  <si>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</si>
  <si>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</si>
  <si>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</si>
  <si>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</si>
  <si>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</si>
  <si>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</si>
  <si>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</si>
  <si>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</si>
  <si>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</si>
  <si>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</si>
  <si>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</si>
  <si>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</si>
  <si>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</si>
  <si>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</si>
  <si>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</si>
  <si>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</si>
  <si>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</si>
  <si>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</si>
  <si>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</si>
  <si>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на 31.12.2014 года</t>
  </si>
  <si>
    <t>Сальдо на 01 января 2015 года</t>
  </si>
  <si>
    <t>Сальдо на 01 января 2014 года</t>
  </si>
  <si>
    <t>Сальдо на 31 декабря 2014 года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</si>
  <si>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</si>
  <si>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</si>
  <si>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</si>
  <si>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>Депозиты, размещенные при привлечении иностранной рабочей силы</t>
  </si>
  <si>
    <t xml:space="preserve">                         полученные дивиденды</t>
  </si>
  <si>
    <t>по состоянию на 30 сентября 2015 года</t>
  </si>
  <si>
    <t>за период, закончившийся 30 сентября 2015 года</t>
  </si>
  <si>
    <t>за 9 месяцев 2015 года</t>
  </si>
  <si>
    <t>за 9 месяцев 2014 года</t>
  </si>
  <si>
    <t>на 30.09.2015 года</t>
  </si>
  <si>
    <t>Сальдо на 30 сентября 2015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</si>
</sst>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topLeftCell="A31" workbookViewId="0">
      <selection activeCell="E49" sqref="E49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19" t="s">
        <v>34</v>
      </c>
      <c r="B3" s="19"/>
      <c r="C3" s="19"/>
      <c r="D3" s="19"/>
    </row>
    <row r="4" spans="1:4">
      <c r="A4" s="19" t="s">
        <v>104</v>
      </c>
      <c r="B4" s="19"/>
      <c r="C4" s="19"/>
      <c r="D4" s="19"/>
    </row>
    <row r="6" spans="1:4" ht="27.6">
      <c r="A6" s="3"/>
      <c r="B6" s="4" t="s">
        <v>33</v>
      </c>
      <c r="C6" s="4" t="s">
        <v>108</v>
      </c>
      <c r="D6" s="4" t="s">
        <v>95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100</v>
      </c>
      <c r="B9" s="5">
        <v>5</v>
      </c>
      <c r="C9" s="6">
        <v>139782</v>
      </c>
      <c r="D9" s="6">
        <v>142658</v>
      </c>
    </row>
    <row r="10" spans="1:4">
      <c r="A10" s="12" t="s">
        <v>2</v>
      </c>
      <c r="B10" s="5">
        <v>6</v>
      </c>
      <c r="C10" s="6">
        <v>1341381</v>
      </c>
      <c r="D10" s="6">
        <v>1155683</v>
      </c>
    </row>
    <row r="11" spans="1:4">
      <c r="A11" s="12" t="s">
        <v>3</v>
      </c>
      <c r="B11" s="5"/>
      <c r="C11" s="6">
        <v>1661</v>
      </c>
      <c r="D11" s="6">
        <v>536</v>
      </c>
    </row>
    <row r="12" spans="1:4" ht="27.6">
      <c r="A12" s="12" t="s">
        <v>101</v>
      </c>
      <c r="B12" s="5"/>
      <c r="C12" s="6"/>
      <c r="D12" s="6">
        <v>181165</v>
      </c>
    </row>
    <row r="13" spans="1:4" ht="27.6">
      <c r="A13" s="12" t="s">
        <v>102</v>
      </c>
      <c r="B13" s="5"/>
      <c r="C13" s="6"/>
      <c r="D13" s="6">
        <v>280</v>
      </c>
    </row>
    <row r="14" spans="1:4">
      <c r="A14" s="11" t="s">
        <v>4</v>
      </c>
      <c r="B14" s="5"/>
      <c r="C14" s="7">
        <f>SUM(C9:C13)</f>
        <v>1482824</v>
      </c>
      <c r="D14" s="7">
        <f>SUM(D9:D13)</f>
        <v>1480322</v>
      </c>
    </row>
    <row r="15" spans="1:4">
      <c r="A15" s="11" t="s">
        <v>5</v>
      </c>
      <c r="B15" s="5"/>
      <c r="C15" s="6"/>
      <c r="D15" s="6"/>
    </row>
    <row r="16" spans="1:4">
      <c r="A16" s="12" t="s">
        <v>6</v>
      </c>
      <c r="B16" s="5">
        <v>7</v>
      </c>
      <c r="C16" s="6">
        <v>401503</v>
      </c>
      <c r="D16" s="6">
        <v>341323</v>
      </c>
    </row>
    <row r="17" spans="1:4">
      <c r="A17" s="12" t="s">
        <v>7</v>
      </c>
      <c r="B17" s="5">
        <v>8</v>
      </c>
      <c r="C17" s="6">
        <v>434492</v>
      </c>
      <c r="D17" s="6">
        <v>846708</v>
      </c>
    </row>
    <row r="18" spans="1:4">
      <c r="A18" s="12" t="s">
        <v>8</v>
      </c>
      <c r="B18" s="5">
        <v>9</v>
      </c>
      <c r="C18" s="6">
        <v>267</v>
      </c>
      <c r="D18" s="6">
        <v>390</v>
      </c>
    </row>
    <row r="19" spans="1:4">
      <c r="A19" s="12" t="s">
        <v>9</v>
      </c>
      <c r="B19" s="5">
        <v>10</v>
      </c>
      <c r="C19" s="6">
        <v>31756</v>
      </c>
      <c r="D19" s="6">
        <v>37216</v>
      </c>
    </row>
    <row r="20" spans="1:4">
      <c r="A20" s="12" t="s">
        <v>10</v>
      </c>
      <c r="B20" s="5">
        <v>11</v>
      </c>
      <c r="C20" s="6">
        <v>37849</v>
      </c>
      <c r="D20" s="6">
        <v>24094</v>
      </c>
    </row>
    <row r="21" spans="1:4">
      <c r="A21" s="11" t="s">
        <v>11</v>
      </c>
      <c r="B21" s="5"/>
      <c r="C21" s="7">
        <f>SUM(C16:C20)</f>
        <v>905867</v>
      </c>
      <c r="D21" s="7">
        <f>SUM(D16:D20)</f>
        <v>1249731</v>
      </c>
    </row>
    <row r="22" spans="1:4">
      <c r="A22" s="11" t="s">
        <v>12</v>
      </c>
      <c r="B22" s="5"/>
      <c r="C22" s="7">
        <f>C14+C21</f>
        <v>2388691</v>
      </c>
      <c r="D22" s="7">
        <f>D14+D21</f>
        <v>2730053</v>
      </c>
    </row>
    <row r="23" spans="1:4">
      <c r="A23" s="11" t="s">
        <v>13</v>
      </c>
      <c r="B23" s="5"/>
      <c r="C23" s="6"/>
      <c r="D23" s="6"/>
    </row>
    <row r="24" spans="1:4">
      <c r="A24" s="11" t="s">
        <v>14</v>
      </c>
      <c r="B24" s="5"/>
      <c r="C24" s="6"/>
      <c r="D24" s="6"/>
    </row>
    <row r="25" spans="1:4">
      <c r="A25" s="12" t="s">
        <v>15</v>
      </c>
      <c r="B25" s="5">
        <v>12</v>
      </c>
      <c r="C25" s="6">
        <v>956377</v>
      </c>
      <c r="D25" s="6">
        <v>956377</v>
      </c>
    </row>
    <row r="26" spans="1:4">
      <c r="A26" s="12" t="s">
        <v>16</v>
      </c>
      <c r="B26" s="5">
        <v>13</v>
      </c>
      <c r="C26" s="6">
        <v>360071</v>
      </c>
      <c r="D26" s="6">
        <v>366703</v>
      </c>
    </row>
    <row r="27" spans="1:4">
      <c r="A27" s="12" t="s">
        <v>17</v>
      </c>
      <c r="B27" s="5"/>
      <c r="C27" s="6">
        <v>261249</v>
      </c>
      <c r="D27" s="6">
        <v>411599</v>
      </c>
    </row>
    <row r="28" spans="1:4">
      <c r="A28" s="11" t="s">
        <v>18</v>
      </c>
      <c r="B28" s="5"/>
      <c r="C28" s="7">
        <f>SUM(C25:C27)</f>
        <v>1577697</v>
      </c>
      <c r="D28" s="7">
        <f>SUM(D25:D27)</f>
        <v>1734679</v>
      </c>
    </row>
    <row r="29" spans="1:4">
      <c r="A29" s="11" t="s">
        <v>36</v>
      </c>
      <c r="B29" s="5"/>
      <c r="C29" s="6"/>
      <c r="D29" s="6"/>
    </row>
    <row r="30" spans="1:4">
      <c r="A30" s="12" t="s">
        <v>19</v>
      </c>
      <c r="B30" s="5">
        <v>14</v>
      </c>
      <c r="C30" s="6">
        <v>158153</v>
      </c>
      <c r="D30" s="6">
        <v>108964</v>
      </c>
    </row>
    <row r="31" spans="1:4">
      <c r="A31" s="12" t="s">
        <v>20</v>
      </c>
      <c r="B31" s="5">
        <v>15</v>
      </c>
      <c r="C31" s="6">
        <v>42037</v>
      </c>
      <c r="D31" s="6">
        <v>42037</v>
      </c>
    </row>
    <row r="32" spans="1:4">
      <c r="A32" s="12" t="s">
        <v>21</v>
      </c>
      <c r="B32" s="5"/>
      <c r="C32" s="6">
        <v>51054</v>
      </c>
      <c r="D32" s="6">
        <v>51054</v>
      </c>
    </row>
    <row r="33" spans="1:4">
      <c r="A33" s="11" t="s">
        <v>22</v>
      </c>
      <c r="B33" s="5"/>
      <c r="C33" s="7">
        <f>SUM(C30:C32)</f>
        <v>251244</v>
      </c>
      <c r="D33" s="7">
        <f>SUM(D30:D32)</f>
        <v>202055</v>
      </c>
    </row>
    <row r="34" spans="1:4">
      <c r="A34" s="11" t="s">
        <v>23</v>
      </c>
      <c r="B34" s="5"/>
      <c r="C34" s="6"/>
      <c r="D34" s="6"/>
    </row>
    <row r="35" spans="1:4">
      <c r="A35" s="12" t="s">
        <v>24</v>
      </c>
      <c r="B35" s="5">
        <v>14</v>
      </c>
      <c r="C35" s="6">
        <v>160240</v>
      </c>
      <c r="D35" s="6">
        <v>198221</v>
      </c>
    </row>
    <row r="36" spans="1:4">
      <c r="A36" s="12" t="s">
        <v>25</v>
      </c>
      <c r="B36" s="5">
        <v>16</v>
      </c>
      <c r="C36" s="6">
        <v>57529</v>
      </c>
      <c r="D36" s="6">
        <v>31739</v>
      </c>
    </row>
    <row r="37" spans="1:4">
      <c r="A37" s="12" t="s">
        <v>37</v>
      </c>
      <c r="B37" s="5">
        <v>17</v>
      </c>
      <c r="C37" s="6">
        <v>262144</v>
      </c>
      <c r="D37" s="6">
        <v>403000</v>
      </c>
    </row>
    <row r="38" spans="1:4">
      <c r="A38" s="12" t="s">
        <v>26</v>
      </c>
      <c r="B38" s="5"/>
      <c r="C38" s="6">
        <v>22877</v>
      </c>
      <c r="D38" s="6">
        <v>23163</v>
      </c>
    </row>
    <row r="39" spans="1:4">
      <c r="A39" s="12" t="s">
        <v>27</v>
      </c>
      <c r="B39" s="5">
        <v>18</v>
      </c>
      <c r="C39" s="6">
        <v>5027</v>
      </c>
      <c r="D39" s="6">
        <v>57976</v>
      </c>
    </row>
    <row r="40" spans="1:4" ht="27.6">
      <c r="A40" s="12" t="s">
        <v>28</v>
      </c>
      <c r="B40" s="5">
        <v>19</v>
      </c>
      <c r="C40" s="6">
        <v>6043</v>
      </c>
      <c r="D40" s="6">
        <v>8925</v>
      </c>
    </row>
    <row r="41" spans="1:4" ht="28.5" customHeight="1">
      <c r="A41" s="12" t="s">
        <v>29</v>
      </c>
      <c r="B41" s="5">
        <v>15</v>
      </c>
      <c r="C41" s="6">
        <v>2679</v>
      </c>
      <c r="D41" s="6">
        <v>7803</v>
      </c>
    </row>
    <row r="42" spans="1:4">
      <c r="A42" s="12" t="s">
        <v>30</v>
      </c>
      <c r="B42" s="5">
        <v>20</v>
      </c>
      <c r="C42" s="6">
        <v>43211</v>
      </c>
      <c r="D42" s="6">
        <v>62492</v>
      </c>
    </row>
    <row r="43" spans="1:4">
      <c r="A43" s="11" t="s">
        <v>38</v>
      </c>
      <c r="B43" s="5"/>
      <c r="C43" s="7">
        <f>SUM(C35:C42)</f>
        <v>559750</v>
      </c>
      <c r="D43" s="7">
        <f>SUM(D35:D42)</f>
        <v>793319</v>
      </c>
    </row>
    <row r="44" spans="1:4">
      <c r="A44" s="11" t="s">
        <v>31</v>
      </c>
      <c r="B44" s="5"/>
      <c r="C44" s="7">
        <f>C33+C43</f>
        <v>810994</v>
      </c>
      <c r="D44" s="7">
        <f>D33+D43</f>
        <v>995374</v>
      </c>
    </row>
    <row r="45" spans="1:4">
      <c r="A45" s="11" t="s">
        <v>32</v>
      </c>
      <c r="B45" s="5"/>
      <c r="C45" s="7">
        <f>C28+C44</f>
        <v>2388691</v>
      </c>
      <c r="D45" s="7">
        <f>D28+D44</f>
        <v>2730053</v>
      </c>
    </row>
    <row r="46" spans="1:4">
      <c r="A46" s="20" t="s">
        <v>93</v>
      </c>
      <c r="B46" s="21"/>
      <c r="C46" s="10">
        <v>1659.68</v>
      </c>
      <c r="D46" s="10">
        <v>1827.99</v>
      </c>
    </row>
    <row r="47" spans="1:4" ht="27" customHeight="1">
      <c r="A47" s="20" t="s">
        <v>94</v>
      </c>
      <c r="B47" s="21"/>
      <c r="C47" s="17">
        <v>1389.32</v>
      </c>
      <c r="D47" s="17">
        <v>1229.1500000000001</v>
      </c>
    </row>
    <row r="48" spans="1:4">
      <c r="C48" s="8"/>
      <c r="D48" s="8"/>
    </row>
    <row r="49" spans="1:3">
      <c r="A49" s="1" t="s">
        <v>39</v>
      </c>
      <c r="C49" s="1" t="s">
        <v>41</v>
      </c>
    </row>
    <row r="50" spans="1:3">
      <c r="A50" s="9" t="s">
        <v>43</v>
      </c>
      <c r="C50" s="1"/>
    </row>
    <row r="52" spans="1:3">
      <c r="A52" s="1" t="s">
        <v>40</v>
      </c>
      <c r="C52" s="1" t="s">
        <v>42</v>
      </c>
    </row>
    <row r="53" spans="1:3">
      <c r="A53" s="9" t="s">
        <v>43</v>
      </c>
    </row>
  </sheetData>
  <mergeCells count="4">
    <mergeCell ref="A3:D3"/>
    <mergeCell ref="A4:D4"/>
    <mergeCell ref="A46:B46"/>
    <mergeCell ref="A47:B47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13" workbookViewId="0">
      <selection activeCell="C19" sqref="C19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19" t="s">
        <v>90</v>
      </c>
      <c r="B3" s="19"/>
      <c r="C3" s="19"/>
      <c r="D3" s="19"/>
    </row>
    <row r="4" spans="1:4">
      <c r="A4" s="19" t="s">
        <v>105</v>
      </c>
      <c r="B4" s="19"/>
      <c r="C4" s="19"/>
      <c r="D4" s="19"/>
    </row>
    <row r="6" spans="1:4" ht="27.6">
      <c r="A6" s="3"/>
      <c r="B6" s="4" t="s">
        <v>33</v>
      </c>
      <c r="C6" s="4" t="s">
        <v>106</v>
      </c>
      <c r="D6" s="4" t="s">
        <v>107</v>
      </c>
    </row>
    <row r="7" spans="1:4">
      <c r="A7" s="11" t="s">
        <v>47</v>
      </c>
      <c r="B7" s="5"/>
      <c r="C7" s="5"/>
      <c r="D7" s="5"/>
    </row>
    <row r="8" spans="1:4">
      <c r="A8" s="12" t="s">
        <v>44</v>
      </c>
      <c r="B8" s="5">
        <v>21</v>
      </c>
      <c r="C8" s="6">
        <v>1567882</v>
      </c>
      <c r="D8" s="6">
        <v>1520359</v>
      </c>
    </row>
    <row r="9" spans="1:4">
      <c r="A9" s="12" t="s">
        <v>45</v>
      </c>
      <c r="B9" s="5">
        <v>22</v>
      </c>
      <c r="C9" s="6">
        <v>1184030</v>
      </c>
      <c r="D9" s="6">
        <v>1123861</v>
      </c>
    </row>
    <row r="10" spans="1:4">
      <c r="A10" s="11" t="s">
        <v>46</v>
      </c>
      <c r="B10" s="5"/>
      <c r="C10" s="7">
        <f>C8-C9</f>
        <v>383852</v>
      </c>
      <c r="D10" s="7">
        <f>D8-D9</f>
        <v>396498</v>
      </c>
    </row>
    <row r="11" spans="1:4">
      <c r="A11" s="12" t="s">
        <v>48</v>
      </c>
      <c r="B11" s="5">
        <v>23</v>
      </c>
      <c r="C11" s="6">
        <v>161297</v>
      </c>
      <c r="D11" s="6">
        <v>175960</v>
      </c>
    </row>
    <row r="12" spans="1:4">
      <c r="A12" s="12" t="s">
        <v>49</v>
      </c>
      <c r="B12" s="5"/>
      <c r="C12" s="6">
        <v>178</v>
      </c>
      <c r="D12" s="6">
        <v>92</v>
      </c>
    </row>
    <row r="13" spans="1:4">
      <c r="A13" s="12" t="s">
        <v>50</v>
      </c>
      <c r="B13" s="5">
        <v>24</v>
      </c>
      <c r="C13" s="6">
        <v>23602</v>
      </c>
      <c r="D13" s="6">
        <v>9916</v>
      </c>
    </row>
    <row r="14" spans="1:4">
      <c r="A14" s="12" t="s">
        <v>51</v>
      </c>
      <c r="B14" s="5">
        <v>25</v>
      </c>
      <c r="C14" s="6">
        <v>16163</v>
      </c>
      <c r="D14" s="6">
        <v>-8415</v>
      </c>
    </row>
    <row r="15" spans="1:4">
      <c r="A15" s="11" t="s">
        <v>52</v>
      </c>
      <c r="B15" s="5"/>
      <c r="C15" s="7">
        <f>C10-C11+C12-C13+C14</f>
        <v>215294</v>
      </c>
      <c r="D15" s="7">
        <f>D10-D11+D12-D13+D14</f>
        <v>202299</v>
      </c>
    </row>
    <row r="16" spans="1:4" ht="27.6">
      <c r="A16" s="12" t="s">
        <v>53</v>
      </c>
      <c r="B16" s="5"/>
      <c r="C16" s="6">
        <v>64230</v>
      </c>
      <c r="D16" s="6">
        <v>53000</v>
      </c>
    </row>
    <row r="17" spans="1:4">
      <c r="A17" s="11" t="s">
        <v>54</v>
      </c>
      <c r="B17" s="5"/>
      <c r="C17" s="7">
        <f>C15-C16</f>
        <v>151064</v>
      </c>
      <c r="D17" s="7">
        <f>D15-D16</f>
        <v>149299</v>
      </c>
    </row>
    <row r="18" spans="1:4">
      <c r="A18" s="12" t="s">
        <v>55</v>
      </c>
      <c r="B18" s="5"/>
      <c r="C18" s="6">
        <v>0</v>
      </c>
      <c r="D18" s="6">
        <v>2660</v>
      </c>
    </row>
    <row r="19" spans="1:4">
      <c r="A19" s="11" t="s">
        <v>56</v>
      </c>
      <c r="B19" s="5"/>
      <c r="C19" s="7">
        <f>C17+C18</f>
        <v>151064</v>
      </c>
      <c r="D19" s="7">
        <f>D17+D18</f>
        <v>151959</v>
      </c>
    </row>
    <row r="20" spans="1:4">
      <c r="A20" s="11" t="s">
        <v>57</v>
      </c>
      <c r="B20" s="5"/>
      <c r="C20" s="10">
        <f>(C17-852.25)/939332*1000</f>
        <v>159.9133746108937</v>
      </c>
      <c r="D20" s="10">
        <f>(D17-852.25)/939332*1000</f>
        <v>158.03437975071645</v>
      </c>
    </row>
    <row r="22" spans="1:4">
      <c r="C22" s="8"/>
      <c r="D22" s="8"/>
    </row>
    <row r="23" spans="1:4">
      <c r="A23" s="1" t="s">
        <v>39</v>
      </c>
      <c r="C23" s="1" t="s">
        <v>41</v>
      </c>
    </row>
    <row r="24" spans="1:4">
      <c r="A24" s="9" t="s">
        <v>43</v>
      </c>
      <c r="C24" s="1"/>
    </row>
    <row r="26" spans="1:4">
      <c r="A26" s="1" t="s">
        <v>40</v>
      </c>
      <c r="C26" s="1" t="s">
        <v>42</v>
      </c>
    </row>
    <row r="27" spans="1:4">
      <c r="A27" s="9" t="s">
        <v>43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opLeftCell="A37" workbookViewId="0">
      <selection activeCell="B40" sqref="B40"/>
    </sheetView>
  </sheetViews>
  <sheetFormatPr defaultColWidth="9.109375" defaultRowHeight="13.8"/>
  <cols>
    <col min="1" max="1" width="61.5546875" style="2" customWidth="1"/>
    <col min="2" max="2" width="18.109375" style="2" customWidth="1"/>
    <col min="3" max="3" width="18.5546875" style="2" customWidth="1"/>
    <col min="4" max="16384" width="9.109375" style="2"/>
  </cols>
  <sheetData>
    <row r="1" spans="1:3">
      <c r="A1" s="1" t="s">
        <v>35</v>
      </c>
    </row>
    <row r="3" spans="1:3">
      <c r="A3" s="19" t="s">
        <v>58</v>
      </c>
      <c r="B3" s="19"/>
      <c r="C3" s="19"/>
    </row>
    <row r="4" spans="1:3">
      <c r="A4" s="19" t="s">
        <v>105</v>
      </c>
      <c r="B4" s="19"/>
      <c r="C4" s="19"/>
    </row>
    <row r="5" spans="1:3">
      <c r="A5" s="19" t="s">
        <v>59</v>
      </c>
      <c r="B5" s="19"/>
      <c r="C5" s="19"/>
    </row>
    <row r="7" spans="1:3" ht="27.6">
      <c r="A7" s="3"/>
      <c r="B7" s="4" t="s">
        <v>106</v>
      </c>
      <c r="C7" s="4" t="s">
        <v>107</v>
      </c>
    </row>
    <row r="8" spans="1:3" ht="27.6">
      <c r="A8" s="11" t="s">
        <v>60</v>
      </c>
      <c r="B8" s="4"/>
      <c r="C8" s="4"/>
    </row>
    <row r="9" spans="1:3">
      <c r="A9" s="12" t="s">
        <v>61</v>
      </c>
      <c r="B9" s="13">
        <f>SUM(B11:B13)</f>
        <v>2150173</v>
      </c>
      <c r="C9" s="13">
        <f>SUM(C11:C13)</f>
        <v>1695738</v>
      </c>
    </row>
    <row r="10" spans="1:3">
      <c r="A10" s="12" t="s">
        <v>62</v>
      </c>
      <c r="B10" s="13"/>
      <c r="C10" s="13"/>
    </row>
    <row r="11" spans="1:3">
      <c r="A11" s="12" t="s">
        <v>63</v>
      </c>
      <c r="B11" s="14">
        <v>2143033</v>
      </c>
      <c r="C11" s="14">
        <v>1690557</v>
      </c>
    </row>
    <row r="12" spans="1:3">
      <c r="A12" s="12" t="s">
        <v>64</v>
      </c>
      <c r="B12" s="14">
        <v>292</v>
      </c>
      <c r="C12" s="14">
        <v>319</v>
      </c>
    </row>
    <row r="13" spans="1:3">
      <c r="A13" s="12" t="s">
        <v>65</v>
      </c>
      <c r="B13" s="14">
        <v>6848</v>
      </c>
      <c r="C13" s="14">
        <v>4862</v>
      </c>
    </row>
    <row r="14" spans="1:3">
      <c r="A14" s="12" t="s">
        <v>66</v>
      </c>
      <c r="B14" s="13">
        <f>SUM(B16:B21)</f>
        <v>1740592</v>
      </c>
      <c r="C14" s="13">
        <f>SUM(C16:C21)</f>
        <v>1403595</v>
      </c>
    </row>
    <row r="15" spans="1:3">
      <c r="A15" s="12" t="s">
        <v>62</v>
      </c>
      <c r="B15" s="13"/>
      <c r="C15" s="13"/>
    </row>
    <row r="16" spans="1:3">
      <c r="A16" s="12" t="s">
        <v>67</v>
      </c>
      <c r="B16" s="14">
        <v>1044157</v>
      </c>
      <c r="C16" s="14">
        <v>793846</v>
      </c>
    </row>
    <row r="17" spans="1:3">
      <c r="A17" s="12" t="s">
        <v>68</v>
      </c>
      <c r="B17" s="14">
        <v>9906</v>
      </c>
      <c r="C17" s="14">
        <v>19801</v>
      </c>
    </row>
    <row r="18" spans="1:3">
      <c r="A18" s="12" t="s">
        <v>69</v>
      </c>
      <c r="B18" s="14">
        <v>282487</v>
      </c>
      <c r="C18" s="14">
        <v>286445</v>
      </c>
    </row>
    <row r="19" spans="1:3">
      <c r="A19" s="12" t="s">
        <v>70</v>
      </c>
      <c r="B19" s="14">
        <v>24018</v>
      </c>
      <c r="C19" s="14">
        <v>9998</v>
      </c>
    </row>
    <row r="20" spans="1:3">
      <c r="A20" s="12" t="s">
        <v>91</v>
      </c>
      <c r="B20" s="14">
        <v>259039</v>
      </c>
      <c r="C20" s="14">
        <v>194838</v>
      </c>
    </row>
    <row r="21" spans="1:3">
      <c r="A21" s="12" t="s">
        <v>71</v>
      </c>
      <c r="B21" s="14">
        <v>120985</v>
      </c>
      <c r="C21" s="14">
        <v>98667</v>
      </c>
    </row>
    <row r="22" spans="1:3" ht="27.6">
      <c r="A22" s="12" t="s">
        <v>72</v>
      </c>
      <c r="B22" s="13">
        <f>B9-B14</f>
        <v>409581</v>
      </c>
      <c r="C22" s="13">
        <f>C9-C14</f>
        <v>292143</v>
      </c>
    </row>
    <row r="23" spans="1:3" ht="27.6">
      <c r="A23" s="11" t="s">
        <v>92</v>
      </c>
      <c r="B23" s="13"/>
      <c r="C23" s="13"/>
    </row>
    <row r="24" spans="1:3">
      <c r="A24" s="12" t="s">
        <v>61</v>
      </c>
      <c r="B24" s="13">
        <f>SUM(B26:B27)</f>
        <v>7391</v>
      </c>
      <c r="C24" s="13">
        <f>SUM(C26)</f>
        <v>36960</v>
      </c>
    </row>
    <row r="25" spans="1:3">
      <c r="A25" s="12" t="s">
        <v>62</v>
      </c>
      <c r="B25" s="13"/>
      <c r="C25" s="13"/>
    </row>
    <row r="26" spans="1:3">
      <c r="A26" s="12" t="s">
        <v>73</v>
      </c>
      <c r="B26" s="14">
        <v>7330</v>
      </c>
      <c r="C26" s="14">
        <v>36960</v>
      </c>
    </row>
    <row r="27" spans="1:3">
      <c r="A27" s="12" t="s">
        <v>103</v>
      </c>
      <c r="B27" s="14">
        <v>61</v>
      </c>
      <c r="C27" s="13"/>
    </row>
    <row r="28" spans="1:3">
      <c r="A28" s="12" t="s">
        <v>66</v>
      </c>
      <c r="B28" s="13">
        <f>SUM(B30:B32)</f>
        <v>338140</v>
      </c>
      <c r="C28" s="13">
        <f>SUM(C30:C32)</f>
        <v>86773</v>
      </c>
    </row>
    <row r="29" spans="1:3">
      <c r="A29" s="12" t="s">
        <v>62</v>
      </c>
      <c r="B29" s="13"/>
      <c r="C29" s="13"/>
    </row>
    <row r="30" spans="1:3" ht="27.6">
      <c r="A30" s="12" t="s">
        <v>74</v>
      </c>
      <c r="B30" s="14">
        <f>125267+1223</f>
        <v>126490</v>
      </c>
      <c r="C30" s="14">
        <v>86773</v>
      </c>
    </row>
    <row r="31" spans="1:3">
      <c r="A31" s="12" t="s">
        <v>75</v>
      </c>
      <c r="B31" s="13"/>
      <c r="C31" s="13"/>
    </row>
    <row r="32" spans="1:3">
      <c r="A32" s="12" t="s">
        <v>71</v>
      </c>
      <c r="B32" s="14">
        <v>211650</v>
      </c>
      <c r="C32" s="13"/>
    </row>
    <row r="33" spans="1:3" ht="27.6">
      <c r="A33" s="12" t="s">
        <v>76</v>
      </c>
      <c r="B33" s="13">
        <f>B24-B28</f>
        <v>-330749</v>
      </c>
      <c r="C33" s="13">
        <f>C24-C28</f>
        <v>-49813</v>
      </c>
    </row>
    <row r="34" spans="1:3" ht="27.6">
      <c r="A34" s="11" t="s">
        <v>77</v>
      </c>
      <c r="B34" s="13"/>
      <c r="C34" s="13"/>
    </row>
    <row r="35" spans="1:3">
      <c r="A35" s="12" t="s">
        <v>61</v>
      </c>
      <c r="B35" s="13">
        <f>SUM(B37:B39)</f>
        <v>310336</v>
      </c>
      <c r="C35" s="13">
        <f>SUM(C37:C39)</f>
        <v>80092</v>
      </c>
    </row>
    <row r="36" spans="1:3">
      <c r="A36" s="12" t="s">
        <v>62</v>
      </c>
      <c r="B36" s="13"/>
      <c r="C36" s="13"/>
    </row>
    <row r="37" spans="1:3">
      <c r="A37" s="12" t="s">
        <v>78</v>
      </c>
      <c r="B37" s="14">
        <v>257455</v>
      </c>
      <c r="C37" s="14">
        <v>80000</v>
      </c>
    </row>
    <row r="38" spans="1:3">
      <c r="A38" s="12" t="s">
        <v>99</v>
      </c>
      <c r="B38" s="14">
        <v>100</v>
      </c>
      <c r="C38" s="14">
        <v>92</v>
      </c>
    </row>
    <row r="39" spans="1:3">
      <c r="A39" s="12" t="s">
        <v>65</v>
      </c>
      <c r="B39" s="14">
        <v>52781</v>
      </c>
      <c r="C39" s="13"/>
    </row>
    <row r="40" spans="1:3">
      <c r="A40" s="12" t="s">
        <v>66</v>
      </c>
      <c r="B40" s="13">
        <f>SUM(B42:B44)</f>
        <v>375413</v>
      </c>
      <c r="C40" s="13">
        <f>SUM(C42:C44)</f>
        <v>207861</v>
      </c>
    </row>
    <row r="41" spans="1:3">
      <c r="A41" s="12" t="s">
        <v>62</v>
      </c>
      <c r="B41" s="13"/>
      <c r="C41" s="13"/>
    </row>
    <row r="42" spans="1:3">
      <c r="A42" s="12" t="s">
        <v>79</v>
      </c>
      <c r="B42" s="14">
        <v>246247</v>
      </c>
      <c r="C42" s="14">
        <v>80605</v>
      </c>
    </row>
    <row r="43" spans="1:3">
      <c r="A43" s="12" t="s">
        <v>80</v>
      </c>
      <c r="B43" s="14">
        <v>120543</v>
      </c>
      <c r="C43" s="14">
        <v>10191</v>
      </c>
    </row>
    <row r="44" spans="1:3">
      <c r="A44" s="12" t="s">
        <v>81</v>
      </c>
      <c r="B44" s="14">
        <v>8623</v>
      </c>
      <c r="C44" s="14">
        <v>117065</v>
      </c>
    </row>
    <row r="45" spans="1:3" ht="27.6">
      <c r="A45" s="12" t="s">
        <v>82</v>
      </c>
      <c r="B45" s="13">
        <f>B35-B40</f>
        <v>-65077</v>
      </c>
      <c r="C45" s="13">
        <f>C35-C40</f>
        <v>-127769</v>
      </c>
    </row>
    <row r="46" spans="1:3">
      <c r="A46" s="11" t="s">
        <v>83</v>
      </c>
      <c r="B46" s="15">
        <f>B22+B33+B45</f>
        <v>13755</v>
      </c>
      <c r="C46" s="15">
        <f>C22+C33+C45</f>
        <v>114561</v>
      </c>
    </row>
    <row r="47" spans="1:3" ht="27.6">
      <c r="A47" s="12" t="s">
        <v>84</v>
      </c>
      <c r="B47" s="16">
        <v>24094</v>
      </c>
      <c r="C47" s="16">
        <v>72096</v>
      </c>
    </row>
    <row r="48" spans="1:3" ht="27.6">
      <c r="A48" s="12" t="s">
        <v>85</v>
      </c>
      <c r="B48" s="15">
        <f>B46+B47</f>
        <v>37849</v>
      </c>
      <c r="C48" s="15">
        <f>C46+C47</f>
        <v>186657</v>
      </c>
    </row>
    <row r="49" spans="1:3">
      <c r="B49" s="8"/>
      <c r="C49" s="8"/>
    </row>
    <row r="50" spans="1:3">
      <c r="A50" s="1" t="s">
        <v>39</v>
      </c>
      <c r="B50" s="1" t="s">
        <v>41</v>
      </c>
    </row>
    <row r="51" spans="1:3">
      <c r="A51" s="9" t="s">
        <v>43</v>
      </c>
      <c r="B51" s="1"/>
    </row>
    <row r="53" spans="1:3">
      <c r="A53" s="1" t="s">
        <v>40</v>
      </c>
      <c r="B53" s="1" t="s">
        <v>42</v>
      </c>
    </row>
    <row r="54" spans="1:3">
      <c r="A54" s="9" t="s">
        <v>43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C9" sqref="C9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35</v>
      </c>
    </row>
    <row r="3" spans="1:5">
      <c r="A3" s="19" t="s">
        <v>86</v>
      </c>
      <c r="B3" s="19"/>
      <c r="C3" s="19"/>
      <c r="D3" s="19"/>
    </row>
    <row r="4" spans="1:5">
      <c r="A4" s="19" t="s">
        <v>105</v>
      </c>
      <c r="B4" s="19"/>
      <c r="C4" s="19"/>
      <c r="D4" s="19"/>
    </row>
    <row r="6" spans="1:5" ht="55.2">
      <c r="A6" s="3"/>
      <c r="B6" s="4" t="s">
        <v>15</v>
      </c>
      <c r="C6" s="4" t="s">
        <v>16</v>
      </c>
      <c r="D6" s="4" t="s">
        <v>17</v>
      </c>
      <c r="E6" s="4" t="s">
        <v>89</v>
      </c>
    </row>
    <row r="7" spans="1:5">
      <c r="A7" s="11" t="s">
        <v>96</v>
      </c>
      <c r="B7" s="7">
        <f>B16</f>
        <v>956377</v>
      </c>
      <c r="C7" s="7">
        <f>C16</f>
        <v>366703</v>
      </c>
      <c r="D7" s="7">
        <f>D16</f>
        <v>411599</v>
      </c>
      <c r="E7" s="7">
        <f>D7+C7+B7</f>
        <v>1734679</v>
      </c>
    </row>
    <row r="8" spans="1:5">
      <c r="A8" s="18" t="s">
        <v>56</v>
      </c>
      <c r="B8" s="6"/>
      <c r="C8" s="6">
        <v>-1</v>
      </c>
      <c r="D8" s="6">
        <v>151064</v>
      </c>
      <c r="E8" s="7">
        <f t="shared" ref="E8:E10" si="0">D8+C8+B8</f>
        <v>151063</v>
      </c>
    </row>
    <row r="9" spans="1:5" ht="41.4">
      <c r="A9" s="18" t="s">
        <v>88</v>
      </c>
      <c r="B9" s="6"/>
      <c r="C9" s="6">
        <v>-6631</v>
      </c>
      <c r="D9" s="6">
        <v>6631</v>
      </c>
      <c r="E9" s="7">
        <f t="shared" si="0"/>
        <v>0</v>
      </c>
    </row>
    <row r="10" spans="1:5">
      <c r="A10" s="12" t="s">
        <v>25</v>
      </c>
      <c r="B10" s="6"/>
      <c r="C10" s="7"/>
      <c r="D10" s="7">
        <v>-308045</v>
      </c>
      <c r="E10" s="7">
        <f t="shared" si="0"/>
        <v>-308045</v>
      </c>
    </row>
    <row r="11" spans="1:5">
      <c r="A11" s="11" t="s">
        <v>109</v>
      </c>
      <c r="B11" s="7">
        <f>B7+B8+B9+B10</f>
        <v>956377</v>
      </c>
      <c r="C11" s="7">
        <f t="shared" ref="C11:E11" si="1">C7+C8+C9+C10</f>
        <v>360071</v>
      </c>
      <c r="D11" s="7">
        <f t="shared" si="1"/>
        <v>261249</v>
      </c>
      <c r="E11" s="7">
        <f t="shared" si="1"/>
        <v>1577697</v>
      </c>
    </row>
    <row r="12" spans="1:5">
      <c r="A12" s="11" t="s">
        <v>97</v>
      </c>
      <c r="B12" s="7">
        <v>956377</v>
      </c>
      <c r="C12" s="7">
        <v>370230</v>
      </c>
      <c r="D12" s="7">
        <v>288268</v>
      </c>
      <c r="E12" s="7">
        <v>1614875</v>
      </c>
    </row>
    <row r="13" spans="1:5">
      <c r="A13" s="12" t="s">
        <v>87</v>
      </c>
      <c r="B13" s="6"/>
      <c r="C13" s="6"/>
      <c r="D13" s="6">
        <v>308045</v>
      </c>
      <c r="E13" s="6">
        <f>SUM(B13:D13)</f>
        <v>308045</v>
      </c>
    </row>
    <row r="14" spans="1:5" ht="41.4">
      <c r="A14" s="12" t="s">
        <v>88</v>
      </c>
      <c r="B14" s="6"/>
      <c r="C14" s="6">
        <v>-3527</v>
      </c>
      <c r="D14" s="6">
        <v>3527</v>
      </c>
      <c r="E14" s="6">
        <v>0</v>
      </c>
    </row>
    <row r="15" spans="1:5">
      <c r="A15" s="12" t="s">
        <v>25</v>
      </c>
      <c r="B15" s="6"/>
      <c r="C15" s="6"/>
      <c r="D15" s="6">
        <v>-188241</v>
      </c>
      <c r="E15" s="6">
        <v>-188241</v>
      </c>
    </row>
    <row r="16" spans="1:5">
      <c r="A16" s="11" t="s">
        <v>98</v>
      </c>
      <c r="B16" s="7">
        <v>956377</v>
      </c>
      <c r="C16" s="7">
        <f>SUM(C12:C15)</f>
        <v>366703</v>
      </c>
      <c r="D16" s="7">
        <f>SUM(D12:D15)</f>
        <v>411599</v>
      </c>
      <c r="E16" s="7">
        <f>SUM(E12:E15)</f>
        <v>1734679</v>
      </c>
    </row>
    <row r="18" spans="1:4">
      <c r="C18" s="8"/>
      <c r="D18" s="8"/>
    </row>
    <row r="19" spans="1:4">
      <c r="A19" s="1" t="s">
        <v>39</v>
      </c>
      <c r="C19" s="1" t="s">
        <v>41</v>
      </c>
    </row>
    <row r="20" spans="1:4">
      <c r="A20" s="9" t="s">
        <v>43</v>
      </c>
      <c r="C20" s="1"/>
    </row>
    <row r="22" spans="1:4">
      <c r="A22" s="1" t="s">
        <v>40</v>
      </c>
      <c r="C22" s="1" t="s">
        <v>42</v>
      </c>
    </row>
    <row r="23" spans="1:4">
      <c r="A23" s="9" t="s">
        <v>43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2015-11-14T13:22:30Z</dcterms:modified>
</cp:coreProperties>
</file>